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431E729D-FA71-4CE4-AFAC-262FABA68C81}" xr6:coauthVersionLast="47" xr6:coauthVersionMax="47" xr10:uidLastSave="{00000000-0000-0000-0000-000000000000}"/>
  <workbookProtection workbookAlgorithmName="SHA-512" workbookHashValue="ieC3ujztatGobPryZU0q0+TxzebNZdzuuiKzxaN3lil8+dVZUG6jypKAZZ19iPB/UFvlyMiaoMZ9qhBDfPn8Gg==" workbookSaltValue="GHPt5aPGZWQ+ROKJngTUtg==" workbookSpinCount="100000" lockStructure="1"/>
  <bookViews>
    <workbookView xWindow="1950" yWindow="1095" windowWidth="16155" windowHeight="15105"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0" i="7" l="1"/>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8" i="7"/>
  <c r="A116" i="7"/>
  <c r="A114" i="7"/>
  <c r="A112" i="7"/>
  <c r="A87" i="7"/>
  <c r="A85" i="7"/>
  <c r="A84" i="7"/>
  <c r="A83" i="7"/>
  <c r="A81" i="7"/>
  <c r="A79" i="7"/>
  <c r="A77" i="7"/>
  <c r="A75" i="7"/>
  <c r="A73" i="7"/>
  <c r="A71" i="7"/>
  <c r="A69" i="7"/>
  <c r="A63" i="7"/>
  <c r="A40" i="7"/>
  <c r="A38" i="7"/>
  <c r="A36" i="7"/>
  <c r="A34" i="7"/>
  <c r="A32" i="7"/>
  <c r="A30" i="7"/>
  <c r="A28" i="7"/>
  <c r="A26" i="7"/>
  <c r="A24" i="7"/>
  <c r="A22" i="7"/>
  <c r="A20" i="7"/>
  <c r="D311" i="7"/>
  <c r="J177" i="7" l="1"/>
  <c r="J194" i="7" l="1"/>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<sst xmlns="http://schemas.openxmlformats.org/spreadsheetml/2006/main" count="318" uniqueCount="273">
  <si>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</si>
  <si>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</si>
  <si>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</si>
  <si>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</si>
  <si>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</si>
  <si>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</si>
  <si>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</si>
  <si>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</si>
  <si>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</si>
  <si>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</si>
  <si>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</si>
  <si>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</si>
  <si>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</si>
  <si>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</si>
  <si>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</si>
  <si>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</si>
  <si>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</si>
  <si>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</si>
  <si>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</si>
  <si>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</si>
  <si>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</si>
  <si>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</si>
  <si>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</si>
  <si>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</si>
  <si>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</si>
  <si>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</si>
  <si>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</si>
  <si>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</si>
  <si>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</si>
  <si>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</si>
  <si>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</si>
  <si>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</si>
  <si>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</si>
  <si>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</si>
  <si>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</si>
  <si>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</si>
  <si>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</si>
  <si>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</si>
  <si>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</si>
  <si>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</si>
  <si>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</si>
  <si>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</si>
  <si>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</si>
  <si>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</si>
  <si>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</si>
  <si>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</si>
  <si>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</si>
  <si>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</si>
  <si>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</si>
  <si>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</si>
  <si>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</si>
  <si>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</si>
  <si>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</si>
  <si>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</si>
  <si>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</si>
  <si>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</si>
  <si>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</si>
  <si>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</si>
  <si>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</si>
  <si>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</si>
  <si>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</si>
  <si>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</si>
  <si>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</si>
  <si>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</si>
  <si>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</si>
  <si>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</si>
  <si>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</si>
  <si>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</si>
  <si>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</si>
  <si>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</si>
  <si>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</si>
  <si>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</si>
  <si>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</si>
  <si>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</si>
  <si>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</si>
  <si>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</si>
  <si>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</si>
  <si>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</si>
  <si>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</si>
  <si>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</si>
  <si>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</si>
  <si>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</si>
  <si>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</si>
  <si>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</si>
  <si>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</si>
  <si>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</si>
  <si>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</si>
  <si>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</si>
  <si>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</si>
  <si>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</si>
  <si>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</si>
  <si>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</si>
  <si>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</si>
  <si>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</si>
  <si>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</si>
  <si>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</si>
  <si>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</si>
  <si>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</si>
  <si>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</si>
  <si>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</si>
  <si>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</si>
  <si>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</si>
  <si>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</si>
  <si>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</si>
  <si>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</si>
  <si>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</si>
  <si>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</si>
  <si>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</si>
  <si>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</si>
  <si>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</si>
  <si>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</si>
  <si>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</si>
  <si>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</si>
  <si>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</si>
  <si>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</si>
  <si>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</si>
  <si>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</si>
  <si>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</si>
  <si>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</si>
  <si>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</si>
  <si>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</si>
  <si>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</si>
  <si>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</si>
  <si>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</si>
  <si>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</si>
  <si>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</si>
  <si>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</si>
  <si>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</si>
  <si>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</si>
  <si>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</si>
  <si>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</si>
  <si>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</si>
  <si>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</si>
  <si>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</si>
  <si>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</si>
  <si>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</si>
  <si>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</si>
  <si>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</si>
  <si>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</si>
  <si>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</si>
  <si>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</si>
  <si>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</si>
  <si>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</si>
  <si>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</si>
  <si>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</si>
  <si>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</si>
  <si>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</si>
  <si>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</si>
  <si>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</si>
  <si>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</si>
  <si>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</si>
  <si>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</si>
  <si>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</si>
  <si>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</si>
  <si>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</si>
  <si>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</si>
  <si>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</si>
  <si>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</si>
  <si>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</si>
  <si>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</si>
  <si>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</si>
  <si>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</si>
  <si>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</si>
  <si>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</si>
  <si>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</si>
  <si>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</si>
  <si>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</si>
  <si>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</si>
  <si>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</si>
  <si>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</si>
  <si>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</si>
  <si>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</si>
  <si>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</si>
  <si>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</si>
  <si>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</si>
  <si>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</si>
  <si>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</si>
  <si>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</si>
  <si>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</si>
  <si>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</si>
  <si>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</si>
  <si>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</si>
  <si>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</si>
  <si>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</si>
  <si>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</si>
  <si>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</si>
  <si>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</si>
  <si>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</si>
  <si>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</si>
  <si>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</si>
  <si>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</si>
  <si>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</si>
  <si>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</si>
  <si>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</si>
  <si>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</si>
  <si>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</si>
  <si>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</si>
  <si>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</si>
  <si>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</si>
  <si>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</si>
  <si>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</si>
  <si>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</si>
  <si>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</si>
  <si>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事業協同組合、企業組合、協業組合等で官公需適格組合証明を受けている場合は番号を入力してください。</t>
    <phoneticPr fontId="4"/>
  </si>
  <si>
    <t>令和7年度において、宇土市で行われる建設工事に係る入札に参加する資格の審査を申請します。</t>
    <rPh sb="10" eb="12">
      <t>ウト</t>
    </rPh>
    <rPh sb="12" eb="13">
      <t>シ</t>
    </rPh>
    <rPh sb="18" eb="22">
      <t>ケンセツコウジ</t>
    </rPh>
    <rPh sb="25" eb="27">
      <t>ニュウサツ</t>
    </rPh>
    <rPh sb="28" eb="30">
      <t>サンカ</t>
    </rPh>
    <rPh sb="32" eb="34">
      <t>シカク</t>
    </rPh>
    <rPh sb="35" eb="37">
      <t>シンサ</t>
    </rPh>
    <rPh sb="38" eb="40">
      <t>シンセイ</t>
    </rPh>
    <phoneticPr fontId="4"/>
  </si>
  <si>
    <t>主任技術者数</t>
    <phoneticPr fontId="4"/>
  </si>
  <si>
    <t>1級</t>
    <phoneticPr fontId="4"/>
  </si>
  <si>
    <t>1級受講</t>
    <phoneticPr fontId="4"/>
  </si>
  <si>
    <t>監理補佐</t>
    <phoneticPr fontId="4"/>
  </si>
  <si>
    <t>基幹</t>
    <phoneticPr fontId="4"/>
  </si>
  <si>
    <t>2級</t>
    <phoneticPr fontId="4"/>
  </si>
  <si>
    <t>その他</t>
    <phoneticPr fontId="4"/>
  </si>
  <si>
    <t>011</t>
  </si>
  <si>
    <t>　プレストレストコンクリート</t>
    <phoneticPr fontId="4"/>
  </si>
  <si>
    <t>051</t>
  </si>
  <si>
    <t>　法面処理</t>
    <phoneticPr fontId="4"/>
  </si>
  <si>
    <t>111</t>
  </si>
  <si>
    <t>　鋼橋上部</t>
    <phoneticPr fontId="4"/>
  </si>
  <si>
    <t>商号又は名称</t>
    <rPh sb="0" eb="2">
      <t>ショウゴウ</t>
    </rPh>
    <rPh sb="2" eb="3">
      <t>マタ</t>
    </rPh>
    <rPh sb="4" eb="6">
      <t>メイショウ</t>
    </rPh>
    <phoneticPr fontId="4"/>
  </si>
  <si>
    <t>建設業許可番号
例)00-012345</t>
    <rPh sb="0" eb="3">
      <t>ケンセツギョウ</t>
    </rPh>
    <rPh sb="3" eb="5">
      <t>キョカ</t>
    </rPh>
    <rPh sb="5" eb="7">
      <t>バンゴウ</t>
    </rPh>
    <rPh sb="8" eb="9">
      <t>レイ</t>
    </rPh>
    <phoneticPr fontId="4"/>
  </si>
  <si>
    <t>役職</t>
    <rPh sb="0" eb="2">
      <t>ヤクショク</t>
    </rPh>
    <phoneticPr fontId="4"/>
  </si>
  <si>
    <t>氏名</t>
    <rPh sb="0" eb="2">
      <t>シメイ</t>
    </rPh>
    <phoneticPr fontId="4"/>
  </si>
  <si>
    <r>
      <t xml:space="preserve">登録を希望する場合、希望、許可区分、総合評定値、年間平均完成工事高、B.契約する営業所の許可区分、技術者数欄を入力してください。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49" eb="51">
      <t>ギジュツ</t>
    </rPh>
    <rPh sb="51" eb="52">
      <t>シャ</t>
    </rPh>
    <rPh sb="52" eb="53">
      <t>スウ</t>
    </rPh>
    <rPh sb="65" eb="67">
      <t>キボウ</t>
    </rPh>
    <rPh sb="87" eb="88">
      <t>ラン</t>
    </rPh>
    <rPh sb="104" eb="106">
      <t>ネンカン</t>
    </rPh>
    <rPh sb="106" eb="108">
      <t>ヘイキン</t>
    </rPh>
    <rPh sb="130" eb="132">
      <t>ニュウリョク</t>
    </rPh>
    <phoneticPr fontId="4"/>
  </si>
  <si>
    <t>技術者数</t>
    <rPh sb="2" eb="3">
      <t>モノ</t>
    </rPh>
    <phoneticPr fontId="4"/>
  </si>
  <si>
    <t>許可
区分</t>
    <rPh sb="0" eb="2">
      <t>キョカ</t>
    </rPh>
    <rPh sb="3" eb="5">
      <t>クブン</t>
    </rPh>
    <phoneticPr fontId="4"/>
  </si>
  <si>
    <t>規格</t>
    <rPh sb="0" eb="2">
      <t>キカク</t>
    </rPh>
    <phoneticPr fontId="5"/>
  </si>
  <si>
    <t>登録の有無</t>
    <rPh sb="0" eb="2">
      <t>トウロク</t>
    </rPh>
    <rPh sb="3" eb="5">
      <t>ウム</t>
    </rPh>
    <phoneticPr fontId="4"/>
  </si>
  <si>
    <t>ISO取得状況</t>
    <rPh sb="3" eb="5">
      <t>シュトク</t>
    </rPh>
    <rPh sb="5" eb="7">
      <t>ジョウキョウ</t>
    </rPh>
    <phoneticPr fontId="4"/>
  </si>
  <si>
    <t>ISO9000シリーズ</t>
    <phoneticPr fontId="5"/>
  </si>
  <si>
    <t>ISO14000シリーズ</t>
    <phoneticPr fontId="4"/>
  </si>
  <si>
    <t>宇土市地域防災計画</t>
    <rPh sb="0" eb="3">
      <t>ウトシ</t>
    </rPh>
    <rPh sb="3" eb="5">
      <t>チイキ</t>
    </rPh>
    <rPh sb="5" eb="7">
      <t>ボウサイ</t>
    </rPh>
    <rPh sb="7" eb="9">
      <t>ケイカク</t>
    </rPh>
    <phoneticPr fontId="4"/>
  </si>
  <si>
    <t>に対する無償協力</t>
    <rPh sb="1" eb="2">
      <t>タイ</t>
    </rPh>
    <rPh sb="4" eb="6">
      <t>ムショウ</t>
    </rPh>
    <rPh sb="6" eb="8">
      <t>キョウリョク</t>
    </rPh>
    <phoneticPr fontId="4"/>
  </si>
  <si>
    <t>ボランティア活動</t>
    <rPh sb="6" eb="8">
      <t>カツドウ</t>
    </rPh>
    <phoneticPr fontId="4"/>
  </si>
  <si>
    <t>への参加</t>
    <rPh sb="2" eb="4">
      <t>サンカ</t>
    </rPh>
    <phoneticPr fontId="4"/>
  </si>
  <si>
    <t>宇土市内、準市内業者のみ入力してください。</t>
    <rPh sb="0" eb="3">
      <t>ウトシ</t>
    </rPh>
    <rPh sb="3" eb="4">
      <t>ナイ</t>
    </rPh>
    <rPh sb="5" eb="6">
      <t>ジュン</t>
    </rPh>
    <rPh sb="6" eb="8">
      <t>シナイ</t>
    </rPh>
    <rPh sb="8" eb="10">
      <t>ギョウシャ</t>
    </rPh>
    <rPh sb="12" eb="14">
      <t>ニュウリョク</t>
    </rPh>
    <phoneticPr fontId="4"/>
  </si>
  <si>
    <t>事業者が緊急災害連絡組織等の団体を組織し、宇土市との無償協力体制をとる場合、リストから「有」を選択してください。</t>
    <rPh sb="0" eb="3">
      <t>ジギョウシャ</t>
    </rPh>
    <rPh sb="12" eb="13">
      <t>トウ</t>
    </rPh>
    <rPh sb="14" eb="16">
      <t>ダンタイ</t>
    </rPh>
    <rPh sb="17" eb="19">
      <t>ソシキ</t>
    </rPh>
    <rPh sb="21" eb="24">
      <t>ウトシ</t>
    </rPh>
    <rPh sb="26" eb="28">
      <t>ムショウ</t>
    </rPh>
    <rPh sb="28" eb="30">
      <t>キョウリョク</t>
    </rPh>
    <rPh sb="30" eb="32">
      <t>タイセイ</t>
    </rPh>
    <rPh sb="35" eb="37">
      <t>バアイ</t>
    </rPh>
    <rPh sb="44" eb="45">
      <t>アリ</t>
    </rPh>
    <rPh sb="47" eb="49">
      <t>センタク</t>
    </rPh>
    <phoneticPr fontId="4"/>
  </si>
  <si>
    <t>市主催又は各地区の各種活動に参加した場合、リストから選択してください。</t>
    <rPh sb="0" eb="1">
      <t>シ</t>
    </rPh>
    <rPh sb="1" eb="3">
      <t>シュサイ</t>
    </rPh>
    <rPh sb="3" eb="4">
      <t>マタ</t>
    </rPh>
    <rPh sb="5" eb="8">
      <t>カクチク</t>
    </rPh>
    <rPh sb="9" eb="11">
      <t>カクシュ</t>
    </rPh>
    <rPh sb="11" eb="13">
      <t>カツドウ</t>
    </rPh>
    <rPh sb="14" eb="16">
      <t>サンカ</t>
    </rPh>
    <rPh sb="18" eb="20">
      <t>バアイ</t>
    </rPh>
    <rPh sb="26" eb="28">
      <t>センタク</t>
    </rPh>
    <phoneticPr fontId="4"/>
  </si>
  <si>
    <t>障がい者雇用状況</t>
    <phoneticPr fontId="4"/>
  </si>
  <si>
    <t>障がい者を1人以上雇用している場合、リストから「有」を選択してください。</t>
    <rPh sb="6" eb="7">
      <t>ヒト</t>
    </rPh>
    <rPh sb="7" eb="9">
      <t>イジョウ</t>
    </rPh>
    <rPh sb="9" eb="11">
      <t>コヨウ</t>
    </rPh>
    <rPh sb="15" eb="17">
      <t>バアイ</t>
    </rPh>
    <rPh sb="24" eb="25">
      <t>アリ</t>
    </rPh>
    <phoneticPr fontId="4"/>
  </si>
  <si>
    <t>保護観察対象者</t>
    <phoneticPr fontId="4"/>
  </si>
  <si>
    <t>雇用状況</t>
    <rPh sb="2" eb="4">
      <t>ジョウキョウ</t>
    </rPh>
    <phoneticPr fontId="4"/>
  </si>
  <si>
    <t>宇土市消防団協力</t>
    <rPh sb="0" eb="2">
      <t>ウト</t>
    </rPh>
    <rPh sb="6" eb="8">
      <t>キョウリョク</t>
    </rPh>
    <phoneticPr fontId="4"/>
  </si>
  <si>
    <t>事業所認定状況</t>
    <rPh sb="0" eb="3">
      <t>ジギョウショ</t>
    </rPh>
    <rPh sb="3" eb="5">
      <t>ニンテイ</t>
    </rPh>
    <rPh sb="5" eb="7">
      <t>ジョウキョウ</t>
    </rPh>
    <phoneticPr fontId="4"/>
  </si>
  <si>
    <t>事業者が宇土市消防団協力事業所として認定されている場合、リストから「有」を選択してください。</t>
    <rPh sb="25" eb="27">
      <t>バアイ</t>
    </rPh>
    <rPh sb="34" eb="35">
      <t>アリ</t>
    </rPh>
    <rPh sb="37" eb="39">
      <t>センタク</t>
    </rPh>
    <phoneticPr fontId="4"/>
  </si>
  <si>
    <t>申請者の役員のうち、他の会社の役員を兼任している場合は入力してください。</t>
    <phoneticPr fontId="4"/>
  </si>
  <si>
    <t>商号又は名称</t>
    <phoneticPr fontId="4"/>
  </si>
  <si>
    <t>建設業許可番号
例)00-012345</t>
    <phoneticPr fontId="4"/>
  </si>
  <si>
    <t>役職</t>
    <phoneticPr fontId="4"/>
  </si>
  <si>
    <t>G.関連する会社</t>
    <rPh sb="2" eb="4">
      <t>カンレン</t>
    </rPh>
    <rPh sb="6" eb="8">
      <t>カイシャ</t>
    </rPh>
    <phoneticPr fontId="4"/>
  </si>
  <si>
    <t>H.主観的事項</t>
    <rPh sb="2" eb="4">
      <t>シュカン</t>
    </rPh>
    <rPh sb="4" eb="5">
      <t>テキ</t>
    </rPh>
    <rPh sb="5" eb="7">
      <t>ジコウ</t>
    </rPh>
    <phoneticPr fontId="4"/>
  </si>
  <si>
    <t>住所</t>
    <rPh sb="0" eb="2">
      <t>ジュウショ</t>
    </rPh>
    <phoneticPr fontId="4"/>
  </si>
  <si>
    <t>兼任役員の状況</t>
    <rPh sb="0" eb="2">
      <t>ケンニン</t>
    </rPh>
    <rPh sb="2" eb="4">
      <t>ヤクイン</t>
    </rPh>
    <rPh sb="5" eb="7">
      <t>ジョウキョウ</t>
    </rPh>
    <phoneticPr fontId="4"/>
  </si>
  <si>
    <t>親会社、子会社の状況</t>
    <rPh sb="0" eb="3">
      <t>オヤガイシャ</t>
    </rPh>
    <rPh sb="4" eb="7">
      <t>コガイシャ</t>
    </rPh>
    <rPh sb="8" eb="10">
      <t>ジョウキョウ</t>
    </rPh>
    <phoneticPr fontId="4"/>
  </si>
  <si>
    <t>親会社あるいは子会社の関係にある会社がある場合、関連内容、商号又は名称、建設業許可番号、住所欄を入力してください。
関連内容欄はリストから選択してください。
建設業許可がない場合、建設業許可番号の欄は空欄としてください。</t>
    <phoneticPr fontId="4"/>
  </si>
  <si>
    <t>兼任先の会社</t>
    <rPh sb="4" eb="6">
      <t>カイシャ</t>
    </rPh>
    <phoneticPr fontId="4"/>
  </si>
  <si>
    <t>例)カブシキガイシャスズキグミ　キュウシュウエイギョウショ
正式名称を全角カタカナで入力してください。支店・営業所名は、１文字空けて入力してください。</t>
    <phoneticPr fontId="4"/>
  </si>
  <si>
    <t>例)株式会社鈴木組　九州営業所
正式名称で入力してください。支店・営業所名は、１文字空けて入力してください。</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</si>
  <si>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r>
      <t>関連内容</t>
    </r>
    <r>
      <rPr>
        <sz val="11"/>
        <color rgb="FFFF0000"/>
        <rFont val="ＭＳ ゴシック"/>
        <family val="3"/>
        <charset val="128"/>
      </rPr>
      <t>*1</t>
    </r>
    <rPh sb="0" eb="2">
      <t>カンレン</t>
    </rPh>
    <rPh sb="2" eb="4">
      <t>ナイヨウ</t>
    </rPh>
    <phoneticPr fontId="4"/>
  </si>
  <si>
    <t>*1：親会社とは、会社法第２条第４号の規定によるものです。また子会社とは、会社法第２条第３号の２の規定によるものです。</t>
    <phoneticPr fontId="4"/>
  </si>
  <si>
    <t>保護観察対象者を1人以上雇用している場合、リストから「有」を選択してください。</t>
    <rPh sb="9" eb="10">
      <t>ヒト</t>
    </rPh>
    <rPh sb="10" eb="12">
      <t>イジョウ</t>
    </rPh>
    <rPh sb="12" eb="14">
      <t>コヨウ</t>
    </rPh>
    <rPh sb="18" eb="20">
      <t>バアイ</t>
    </rPh>
    <rPh sb="27" eb="28">
      <t>アリ</t>
    </rPh>
    <rPh sb="30" eb="32">
      <t>センタク</t>
    </rPh>
    <phoneticPr fontId="4"/>
  </si>
  <si>
    <t>登録の有無欄を、リストから選択してください。「有」の場合は、認証取得登録証を提出していただく必要があります。</t>
    <rPh sb="0" eb="2">
      <t>トウロク</t>
    </rPh>
    <rPh sb="3" eb="5">
      <t>ウム</t>
    </rPh>
    <rPh sb="5" eb="6">
      <t>ラン</t>
    </rPh>
    <rPh sb="46" eb="48">
      <t>ヒツヨウ</t>
    </rPh>
    <phoneticPr fontId="4"/>
  </si>
  <si>
    <t>事業者が宇土市建設業協会に加入している場合、リストから「有」を選択してください。</t>
    <phoneticPr fontId="4"/>
  </si>
  <si>
    <t>宇土市建設業協会</t>
    <phoneticPr fontId="4"/>
  </si>
  <si>
    <t>への加入状況</t>
    <rPh sb="2" eb="4">
      <t>カニュウ</t>
    </rPh>
    <rPh sb="4" eb="6">
      <t>ジョウキョウ</t>
    </rPh>
    <phoneticPr fontId="4"/>
  </si>
  <si>
    <t>43_宇土市</t>
  </si>
  <si>
    <t>Ver.7.0.1</t>
    <phoneticPr fontId="4"/>
  </si>
  <si>
    <t>7.0.1</t>
  </si>
  <si>
    <t>年間平均完成
工事高(千円)</t>
    <rPh sb="0" eb="2">
      <t>ネンカン</t>
    </rPh>
    <rPh sb="11" eb="13">
      <t>センエン</t>
    </rPh>
    <phoneticPr fontId="4"/>
  </si>
  <si>
    <t>宇土市 一般競争(指名競争)参加資格審査申請書【建設工事】</t>
    <rPh sb="0" eb="3">
      <t>ウトシ</t>
    </rPh>
    <phoneticPr fontId="4"/>
  </si>
  <si>
    <t>例)1000001　「-（ハイフン）」を使わず7桁の数字で入力してください。</t>
    <phoneticPr fontId="4"/>
  </si>
  <si>
    <t>都道府県から入力してください。</t>
    <rPh sb="0" eb="4">
      <t>トドウフケン</t>
    </rPh>
    <phoneticPr fontId="4"/>
  </si>
  <si>
    <t>例)0000-00-0000　半角の数字とハイフンで入力してください。</t>
    <phoneticPr fontId="4"/>
  </si>
  <si>
    <t>監理技術者数</t>
    <rPh sb="0" eb="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</si>
</sst>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5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bottom style="hair">
        <color auto="1"/>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indexed="64"/>
      </right>
      <top style="hair">
        <color auto="1"/>
      </top>
      <bottom style="hair">
        <color auto="1"/>
      </bottom>
      <diagonal/>
    </border>
    <border>
      <left/>
      <right style="hair">
        <color indexed="64"/>
      </right>
      <top style="thin">
        <color indexed="64"/>
      </top>
      <bottom/>
      <diagonal/>
    </border>
    <border>
      <left style="hair">
        <color auto="1"/>
      </left>
      <right/>
      <top style="thin">
        <color indexed="64"/>
      </top>
      <bottom/>
      <diagonal/>
    </border>
    <border>
      <left/>
      <right style="hair">
        <color indexed="64"/>
      </right>
      <top/>
      <bottom style="thin">
        <color auto="1"/>
      </bottom>
      <diagonal/>
    </border>
    <border>
      <left style="hair">
        <color auto="1"/>
      </left>
      <right/>
      <top/>
      <bottom style="thin">
        <color auto="1"/>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387">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34" xfId="1" applyNumberFormat="1" applyFont="1" applyFill="1" applyBorder="1" applyAlignment="1" applyProtection="1">
      <alignment horizontal="center" vertical="center"/>
      <protection locked="0"/>
    </xf>
    <xf numFmtId="38" fontId="13" fillId="2" borderId="35" xfId="1" applyNumberFormat="1" applyFont="1" applyFill="1" applyBorder="1" applyAlignment="1" applyProtection="1">
      <alignment horizontal="right" vertical="center"/>
      <protection locked="0"/>
    </xf>
    <xf numFmtId="38" fontId="13" fillId="2" borderId="35" xfId="0" applyNumberFormat="1" applyFont="1" applyFill="1" applyBorder="1" applyAlignment="1" applyProtection="1">
      <alignment horizontal="right" vertical="center"/>
      <protection locked="0"/>
    </xf>
    <xf numFmtId="49" fontId="13" fillId="2" borderId="35" xfId="0" applyNumberFormat="1" applyFont="1" applyFill="1" applyBorder="1" applyAlignment="1" applyProtection="1">
      <alignment horizontal="center" vertical="center"/>
      <protection locked="0"/>
    </xf>
    <xf numFmtId="38" fontId="13" fillId="2" borderId="40" xfId="0" applyNumberFormat="1" applyFont="1" applyFill="1" applyBorder="1" applyAlignment="1" applyProtection="1">
      <alignment horizontal="right" vertical="center"/>
      <protection locked="0"/>
    </xf>
    <xf numFmtId="38" fontId="13" fillId="2" borderId="43" xfId="0" applyNumberFormat="1" applyFont="1" applyFill="1" applyBorder="1" applyAlignment="1" applyProtection="1">
      <alignment horizontal="right" vertical="center"/>
      <protection locked="0"/>
    </xf>
    <xf numFmtId="49" fontId="13" fillId="2" borderId="36" xfId="1" applyNumberFormat="1" applyFont="1" applyFill="1" applyBorder="1" applyAlignment="1" applyProtection="1">
      <alignment horizontal="center" vertical="center"/>
      <protection locked="0"/>
    </xf>
    <xf numFmtId="38" fontId="13" fillId="2" borderId="7" xfId="1" applyNumberFormat="1" applyFont="1" applyFill="1" applyBorder="1" applyAlignment="1" applyProtection="1">
      <alignment horizontal="right" vertical="center"/>
      <protection locked="0"/>
    </xf>
    <xf numFmtId="38" fontId="13" fillId="2" borderId="7" xfId="0" applyNumberFormat="1" applyFont="1" applyFill="1" applyBorder="1" applyAlignment="1" applyProtection="1">
      <alignment horizontal="right" vertical="center"/>
      <protection locked="0"/>
    </xf>
    <xf numFmtId="49" fontId="13" fillId="2" borderId="7" xfId="0" applyNumberFormat="1" applyFont="1" applyFill="1" applyBorder="1" applyAlignment="1" applyProtection="1">
      <alignment horizontal="center" vertical="center"/>
      <protection locked="0"/>
    </xf>
    <xf numFmtId="38" fontId="13" fillId="2" borderId="36" xfId="0" applyNumberFormat="1" applyFont="1" applyFill="1" applyBorder="1" applyAlignment="1" applyProtection="1">
      <alignment horizontal="right" vertical="center"/>
      <protection locked="0"/>
    </xf>
    <xf numFmtId="38" fontId="13" fillId="2" borderId="44" xfId="0" applyNumberFormat="1" applyFont="1" applyFill="1" applyBorder="1" applyAlignment="1" applyProtection="1">
      <alignment horizontal="right" vertical="center"/>
      <protection locked="0"/>
    </xf>
    <xf numFmtId="38" fontId="13" fillId="2" borderId="32" xfId="0" applyNumberFormat="1" applyFont="1" applyFill="1" applyBorder="1" applyAlignment="1" applyProtection="1">
      <alignment horizontal="right" vertical="center"/>
      <protection locked="0"/>
    </xf>
    <xf numFmtId="49" fontId="13" fillId="2" borderId="7"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32"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49" fontId="13" fillId="2" borderId="14" xfId="2" applyNumberFormat="1" applyFont="1" applyFill="1" applyBorder="1" applyAlignment="1" applyProtection="1">
      <alignment horizontal="left" vertical="center"/>
      <protection locked="0"/>
    </xf>
    <xf numFmtId="0" fontId="13" fillId="2" borderId="8" xfId="2" applyFont="1" applyFill="1" applyBorder="1" applyAlignment="1" applyProtection="1">
      <alignment horizontal="left" vertical="center"/>
      <protection locked="0"/>
    </xf>
    <xf numFmtId="0" fontId="13" fillId="2" borderId="9" xfId="2" applyFont="1" applyFill="1" applyBorder="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33" xfId="0" applyFont="1" applyFill="1" applyBorder="1" applyAlignment="1" applyProtection="1">
      <alignment horizontal="left" vertical="center"/>
      <protection locked="0"/>
    </xf>
    <xf numFmtId="49" fontId="13" fillId="2" borderId="32" xfId="1" applyNumberFormat="1" applyFont="1" applyFill="1" applyBorder="1" applyAlignment="1" applyProtection="1">
      <alignment horizontal="left" vertical="center"/>
      <protection locked="0"/>
    </xf>
    <xf numFmtId="0" fontId="13" fillId="2" borderId="33" xfId="1"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49" fontId="13" fillId="2" borderId="13" xfId="6" applyNumberFormat="1" applyFont="1" applyFill="1" applyBorder="1" applyAlignment="1" applyProtection="1">
      <alignment horizontal="left" vertical="center"/>
      <protection locked="0"/>
    </xf>
    <xf numFmtId="49" fontId="13" fillId="2" borderId="4" xfId="6" applyNumberFormat="1" applyFont="1" applyFill="1" applyBorder="1" applyAlignment="1" applyProtection="1">
      <alignment horizontal="left" vertical="center"/>
      <protection locked="0"/>
    </xf>
    <xf numFmtId="38" fontId="13" fillId="2" borderId="4" xfId="6" applyNumberFormat="1" applyFont="1" applyFill="1" applyBorder="1" applyAlignment="1" applyProtection="1">
      <alignment horizontal="left" vertical="center"/>
      <protection locked="0"/>
    </xf>
    <xf numFmtId="49" fontId="13" fillId="2" borderId="6" xfId="6" applyNumberFormat="1" applyFont="1" applyFill="1" applyBorder="1" applyAlignment="1" applyProtection="1">
      <alignment horizontal="lef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49" fontId="13" fillId="2" borderId="33" xfId="1"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shrinkToFit="1"/>
      <protection locked="0"/>
    </xf>
    <xf numFmtId="49" fontId="13" fillId="2" borderId="4" xfId="0" applyNumberFormat="1" applyFont="1" applyFill="1" applyBorder="1" applyAlignment="1" applyProtection="1">
      <alignment horizontal="left" vertical="center" shrinkToFit="1"/>
      <protection locked="0"/>
    </xf>
    <xf numFmtId="49" fontId="13" fillId="2" borderId="6" xfId="0" applyNumberFormat="1" applyFont="1" applyFill="1" applyBorder="1" applyAlignment="1" applyProtection="1">
      <alignment horizontal="left" vertical="center" shrinkToFit="1"/>
      <protection locked="0"/>
    </xf>
    <xf numFmtId="49" fontId="13" fillId="2" borderId="7" xfId="0" applyNumberFormat="1" applyFont="1" applyFill="1" applyBorder="1" applyAlignment="1" applyProtection="1">
      <alignment horizontal="left" vertical="center" shrinkToFit="1"/>
      <protection locked="0"/>
    </xf>
    <xf numFmtId="49" fontId="13" fillId="2" borderId="8" xfId="0" applyNumberFormat="1" applyFont="1" applyFill="1" applyBorder="1" applyAlignment="1" applyProtection="1">
      <alignment horizontal="left" vertical="center" shrinkToFit="1"/>
      <protection locked="0"/>
    </xf>
    <xf numFmtId="49" fontId="13" fillId="2" borderId="10" xfId="0" applyNumberFormat="1" applyFont="1" applyFill="1" applyBorder="1" applyAlignment="1" applyProtection="1">
      <alignment horizontal="left" vertical="center" shrinkToFit="1"/>
      <protection locked="0"/>
    </xf>
    <xf numFmtId="49" fontId="13" fillId="2" borderId="32" xfId="0" applyNumberFormat="1" applyFont="1" applyFill="1" applyBorder="1" applyAlignment="1" applyProtection="1">
      <alignment horizontal="left" vertical="center" shrinkToFit="1"/>
      <protection locked="0"/>
    </xf>
    <xf numFmtId="49" fontId="13" fillId="2" borderId="11" xfId="0" applyNumberFormat="1" applyFont="1" applyFill="1" applyBorder="1" applyAlignment="1" applyProtection="1">
      <alignment horizontal="left" vertical="center" shrinkToFit="1"/>
      <protection locked="0"/>
    </xf>
    <xf numFmtId="49" fontId="13" fillId="2" borderId="12" xfId="0" applyNumberFormat="1" applyFont="1" applyFill="1" applyBorder="1" applyAlignment="1" applyProtection="1">
      <alignment horizontal="left" vertical="center" shrinkToFit="1"/>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38" fontId="13" fillId="2" borderId="0" xfId="0" applyNumberFormat="1" applyFont="1" applyFill="1" applyAlignment="1" applyProtection="1">
      <alignment horizontal="right" vertical="center"/>
      <protection locked="0"/>
    </xf>
    <xf numFmtId="177"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26" xfId="2" applyNumberFormat="1" applyFont="1" applyFill="1" applyBorder="1" applyAlignment="1" applyProtection="1">
      <alignment horizontal="center" vertical="center"/>
      <protection locked="0"/>
    </xf>
    <xf numFmtId="49" fontId="13" fillId="2" borderId="25" xfId="2" applyNumberFormat="1" applyFont="1" applyFill="1" applyBorder="1" applyAlignment="1" applyProtection="1">
      <alignment horizontal="center" vertical="center"/>
      <protection locked="0"/>
    </xf>
    <xf numFmtId="49" fontId="13" fillId="2" borderId="27"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left" vertical="center"/>
      <protection locked="0"/>
    </xf>
    <xf numFmtId="49" fontId="13" fillId="2" borderId="32" xfId="1" applyNumberFormat="1" applyFont="1" applyFill="1" applyBorder="1" applyAlignment="1" applyProtection="1">
      <alignment horizontal="center" vertical="center"/>
      <protection locked="0"/>
    </xf>
    <xf numFmtId="49" fontId="13" fillId="2" borderId="33" xfId="1" applyNumberFormat="1" applyFont="1" applyFill="1" applyBorder="1" applyAlignment="1" applyProtection="1">
      <alignment horizontal="center" vertical="center"/>
      <protection locked="0"/>
    </xf>
    <xf numFmtId="0" fontId="13" fillId="2" borderId="9" xfId="0" applyFont="1" applyFill="1" applyBorder="1" applyAlignment="1" applyProtection="1">
      <alignment horizontal="left" vertical="center"/>
      <protection locked="0"/>
    </xf>
    <xf numFmtId="49" fontId="13" fillId="2" borderId="13" xfId="2" applyNumberFormat="1" applyFont="1" applyFill="1" applyBorder="1" applyAlignment="1" applyProtection="1">
      <alignment horizontal="left" vertical="center"/>
      <protection locked="0"/>
    </xf>
    <xf numFmtId="0" fontId="13" fillId="2" borderId="4" xfId="2" applyFont="1" applyFill="1" applyBorder="1" applyAlignment="1" applyProtection="1">
      <alignment horizontal="left" vertical="center"/>
      <protection locked="0"/>
    </xf>
    <xf numFmtId="0" fontId="13" fillId="2" borderId="5" xfId="2" applyFont="1" applyFill="1" applyBorder="1" applyAlignment="1" applyProtection="1">
      <alignment horizontal="left" vertical="center"/>
      <protection locked="0"/>
    </xf>
    <xf numFmtId="49" fontId="13" fillId="2" borderId="13" xfId="0" applyNumberFormat="1" applyFont="1" applyFill="1" applyBorder="1" applyAlignment="1" applyProtection="1">
      <alignment horizontal="left" vertical="center"/>
      <protection locked="0"/>
    </xf>
    <xf numFmtId="49" fontId="13" fillId="2" borderId="15" xfId="2" applyNumberFormat="1" applyFont="1" applyFill="1" applyBorder="1" applyAlignment="1" applyProtection="1">
      <alignment horizontal="left" vertical="center"/>
      <protection locked="0"/>
    </xf>
    <xf numFmtId="0" fontId="13" fillId="2" borderId="11" xfId="2" applyFont="1" applyFill="1" applyBorder="1" applyAlignment="1" applyProtection="1">
      <alignment horizontal="left" vertical="center"/>
      <protection locked="0"/>
    </xf>
    <xf numFmtId="0" fontId="13" fillId="2" borderId="33" xfId="2"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9" xfId="1" applyFont="1" applyFill="1" applyBorder="1" applyAlignment="1" applyProtection="1">
      <alignment horizontal="left" vertical="center"/>
      <protection locked="0"/>
    </xf>
    <xf numFmtId="0" fontId="13" fillId="2" borderId="5" xfId="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0" fontId="19" fillId="0" borderId="0" xfId="0" applyFont="1" applyAlignment="1" applyProtection="1">
      <alignment horizontal="left" vertical="top" wrapText="1"/>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0" xfId="0" applyNumberFormat="1" applyFont="1" applyBorder="1" applyAlignment="1" applyProtection="1">
      <alignment horizontal="right" vertical="center"/>
    </xf>
    <xf numFmtId="38" fontId="3" fillId="0" borderId="31"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6"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27"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0" xfId="0" applyFont="1" applyAlignment="1" applyProtection="1">
      <alignment horizontal="left" vertical="center" wrapText="1"/>
    </xf>
    <xf numFmtId="0" fontId="3" fillId="0" borderId="18" xfId="0" applyFont="1" applyBorder="1" applyAlignment="1" applyProtection="1">
      <alignment horizontal="left" vertical="center"/>
    </xf>
    <xf numFmtId="0" fontId="3" fillId="0" borderId="19" xfId="0" applyFont="1" applyBorder="1" applyAlignment="1" applyProtection="1">
      <alignment horizontal="left" vertical="center"/>
    </xf>
    <xf numFmtId="49" fontId="3" fillId="0" borderId="41" xfId="0" applyNumberFormat="1" applyFont="1" applyBorder="1" applyAlignment="1" applyProtection="1">
      <alignment horizontal="center" vertical="center" wrapText="1"/>
    </xf>
    <xf numFmtId="38" fontId="3" fillId="0" borderId="41" xfId="0" applyNumberFormat="1" applyFont="1" applyBorder="1" applyAlignment="1" applyProtection="1">
      <alignment horizontal="center" vertical="center" wrapText="1"/>
    </xf>
    <xf numFmtId="0" fontId="3" fillId="0" borderId="41" xfId="2" applyFont="1" applyBorder="1" applyAlignment="1" applyProtection="1">
      <alignment horizontal="center" vertical="center" wrapText="1"/>
    </xf>
    <xf numFmtId="38" fontId="3" fillId="0" borderId="38" xfId="0" applyNumberFormat="1" applyFont="1" applyBorder="1" applyAlignment="1" applyProtection="1">
      <alignment horizontal="center" vertical="center" wrapText="1"/>
    </xf>
    <xf numFmtId="0" fontId="3" fillId="0" borderId="20" xfId="0" applyFont="1" applyBorder="1" applyAlignment="1" applyProtection="1">
      <alignment horizontal="left" vertical="center"/>
    </xf>
    <xf numFmtId="0" fontId="3" fillId="0" borderId="16" xfId="0" applyFont="1" applyBorder="1" applyAlignment="1" applyProtection="1">
      <alignment horizontal="left" vertical="center"/>
    </xf>
    <xf numFmtId="49" fontId="3" fillId="0" borderId="42" xfId="0" applyNumberFormat="1" applyFont="1" applyBorder="1" applyAlignment="1" applyProtection="1">
      <alignment horizontal="center" vertical="center" wrapText="1"/>
    </xf>
    <xf numFmtId="38" fontId="3" fillId="0" borderId="42" xfId="0" applyNumberFormat="1" applyFont="1" applyBorder="1" applyAlignment="1" applyProtection="1">
      <alignment horizontal="center" vertical="center" wrapText="1"/>
    </xf>
    <xf numFmtId="0" fontId="3" fillId="0" borderId="42" xfId="2" applyFont="1" applyBorder="1" applyAlignment="1" applyProtection="1">
      <alignment horizontal="center" vertical="center" wrapText="1"/>
    </xf>
    <xf numFmtId="38" fontId="3" fillId="0" borderId="42" xfId="0" applyNumberFormat="1" applyFont="1" applyBorder="1" applyAlignment="1" applyProtection="1">
      <alignment horizontal="center" vertical="center" wrapText="1"/>
    </xf>
    <xf numFmtId="0" fontId="3" fillId="0" borderId="42" xfId="2" applyFont="1" applyBorder="1" applyAlignment="1" applyProtection="1">
      <alignment horizontal="center" vertical="center" wrapText="1"/>
    </xf>
    <xf numFmtId="0" fontId="3" fillId="0" borderId="37" xfId="2" applyFont="1" applyBorder="1" applyAlignment="1" applyProtection="1">
      <alignment horizontal="center" vertical="center" wrapText="1"/>
    </xf>
    <xf numFmtId="49" fontId="3" fillId="0" borderId="39"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45" xfId="0" applyNumberFormat="1" applyFont="1" applyBorder="1" applyAlignment="1" applyProtection="1">
      <alignment horizontal="center" vertical="center"/>
    </xf>
    <xf numFmtId="0" fontId="3" fillId="0" borderId="7" xfId="2" applyFont="1" applyBorder="1" applyAlignment="1" applyProtection="1">
      <alignment horizontal="left" vertical="center"/>
    </xf>
    <xf numFmtId="0" fontId="3" fillId="0" borderId="8" xfId="2" applyFont="1" applyBorder="1" applyAlignment="1" applyProtection="1">
      <alignment horizontal="left" vertical="center"/>
    </xf>
    <xf numFmtId="0" fontId="3" fillId="0" borderId="9" xfId="2" applyFont="1" applyBorder="1" applyAlignment="1" applyProtection="1">
      <alignment horizontal="left" vertical="center"/>
    </xf>
    <xf numFmtId="49" fontId="13" fillId="3" borderId="34" xfId="1" applyNumberFormat="1" applyFont="1" applyFill="1" applyBorder="1" applyProtection="1">
      <alignment vertical="center"/>
    </xf>
    <xf numFmtId="49" fontId="13" fillId="3" borderId="35" xfId="0" applyNumberFormat="1" applyFont="1" applyFill="1" applyBorder="1" applyProtection="1">
      <alignment vertical="center"/>
    </xf>
    <xf numFmtId="38" fontId="13" fillId="3" borderId="40" xfId="0" applyNumberFormat="1" applyFont="1" applyFill="1" applyBorder="1" applyProtection="1">
      <alignment vertical="center"/>
    </xf>
    <xf numFmtId="38" fontId="13" fillId="3" borderId="43" xfId="0" applyNumberFormat="1" applyFont="1" applyFill="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2" xfId="2" applyFont="1" applyBorder="1" applyProtection="1">
      <alignment vertical="center"/>
    </xf>
    <xf numFmtId="0" fontId="3" fillId="0" borderId="11" xfId="2" applyFont="1" applyBorder="1" applyProtection="1">
      <alignment vertical="center"/>
    </xf>
    <xf numFmtId="0" fontId="3" fillId="0" borderId="33" xfId="2" applyFont="1" applyBorder="1" applyProtection="1">
      <alignment vertical="center"/>
    </xf>
    <xf numFmtId="49" fontId="13" fillId="3" borderId="42" xfId="1" applyNumberFormat="1" applyFont="1" applyFill="1" applyBorder="1" applyProtection="1">
      <alignment vertical="center"/>
    </xf>
    <xf numFmtId="38" fontId="13" fillId="3" borderId="32" xfId="1" applyNumberFormat="1" applyFont="1" applyFill="1" applyBorder="1" applyProtection="1">
      <alignment vertical="center"/>
    </xf>
    <xf numFmtId="49" fontId="13" fillId="3" borderId="32" xfId="0" applyNumberFormat="1" applyFont="1" applyFill="1" applyBorder="1" applyProtection="1">
      <alignment vertical="center"/>
    </xf>
    <xf numFmtId="0" fontId="3" fillId="3" borderId="11" xfId="2" applyFont="1" applyFill="1" applyBorder="1" applyAlignment="1" applyProtection="1">
      <alignment horizontal="center" vertical="center"/>
    </xf>
    <xf numFmtId="0" fontId="3" fillId="3" borderId="12" xfId="2" applyFont="1" applyFill="1" applyBorder="1" applyAlignment="1" applyProtection="1">
      <alignment horizontal="center" vertical="center"/>
    </xf>
    <xf numFmtId="176" fontId="3" fillId="0" borderId="16" xfId="0" applyNumberFormat="1" applyFont="1" applyBorder="1" applyProtection="1">
      <alignment vertical="center"/>
    </xf>
    <xf numFmtId="180" fontId="15" fillId="0" borderId="20" xfId="0" applyNumberFormat="1" applyFont="1" applyBorder="1" applyProtection="1">
      <alignment vertical="center"/>
    </xf>
    <xf numFmtId="49" fontId="15" fillId="0" borderId="0" xfId="0" applyNumberFormat="1" applyFont="1" applyProtection="1">
      <alignment vertical="center"/>
    </xf>
    <xf numFmtId="0" fontId="3" fillId="0" borderId="21" xfId="2" applyFont="1" applyBorder="1" applyProtection="1">
      <alignment vertical="center"/>
    </xf>
    <xf numFmtId="49" fontId="3" fillId="0" borderId="0" xfId="0" applyNumberFormat="1" applyFont="1" applyAlignment="1" applyProtection="1">
      <alignment horizontal="left" vertical="center"/>
    </xf>
    <xf numFmtId="0" fontId="16" fillId="0" borderId="0" xfId="0" applyFont="1" applyAlignment="1" applyProtection="1">
      <alignment horizontal="left" vertical="center" wrapText="1"/>
    </xf>
    <xf numFmtId="0" fontId="21" fillId="0" borderId="16" xfId="0" applyFont="1" applyBorder="1" applyAlignment="1" applyProtection="1">
      <alignment horizontal="left" vertical="center" wrapText="1"/>
    </xf>
    <xf numFmtId="179" fontId="3" fillId="0" borderId="24" xfId="0" applyNumberFormat="1" applyFont="1" applyBorder="1" applyAlignment="1" applyProtection="1">
      <alignment horizontal="center" vertical="top"/>
    </xf>
    <xf numFmtId="49" fontId="13" fillId="0" borderId="23" xfId="0" applyNumberFormat="1" applyFont="1" applyBorder="1" applyAlignment="1" applyProtection="1">
      <alignment horizontal="left" vertical="center"/>
    </xf>
    <xf numFmtId="49" fontId="13" fillId="0" borderId="1" xfId="0" applyNumberFormat="1" applyFont="1" applyBorder="1" applyAlignment="1" applyProtection="1">
      <alignment horizontal="left" vertical="center"/>
    </xf>
    <xf numFmtId="49" fontId="13" fillId="0" borderId="28" xfId="0" applyNumberFormat="1" applyFont="1" applyBorder="1" applyAlignment="1" applyProtection="1">
      <alignment horizontal="left" vertical="center"/>
    </xf>
    <xf numFmtId="49" fontId="13" fillId="0" borderId="2" xfId="0" applyNumberFormat="1" applyFont="1" applyBorder="1" applyAlignment="1" applyProtection="1">
      <alignment horizontal="left" vertical="center"/>
    </xf>
    <xf numFmtId="49" fontId="13" fillId="0" borderId="23" xfId="0" applyNumberFormat="1" applyFont="1" applyBorder="1" applyAlignment="1" applyProtection="1">
      <alignment vertical="center" wrapText="1"/>
    </xf>
    <xf numFmtId="49" fontId="13" fillId="0" borderId="28" xfId="0" applyNumberFormat="1" applyFont="1" applyBorder="1" applyAlignment="1" applyProtection="1">
      <alignment vertical="center" wrapText="1"/>
    </xf>
    <xf numFmtId="49" fontId="13" fillId="0" borderId="29" xfId="0" applyNumberFormat="1" applyFont="1" applyBorder="1" applyProtection="1">
      <alignment vertical="center"/>
    </xf>
    <xf numFmtId="49" fontId="13" fillId="0" borderId="1" xfId="0" applyNumberFormat="1" applyFont="1" applyBorder="1" applyProtection="1">
      <alignment vertical="center"/>
    </xf>
    <xf numFmtId="49" fontId="13" fillId="0" borderId="2" xfId="0" applyNumberFormat="1" applyFont="1" applyBorder="1" applyProtection="1">
      <alignment vertical="center"/>
    </xf>
    <xf numFmtId="49" fontId="16" fillId="0" borderId="19" xfId="0" applyNumberFormat="1" applyFont="1" applyBorder="1" applyAlignment="1" applyProtection="1">
      <alignment vertical="top"/>
    </xf>
    <xf numFmtId="0" fontId="3" fillId="0" borderId="19" xfId="2" applyFont="1" applyBorder="1" applyProtection="1">
      <alignment vertical="center"/>
    </xf>
    <xf numFmtId="0" fontId="16" fillId="0" borderId="0" xfId="0" applyFont="1" applyAlignment="1" applyProtection="1">
      <alignment horizontal="left" vertical="top" wrapText="1"/>
    </xf>
    <xf numFmtId="179" fontId="3" fillId="0" borderId="0" xfId="0" applyNumberFormat="1" applyFont="1" applyAlignment="1" applyProtection="1">
      <alignment horizontal="center" vertical="top"/>
    </xf>
    <xf numFmtId="0" fontId="21" fillId="0" borderId="16" xfId="0" applyFont="1" applyBorder="1" applyProtection="1">
      <alignment vertical="center"/>
    </xf>
    <xf numFmtId="49" fontId="13" fillId="0" borderId="18" xfId="0" applyNumberFormat="1" applyFont="1" applyBorder="1" applyAlignment="1" applyProtection="1">
      <alignment horizontal="left" vertical="center"/>
    </xf>
    <xf numFmtId="49" fontId="13" fillId="0" borderId="19" xfId="0" applyNumberFormat="1" applyFont="1" applyBorder="1" applyAlignment="1" applyProtection="1">
      <alignment horizontal="left" vertical="center"/>
    </xf>
    <xf numFmtId="49" fontId="13" fillId="0" borderId="46" xfId="0" applyNumberFormat="1" applyFont="1" applyBorder="1" applyAlignment="1" applyProtection="1">
      <alignment horizontal="left" vertical="center"/>
    </xf>
    <xf numFmtId="49" fontId="13" fillId="0" borderId="47" xfId="0" applyNumberFormat="1" applyFont="1" applyBorder="1" applyAlignment="1" applyProtection="1">
      <alignment horizontal="left" vertical="center"/>
    </xf>
    <xf numFmtId="49" fontId="13" fillId="0" borderId="3" xfId="0" applyNumberFormat="1" applyFont="1" applyBorder="1" applyAlignment="1" applyProtection="1">
      <alignment horizontal="center" vertical="center"/>
    </xf>
    <xf numFmtId="49" fontId="13" fillId="0" borderId="4" xfId="0" applyNumberFormat="1" applyFont="1" applyBorder="1" applyAlignment="1" applyProtection="1">
      <alignment horizontal="center" vertical="center"/>
    </xf>
    <xf numFmtId="49" fontId="13" fillId="0" borderId="6" xfId="0" applyNumberFormat="1" applyFont="1" applyBorder="1" applyAlignment="1" applyProtection="1">
      <alignment horizontal="center" vertical="center"/>
    </xf>
    <xf numFmtId="49" fontId="13" fillId="0" borderId="20" xfId="0" applyNumberFormat="1" applyFont="1" applyBorder="1" applyAlignment="1" applyProtection="1">
      <alignment horizontal="left" vertical="center"/>
    </xf>
    <xf numFmtId="49" fontId="13" fillId="0" borderId="16" xfId="0" applyNumberFormat="1" applyFont="1" applyBorder="1" applyAlignment="1" applyProtection="1">
      <alignment horizontal="left" vertical="center"/>
    </xf>
    <xf numFmtId="49" fontId="13" fillId="0" borderId="48" xfId="0" applyNumberFormat="1" applyFont="1" applyBorder="1" applyAlignment="1" applyProtection="1">
      <alignment horizontal="left" vertical="center"/>
    </xf>
    <xf numFmtId="49" fontId="13" fillId="0" borderId="49" xfId="0" applyNumberFormat="1" applyFont="1" applyBorder="1" applyAlignment="1" applyProtection="1">
      <alignment horizontal="left" vertical="center"/>
    </xf>
    <xf numFmtId="49" fontId="13" fillId="0" borderId="49" xfId="0" applyNumberFormat="1" applyFont="1" applyBorder="1" applyAlignment="1" applyProtection="1">
      <alignment horizontal="left" vertical="center" wrapText="1"/>
    </xf>
    <xf numFmtId="49" fontId="13" fillId="0" borderId="48" xfId="0" applyNumberFormat="1" applyFont="1" applyBorder="1" applyAlignment="1" applyProtection="1">
      <alignment horizontal="left" vertical="center" wrapText="1"/>
    </xf>
    <xf numFmtId="49" fontId="13" fillId="0" borderId="17" xfId="0" applyNumberFormat="1" applyFont="1" applyBorder="1" applyAlignment="1" applyProtection="1">
      <alignment horizontal="left" vertical="center"/>
    </xf>
    <xf numFmtId="49" fontId="3" fillId="0" borderId="19" xfId="0" applyNumberFormat="1" applyFont="1" applyBorder="1" applyAlignment="1" applyProtection="1">
      <alignment horizontal="left" vertical="top"/>
    </xf>
    <xf numFmtId="0" fontId="16" fillId="0" borderId="19" xfId="0" applyFont="1" applyBorder="1" applyAlignment="1" applyProtection="1">
      <alignment horizontal="left" vertical="top" wrapText="1"/>
    </xf>
    <xf numFmtId="49" fontId="22" fillId="0" borderId="0" xfId="0" applyNumberFormat="1" applyFont="1" applyAlignment="1" applyProtection="1">
      <alignment horizontal="left" vertical="top"/>
    </xf>
    <xf numFmtId="49" fontId="3" fillId="0" borderId="0" xfId="0" applyNumberFormat="1" applyFont="1" applyAlignment="1" applyProtection="1">
      <alignment horizontal="left" vertical="top"/>
    </xf>
    <xf numFmtId="177" fontId="3" fillId="0" borderId="16" xfId="0" applyNumberFormat="1" applyFont="1" applyBorder="1" applyProtection="1">
      <alignment vertical="center"/>
    </xf>
    <xf numFmtId="181" fontId="3" fillId="0" borderId="16" xfId="0" applyNumberFormat="1" applyFont="1" applyBorder="1" applyProtection="1">
      <alignment vertical="center"/>
    </xf>
    <xf numFmtId="181" fontId="3" fillId="0" borderId="16" xfId="0" applyNumberFormat="1" applyFont="1" applyBorder="1" applyAlignment="1" applyProtection="1">
      <alignment vertical="top"/>
    </xf>
    <xf numFmtId="177" fontId="3" fillId="0" borderId="16" xfId="0" applyNumberFormat="1" applyFont="1" applyBorder="1" applyAlignment="1" applyProtection="1">
      <alignment vertical="top"/>
    </xf>
    <xf numFmtId="0" fontId="3" fillId="0" borderId="16" xfId="0" applyFont="1" applyBorder="1" applyAlignment="1" applyProtection="1">
      <alignment vertical="top"/>
    </xf>
    <xf numFmtId="0" fontId="3" fillId="0" borderId="17" xfId="2" applyFont="1" applyBorder="1" applyProtection="1">
      <alignment vertical="center"/>
    </xf>
    <xf numFmtId="177" fontId="3" fillId="0" borderId="0" xfId="0" applyNumberFormat="1" applyFont="1" applyAlignment="1" applyProtection="1">
      <alignment vertical="top"/>
    </xf>
    <xf numFmtId="181" fontId="3" fillId="0" borderId="0" xfId="0" applyNumberFormat="1" applyFont="1" applyAlignment="1" applyProtection="1">
      <alignment vertical="top"/>
    </xf>
    <xf numFmtId="0" fontId="16" fillId="0" borderId="0" xfId="2" applyFont="1" applyProtection="1">
      <alignment vertical="center"/>
    </xf>
    <xf numFmtId="0" fontId="16" fillId="0" borderId="0" xfId="2" applyFont="1" applyAlignment="1" applyProtection="1">
      <alignment vertical="top"/>
    </xf>
    <xf numFmtId="0" fontId="3" fillId="0" borderId="0" xfId="0" applyFont="1" applyAlignment="1" applyProtection="1">
      <alignment horizontal="right" vertical="top"/>
    </xf>
    <xf numFmtId="38" fontId="3" fillId="0" borderId="0" xfId="0" applyNumberFormat="1" applyFont="1" applyAlignment="1" applyProtection="1">
      <alignment vertical="top"/>
    </xf>
    <xf numFmtId="0" fontId="22" fillId="0" borderId="0" xfId="0" applyFont="1" applyProtection="1">
      <alignment vertical="center"/>
    </xf>
    <xf numFmtId="0" fontId="3" fillId="0" borderId="23" xfId="6" applyFont="1" applyBorder="1" applyProtection="1">
      <alignment vertical="center"/>
    </xf>
    <xf numFmtId="0" fontId="3" fillId="0" borderId="1" xfId="6" applyFont="1" applyBorder="1" applyProtection="1">
      <alignment vertical="center"/>
    </xf>
    <xf numFmtId="0" fontId="3" fillId="0" borderId="2" xfId="6" applyFont="1" applyBorder="1" applyProtection="1">
      <alignment vertical="center"/>
    </xf>
    <xf numFmtId="38" fontId="3" fillId="0" borderId="1" xfId="0" applyNumberFormat="1" applyFont="1" applyBorder="1" applyAlignment="1" applyProtection="1">
      <alignment horizontal="left" vertical="center"/>
    </xf>
    <xf numFmtId="0" fontId="3" fillId="0" borderId="13" xfId="6" applyFont="1" applyBorder="1" applyAlignment="1" applyProtection="1">
      <alignment horizontal="left" vertical="center"/>
    </xf>
    <xf numFmtId="0" fontId="3" fillId="0" borderId="4" xfId="6" applyFont="1" applyBorder="1" applyAlignment="1" applyProtection="1">
      <alignment horizontal="left" vertical="center"/>
    </xf>
    <xf numFmtId="0" fontId="3" fillId="0" borderId="6" xfId="6" applyFont="1" applyBorder="1" applyAlignment="1" applyProtection="1">
      <alignment horizontal="left" vertical="center"/>
    </xf>
    <xf numFmtId="0" fontId="3" fillId="0" borderId="15" xfId="0" applyFont="1" applyBorder="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179" fontId="3" fillId="4" borderId="0" xfId="0" applyNumberFormat="1" applyFont="1" applyFill="1" applyProtection="1">
      <alignment vertical="center"/>
    </xf>
    <xf numFmtId="0" fontId="3" fillId="4" borderId="0" xfId="0" applyFont="1" applyFill="1" applyProtection="1">
      <alignment vertical="center"/>
    </xf>
    <xf numFmtId="0" fontId="16" fillId="4" borderId="0" xfId="0" applyFont="1" applyFill="1" applyAlignment="1" applyProtection="1">
      <alignment horizontal="right" vertical="top"/>
    </xf>
    <xf numFmtId="0" fontId="19" fillId="0" borderId="0" xfId="2" applyFont="1" applyAlignment="1" applyProtection="1">
      <alignment vertical="top"/>
    </xf>
    <xf numFmtId="0" fontId="3" fillId="0" borderId="20" xfId="2"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50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30"/>
  <sheetViews>
    <sheetView showGridLines="0" tabSelected="1" topLeftCell="B1" zoomScaleNormal="100" workbookViewId="0">
      <selection activeCell="B1" sqref="B1"/>
    </sheetView>
  </sheetViews>
  <sheetFormatPr defaultColWidth="9" defaultRowHeight="13.5" x14ac:dyDescent="0.15"/>
  <cols>
    <col min="1" max="1" width="10.375" style="117" hidden="1" customWidth="1"/>
    <col min="2" max="3" width="1.625" style="117" customWidth="1"/>
    <col min="4" max="5" width="5.625" style="117" customWidth="1"/>
    <col min="6" max="6" width="6.625" style="117" customWidth="1"/>
    <col min="7" max="7" width="6.125" style="117" customWidth="1"/>
    <col min="8" max="8" width="2.625" style="117" customWidth="1"/>
    <col min="9" max="9" width="1.625" style="117" customWidth="1"/>
    <col min="10" max="10" width="8.125" style="117" customWidth="1"/>
    <col min="11" max="11" width="5.625" style="117" customWidth="1"/>
    <col min="12" max="13" width="3.625" style="117" customWidth="1"/>
    <col min="14" max="14" width="7.625" style="117" customWidth="1"/>
    <col min="15" max="15" width="11.75" style="117" customWidth="1"/>
    <col min="16" max="16" width="15.375" style="117" customWidth="1"/>
    <col min="17" max="17" width="11.875" style="117" customWidth="1"/>
    <col min="18" max="19" width="7.625" style="117" customWidth="1"/>
    <col min="20" max="20" width="7.5" style="117" customWidth="1"/>
    <col min="21" max="25" width="6.875" style="117" customWidth="1"/>
    <col min="26" max="26" width="2.625" style="117" customWidth="1"/>
    <col min="27" max="27" width="3.625" style="117" customWidth="1"/>
    <col min="28" max="16384" width="9" style="117"/>
  </cols>
  <sheetData>
    <row r="1" spans="1:27" ht="30" customHeight="1" x14ac:dyDescent="0.15">
      <c r="A1" s="384" t="s">
        <v>264</v>
      </c>
      <c r="B1" s="115"/>
      <c r="C1" s="116" t="s">
        <v>268</v>
      </c>
      <c r="D1" s="116"/>
      <c r="Q1" s="118"/>
      <c r="R1" s="118"/>
      <c r="T1" s="119"/>
      <c r="U1" s="119"/>
      <c r="V1" s="119"/>
      <c r="W1" s="383" t="s">
        <v>265</v>
      </c>
      <c r="X1" s="120"/>
      <c r="Y1" s="120"/>
      <c r="Z1" s="120"/>
      <c r="AA1" s="118"/>
    </row>
    <row r="2" spans="1:27" ht="15" hidden="1" customHeight="1" x14ac:dyDescent="0.15">
      <c r="A2" s="384" t="s">
        <v>67</v>
      </c>
      <c r="B2" s="115"/>
      <c r="C2" s="121"/>
      <c r="D2" s="121"/>
      <c r="AA2" s="118"/>
    </row>
    <row r="3" spans="1:27" ht="30" customHeight="1" x14ac:dyDescent="0.15">
      <c r="A3" s="385" t="s">
        <v>266</v>
      </c>
      <c r="B3" s="122"/>
      <c r="C3" s="117" t="s">
        <v>204</v>
      </c>
      <c r="AA3" s="118"/>
    </row>
    <row r="4" spans="1:27" ht="5.25" customHeight="1" x14ac:dyDescent="0.15">
      <c r="A4" s="122"/>
      <c r="B4" s="122"/>
      <c r="C4" s="123"/>
      <c r="D4" s="124"/>
      <c r="E4" s="124"/>
      <c r="F4" s="124"/>
      <c r="G4" s="124"/>
      <c r="H4" s="124"/>
      <c r="I4" s="124"/>
      <c r="J4" s="124"/>
      <c r="K4" s="124"/>
      <c r="L4" s="124"/>
      <c r="M4" s="124"/>
      <c r="N4" s="124"/>
      <c r="O4" s="124"/>
      <c r="P4" s="124"/>
      <c r="Q4" s="124"/>
      <c r="R4" s="124"/>
      <c r="S4" s="124"/>
      <c r="T4" s="124"/>
      <c r="U4" s="124"/>
      <c r="V4" s="124"/>
      <c r="W4" s="124"/>
      <c r="X4" s="124"/>
      <c r="Y4" s="124"/>
      <c r="Z4" s="125"/>
    </row>
    <row r="5" spans="1:27" ht="15" customHeight="1" x14ac:dyDescent="0.15">
      <c r="A5" s="122"/>
      <c r="B5" s="126"/>
      <c r="C5" s="127" t="s">
        <v>200</v>
      </c>
      <c r="D5" s="128"/>
      <c r="E5" s="128"/>
      <c r="F5" s="128"/>
      <c r="G5" s="128"/>
      <c r="H5" s="128"/>
      <c r="I5" s="128"/>
      <c r="J5" s="128"/>
      <c r="K5" s="128"/>
      <c r="L5" s="128"/>
      <c r="M5" s="128"/>
      <c r="N5" s="128"/>
      <c r="O5" s="128"/>
      <c r="P5" s="128"/>
      <c r="Q5" s="128"/>
      <c r="R5" s="128"/>
      <c r="S5" s="128"/>
      <c r="T5" s="128"/>
      <c r="U5" s="128"/>
      <c r="V5" s="128"/>
      <c r="W5" s="128"/>
      <c r="X5" s="128"/>
      <c r="Y5" s="128"/>
      <c r="Z5" s="129"/>
    </row>
    <row r="6" spans="1:27" ht="15" customHeight="1" x14ac:dyDescent="0.15">
      <c r="A6" s="122"/>
      <c r="B6" s="122"/>
      <c r="C6" s="127" t="s">
        <v>13</v>
      </c>
      <c r="D6" s="128"/>
      <c r="E6" s="128"/>
      <c r="F6" s="128"/>
      <c r="G6" s="128"/>
      <c r="H6" s="128"/>
      <c r="I6" s="128"/>
      <c r="J6" s="128"/>
      <c r="K6" s="128"/>
      <c r="L6" s="128"/>
      <c r="M6" s="128"/>
      <c r="N6" s="128"/>
      <c r="O6" s="128"/>
      <c r="P6" s="128"/>
      <c r="Q6" s="128"/>
      <c r="R6" s="128"/>
      <c r="S6" s="128"/>
      <c r="T6" s="128"/>
      <c r="U6" s="128"/>
      <c r="V6" s="128"/>
      <c r="W6" s="128"/>
      <c r="X6" s="128"/>
      <c r="Y6" s="128"/>
      <c r="Z6" s="129"/>
    </row>
    <row r="7" spans="1:27" ht="15" customHeight="1" x14ac:dyDescent="0.15">
      <c r="A7" s="122"/>
      <c r="B7" s="122"/>
      <c r="C7" s="127" t="s">
        <v>14</v>
      </c>
      <c r="D7" s="128"/>
      <c r="E7" s="128"/>
      <c r="F7" s="128"/>
      <c r="G7" s="128"/>
      <c r="H7" s="128"/>
      <c r="I7" s="128"/>
      <c r="J7" s="128"/>
      <c r="K7" s="128"/>
      <c r="L7" s="128"/>
      <c r="M7" s="128"/>
      <c r="N7" s="128"/>
      <c r="O7" s="128"/>
      <c r="P7" s="128"/>
      <c r="Q7" s="128"/>
      <c r="R7" s="128"/>
      <c r="S7" s="128"/>
      <c r="T7" s="128"/>
      <c r="U7" s="128"/>
      <c r="V7" s="128"/>
      <c r="W7" s="128"/>
      <c r="X7" s="128"/>
      <c r="Y7" s="128"/>
      <c r="Z7" s="129"/>
    </row>
    <row r="8" spans="1:27" ht="15" hidden="1" customHeight="1" x14ac:dyDescent="0.15">
      <c r="A8" s="122"/>
      <c r="B8" s="122"/>
      <c r="C8" s="127"/>
      <c r="D8" s="128"/>
      <c r="E8" s="128"/>
      <c r="F8" s="128"/>
      <c r="G8" s="128"/>
      <c r="H8" s="128"/>
      <c r="I8" s="128"/>
      <c r="J8" s="128"/>
      <c r="K8" s="128"/>
      <c r="L8" s="128"/>
      <c r="M8" s="128"/>
      <c r="N8" s="128"/>
      <c r="O8" s="128"/>
      <c r="P8" s="128"/>
      <c r="Q8" s="128"/>
      <c r="R8" s="128"/>
      <c r="S8" s="128"/>
      <c r="T8" s="128"/>
      <c r="U8" s="128"/>
      <c r="V8" s="128"/>
      <c r="W8" s="128"/>
      <c r="X8" s="128"/>
      <c r="Y8" s="128"/>
      <c r="Z8" s="129"/>
    </row>
    <row r="9" spans="1:27" ht="5.25" customHeight="1" x14ac:dyDescent="0.15">
      <c r="A9" s="122"/>
      <c r="B9" s="122"/>
      <c r="C9" s="130"/>
      <c r="D9" s="131"/>
      <c r="E9" s="131"/>
      <c r="F9" s="131"/>
      <c r="G9" s="131"/>
      <c r="H9" s="131"/>
      <c r="I9" s="131"/>
      <c r="J9" s="131"/>
      <c r="K9" s="131"/>
      <c r="L9" s="131"/>
      <c r="M9" s="131"/>
      <c r="N9" s="131"/>
      <c r="O9" s="131"/>
      <c r="P9" s="131"/>
      <c r="Q9" s="131"/>
      <c r="R9" s="131"/>
      <c r="S9" s="131"/>
      <c r="T9" s="131"/>
      <c r="U9" s="131"/>
      <c r="V9" s="131"/>
      <c r="W9" s="131"/>
      <c r="X9" s="131"/>
      <c r="Y9" s="131"/>
      <c r="Z9" s="132"/>
    </row>
    <row r="10" spans="1:27" ht="30" customHeight="1" x14ac:dyDescent="0.15">
      <c r="A10" s="122"/>
      <c r="B10" s="122"/>
    </row>
    <row r="11" spans="1:27" ht="15" hidden="1" customHeight="1" x14ac:dyDescent="0.15">
      <c r="A11" s="122"/>
      <c r="B11" s="122"/>
    </row>
    <row r="12" spans="1:27" ht="15" hidden="1" customHeight="1" x14ac:dyDescent="0.15">
      <c r="A12" s="122"/>
      <c r="B12" s="122"/>
    </row>
    <row r="13" spans="1:27" ht="20.100000000000001" customHeight="1" x14ac:dyDescent="0.15">
      <c r="A13" s="122"/>
      <c r="B13" s="122"/>
      <c r="C13" s="133" t="s">
        <v>166</v>
      </c>
      <c r="D13" s="134"/>
      <c r="E13" s="134"/>
      <c r="F13" s="134"/>
      <c r="G13" s="134"/>
      <c r="H13" s="135"/>
    </row>
    <row r="14" spans="1:27" ht="15" customHeight="1" x14ac:dyDescent="0.15">
      <c r="A14" s="122"/>
      <c r="B14" s="122"/>
      <c r="C14" s="136"/>
      <c r="D14" s="137"/>
      <c r="E14" s="137"/>
      <c r="F14" s="137"/>
      <c r="G14" s="137"/>
      <c r="H14" s="137"/>
      <c r="I14" s="138"/>
      <c r="J14" s="138"/>
      <c r="K14" s="138"/>
      <c r="L14" s="138"/>
      <c r="M14" s="138"/>
      <c r="N14" s="138"/>
      <c r="O14" s="138"/>
      <c r="P14" s="138"/>
      <c r="Q14" s="138"/>
      <c r="R14" s="138"/>
      <c r="S14" s="138"/>
      <c r="T14" s="138"/>
      <c r="U14" s="138"/>
      <c r="V14" s="138"/>
      <c r="W14" s="138"/>
      <c r="X14" s="138"/>
      <c r="Y14" s="138"/>
      <c r="Z14" s="139"/>
    </row>
    <row r="15" spans="1:27" ht="15.75" hidden="1" customHeight="1" x14ac:dyDescent="0.15">
      <c r="A15" s="122"/>
      <c r="B15" s="122"/>
      <c r="C15" s="140"/>
      <c r="D15" s="141"/>
      <c r="E15" s="142"/>
      <c r="F15" s="142"/>
      <c r="G15" s="142"/>
      <c r="H15" s="142"/>
      <c r="I15" s="143"/>
      <c r="J15" s="144"/>
      <c r="K15" s="144"/>
      <c r="L15" s="144"/>
      <c r="M15" s="144"/>
      <c r="N15" s="144"/>
      <c r="O15" s="144"/>
      <c r="P15" s="144"/>
      <c r="Q15" s="144"/>
      <c r="R15" s="144"/>
      <c r="S15" s="144"/>
      <c r="T15" s="144"/>
      <c r="U15" s="144"/>
      <c r="V15" s="144"/>
      <c r="W15" s="144"/>
      <c r="X15" s="144"/>
      <c r="Y15" s="144"/>
      <c r="Z15" s="145"/>
    </row>
    <row r="16" spans="1:27" ht="15.75" hidden="1" customHeight="1" x14ac:dyDescent="0.15">
      <c r="A16" s="122"/>
      <c r="B16" s="122"/>
      <c r="C16" s="140"/>
      <c r="D16" s="141"/>
      <c r="E16" s="146"/>
      <c r="F16" s="146"/>
      <c r="G16" s="146"/>
      <c r="H16" s="146"/>
      <c r="I16" s="143"/>
      <c r="J16" s="147"/>
      <c r="K16" s="147"/>
      <c r="L16" s="147"/>
      <c r="M16" s="147"/>
      <c r="N16" s="147"/>
      <c r="O16" s="147"/>
      <c r="P16" s="147"/>
      <c r="Q16" s="147"/>
      <c r="R16" s="147"/>
      <c r="S16" s="147"/>
      <c r="T16" s="147"/>
      <c r="U16" s="147"/>
      <c r="V16" s="147"/>
      <c r="W16" s="147"/>
      <c r="X16" s="147"/>
      <c r="Y16" s="147"/>
      <c r="Z16" s="145"/>
    </row>
    <row r="17" spans="1:26" ht="15.75" hidden="1" customHeight="1" x14ac:dyDescent="0.15">
      <c r="A17" s="122"/>
      <c r="B17" s="122"/>
      <c r="C17" s="140"/>
      <c r="D17" s="141"/>
      <c r="E17" s="146"/>
      <c r="F17" s="146"/>
      <c r="G17" s="146"/>
      <c r="H17" s="146"/>
      <c r="I17" s="143"/>
      <c r="J17" s="147"/>
      <c r="K17" s="147"/>
      <c r="L17" s="147"/>
      <c r="M17" s="147"/>
      <c r="N17" s="147"/>
      <c r="O17" s="147"/>
      <c r="P17" s="147"/>
      <c r="Q17" s="147"/>
      <c r="R17" s="147"/>
      <c r="S17" s="147"/>
      <c r="T17" s="147"/>
      <c r="U17" s="147"/>
      <c r="V17" s="147"/>
      <c r="W17" s="147"/>
      <c r="X17" s="147"/>
      <c r="Y17" s="147"/>
      <c r="Z17" s="145"/>
    </row>
    <row r="18" spans="1:26" ht="15.75" hidden="1" customHeight="1" x14ac:dyDescent="0.15">
      <c r="A18" s="122"/>
      <c r="B18" s="122"/>
      <c r="C18" s="140"/>
      <c r="D18" s="141"/>
      <c r="E18" s="146"/>
      <c r="F18" s="146"/>
      <c r="G18" s="146"/>
      <c r="H18" s="146"/>
      <c r="I18" s="143"/>
      <c r="J18" s="147"/>
      <c r="K18" s="147"/>
      <c r="L18" s="147"/>
      <c r="M18" s="147"/>
      <c r="N18" s="147"/>
      <c r="O18" s="147"/>
      <c r="P18" s="147"/>
      <c r="Q18" s="147"/>
      <c r="R18" s="147"/>
      <c r="S18" s="147"/>
      <c r="T18" s="147"/>
      <c r="U18" s="147"/>
      <c r="V18" s="147"/>
      <c r="W18" s="147"/>
      <c r="X18" s="147"/>
      <c r="Y18" s="147"/>
      <c r="Z18" s="145"/>
    </row>
    <row r="19" spans="1:26" ht="15.75" hidden="1" customHeight="1" x14ac:dyDescent="0.15">
      <c r="A19" s="122"/>
      <c r="B19" s="122"/>
      <c r="C19" s="140"/>
      <c r="D19" s="141"/>
      <c r="E19" s="146"/>
      <c r="F19" s="146"/>
      <c r="G19" s="146"/>
      <c r="H19" s="146"/>
      <c r="I19" s="143"/>
      <c r="J19" s="147"/>
      <c r="K19" s="147"/>
      <c r="L19" s="147"/>
      <c r="M19" s="147"/>
      <c r="N19" s="147"/>
      <c r="O19" s="147"/>
      <c r="P19" s="147"/>
      <c r="Q19" s="147"/>
      <c r="R19" s="147"/>
      <c r="S19" s="147"/>
      <c r="T19" s="147"/>
      <c r="U19" s="147"/>
      <c r="V19" s="147"/>
      <c r="W19" s="147"/>
      <c r="X19" s="147"/>
      <c r="Y19" s="147"/>
      <c r="Z19" s="145"/>
    </row>
    <row r="20" spans="1:26" ht="20.100000000000001" customHeight="1" x14ac:dyDescent="0.15">
      <c r="A20" s="122">
        <f>IFERROR(IF(TRIM($I20)="",1001,0),3)</f>
        <v>1001</v>
      </c>
      <c r="B20" s="122"/>
      <c r="C20" s="140"/>
      <c r="D20" s="141">
        <v>1</v>
      </c>
      <c r="E20" s="117" t="s">
        <v>0</v>
      </c>
      <c r="I20" s="68"/>
      <c r="J20" s="69"/>
      <c r="K20" s="69"/>
      <c r="L20" s="69"/>
      <c r="M20" s="69"/>
      <c r="N20" s="146"/>
      <c r="O20" s="146"/>
      <c r="P20" s="146"/>
      <c r="Q20" s="146"/>
      <c r="R20" s="146"/>
      <c r="S20" s="146"/>
      <c r="T20" s="146"/>
      <c r="U20" s="146"/>
      <c r="V20" s="146"/>
      <c r="W20" s="146"/>
      <c r="X20" s="146"/>
      <c r="Y20" s="146"/>
      <c r="Z20" s="145"/>
    </row>
    <row r="21" spans="1:26" ht="20.100000000000001" customHeight="1" x14ac:dyDescent="0.15">
      <c r="A21" s="122"/>
      <c r="B21" s="122"/>
      <c r="C21" s="140"/>
      <c r="D21" s="141"/>
      <c r="E21" s="146"/>
      <c r="F21" s="146"/>
      <c r="G21" s="146"/>
      <c r="H21" s="146"/>
      <c r="I21" s="143"/>
      <c r="J21" s="148" t="s">
        <v>197</v>
      </c>
      <c r="K21" s="147"/>
      <c r="L21" s="147"/>
      <c r="M21" s="147"/>
      <c r="N21" s="147"/>
      <c r="O21" s="147"/>
      <c r="P21" s="147"/>
      <c r="Q21" s="147"/>
      <c r="R21" s="147"/>
      <c r="S21" s="147"/>
      <c r="T21" s="147"/>
      <c r="U21" s="147"/>
      <c r="V21" s="147"/>
      <c r="W21" s="147"/>
      <c r="X21" s="147"/>
      <c r="Y21" s="147"/>
      <c r="Z21" s="145"/>
    </row>
    <row r="22" spans="1:26" ht="20.100000000000001" customHeight="1" x14ac:dyDescent="0.15">
      <c r="A22" s="122">
        <f>IFERROR(IF(AND(TRIM($I22)&lt;&gt;"", OR(ISERROR(FIND("@"&amp;LEFT($I22,3)&amp;"@", 都道府県3))=FALSE, ISERROR(FIND("@"&amp;LEFT($I22,4)&amp;"@",都道府県4))=FALSE))=FALSE,1001,0),3)</f>
        <v>1001</v>
      </c>
      <c r="B22" s="122"/>
      <c r="C22" s="140"/>
      <c r="D22" s="141">
        <v>2</v>
      </c>
      <c r="E22" s="117" t="s">
        <v>125</v>
      </c>
      <c r="I22" s="63"/>
      <c r="J22" s="63"/>
      <c r="K22" s="63"/>
      <c r="L22" s="63"/>
      <c r="M22" s="63"/>
      <c r="N22" s="63"/>
      <c r="O22" s="63"/>
      <c r="P22" s="63"/>
      <c r="Q22" s="64"/>
      <c r="R22" s="63"/>
      <c r="S22" s="63"/>
      <c r="T22" s="63"/>
      <c r="U22" s="63"/>
      <c r="V22" s="63"/>
      <c r="W22" s="63"/>
      <c r="X22" s="63"/>
      <c r="Y22" s="63"/>
      <c r="Z22" s="145"/>
    </row>
    <row r="23" spans="1:26" ht="20.100000000000001" customHeight="1" x14ac:dyDescent="0.15">
      <c r="A23" s="122"/>
      <c r="B23" s="122"/>
      <c r="C23" s="140"/>
      <c r="D23" s="141"/>
      <c r="E23" s="146"/>
      <c r="F23" s="146"/>
      <c r="G23" s="146"/>
      <c r="H23" s="146"/>
      <c r="I23" s="143"/>
      <c r="J23" s="148" t="s">
        <v>9</v>
      </c>
      <c r="K23" s="147"/>
      <c r="L23" s="147"/>
      <c r="M23" s="147"/>
      <c r="N23" s="147"/>
      <c r="O23" s="147"/>
      <c r="P23" s="147"/>
      <c r="Q23" s="147"/>
      <c r="R23" s="147"/>
      <c r="S23" s="147"/>
      <c r="T23" s="147"/>
      <c r="U23" s="147"/>
      <c r="V23" s="147"/>
      <c r="W23" s="147"/>
      <c r="X23" s="147"/>
      <c r="Y23" s="147"/>
      <c r="Z23" s="145"/>
    </row>
    <row r="24" spans="1:26" ht="20.100000000000001" customHeight="1" x14ac:dyDescent="0.15">
      <c r="A24" s="122">
        <f>IFERROR(IF(TRIM($I24)="",1001,0),3)</f>
        <v>1001</v>
      </c>
      <c r="B24" s="122"/>
      <c r="C24" s="140"/>
      <c r="D24" s="141">
        <v>3</v>
      </c>
      <c r="E24" s="117" t="s">
        <v>167</v>
      </c>
      <c r="I24" s="28"/>
      <c r="J24" s="28"/>
      <c r="K24" s="28"/>
      <c r="L24" s="28"/>
      <c r="M24" s="28"/>
      <c r="N24" s="28"/>
      <c r="O24" s="28"/>
      <c r="P24" s="28"/>
      <c r="Q24" s="65"/>
      <c r="R24" s="28"/>
      <c r="S24" s="28"/>
      <c r="T24" s="28"/>
      <c r="U24" s="28"/>
      <c r="V24" s="28"/>
      <c r="W24" s="28"/>
      <c r="X24" s="28"/>
      <c r="Y24" s="28"/>
      <c r="Z24" s="145"/>
    </row>
    <row r="25" spans="1:26" ht="20.100000000000001" customHeight="1" x14ac:dyDescent="0.15">
      <c r="A25" s="122"/>
      <c r="B25" s="122"/>
      <c r="C25" s="149"/>
      <c r="D25" s="146"/>
      <c r="E25" s="146"/>
      <c r="F25" s="146"/>
      <c r="G25" s="146"/>
      <c r="H25" s="146"/>
      <c r="I25" s="143"/>
      <c r="J25" s="148" t="s">
        <v>187</v>
      </c>
      <c r="K25" s="147"/>
      <c r="L25" s="147"/>
      <c r="M25" s="147"/>
      <c r="N25" s="147"/>
      <c r="O25" s="147"/>
      <c r="P25" s="147"/>
      <c r="Q25" s="147"/>
      <c r="R25" s="147"/>
      <c r="S25" s="147"/>
      <c r="T25" s="147"/>
      <c r="U25" s="147"/>
      <c r="V25" s="147"/>
      <c r="W25" s="147"/>
      <c r="X25" s="147"/>
      <c r="Y25" s="147"/>
      <c r="Z25" s="145"/>
    </row>
    <row r="26" spans="1:26" ht="20.100000000000001" customHeight="1" x14ac:dyDescent="0.15">
      <c r="A26" s="122">
        <f>IFERROR(IF(TRIM($I26)="",1001,0),3)</f>
        <v>1001</v>
      </c>
      <c r="B26" s="122"/>
      <c r="C26" s="140"/>
      <c r="D26" s="141">
        <v>4</v>
      </c>
      <c r="E26" s="117" t="s">
        <v>1</v>
      </c>
      <c r="I26" s="28"/>
      <c r="J26" s="28"/>
      <c r="K26" s="28"/>
      <c r="L26" s="28"/>
      <c r="M26" s="28"/>
      <c r="N26" s="28"/>
      <c r="O26" s="28"/>
      <c r="P26" s="28"/>
      <c r="Q26" s="65"/>
      <c r="R26" s="28"/>
      <c r="S26" s="28"/>
      <c r="T26" s="28"/>
      <c r="U26" s="28"/>
      <c r="V26" s="28"/>
      <c r="W26" s="28"/>
      <c r="X26" s="28"/>
      <c r="Y26" s="28"/>
      <c r="Z26" s="145"/>
    </row>
    <row r="27" spans="1:26" ht="20.100000000000001" customHeight="1" x14ac:dyDescent="0.15">
      <c r="A27" s="122"/>
      <c r="B27" s="122"/>
      <c r="C27" s="149"/>
      <c r="D27" s="146"/>
      <c r="E27" s="146"/>
      <c r="F27" s="146"/>
      <c r="G27" s="146"/>
      <c r="H27" s="146"/>
      <c r="I27" s="143"/>
      <c r="J27" s="148" t="s">
        <v>188</v>
      </c>
      <c r="K27" s="147"/>
      <c r="L27" s="147"/>
      <c r="M27" s="147"/>
      <c r="N27" s="147"/>
      <c r="O27" s="147"/>
      <c r="P27" s="147"/>
      <c r="Q27" s="150"/>
      <c r="R27" s="147"/>
      <c r="S27" s="147"/>
      <c r="T27" s="147"/>
      <c r="U27" s="147"/>
      <c r="V27" s="147"/>
      <c r="W27" s="147"/>
      <c r="X27" s="147"/>
      <c r="Y27" s="147"/>
      <c r="Z27" s="151"/>
    </row>
    <row r="28" spans="1:26" ht="20.100000000000001" customHeight="1" x14ac:dyDescent="0.15">
      <c r="A28" s="122">
        <f>IFERROR(IF(TRIM($I28)="",1001,0),3)</f>
        <v>1001</v>
      </c>
      <c r="B28" s="122"/>
      <c r="C28" s="140"/>
      <c r="D28" s="141">
        <v>5</v>
      </c>
      <c r="E28" s="117" t="s">
        <v>10</v>
      </c>
      <c r="I28" s="28"/>
      <c r="J28" s="28"/>
      <c r="K28" s="28"/>
      <c r="L28" s="28"/>
      <c r="M28" s="28"/>
      <c r="N28" s="28"/>
      <c r="O28" s="28"/>
      <c r="P28" s="28"/>
      <c r="Q28" s="28"/>
      <c r="R28" s="28"/>
      <c r="S28" s="28"/>
      <c r="T28" s="28"/>
      <c r="U28" s="28"/>
      <c r="V28" s="28"/>
      <c r="W28" s="28"/>
      <c r="X28" s="28"/>
      <c r="Y28" s="28"/>
      <c r="Z28" s="145"/>
    </row>
    <row r="29" spans="1:26" ht="20.100000000000001" customHeight="1" x14ac:dyDescent="0.15">
      <c r="A29" s="122"/>
      <c r="B29" s="122"/>
      <c r="C29" s="149"/>
      <c r="D29" s="146"/>
      <c r="E29" s="146"/>
      <c r="F29" s="146"/>
      <c r="G29" s="146"/>
      <c r="H29" s="146"/>
      <c r="I29" s="143"/>
      <c r="J29" s="148" t="s">
        <v>180</v>
      </c>
      <c r="K29" s="147"/>
      <c r="L29" s="147"/>
      <c r="M29" s="147"/>
      <c r="N29" s="147"/>
      <c r="O29" s="147"/>
      <c r="P29" s="147"/>
      <c r="Q29" s="147"/>
      <c r="R29" s="147"/>
      <c r="S29" s="147"/>
      <c r="T29" s="147"/>
      <c r="U29" s="147"/>
      <c r="V29" s="147"/>
      <c r="W29" s="147"/>
      <c r="X29" s="147"/>
      <c r="Y29" s="147"/>
      <c r="Z29" s="151"/>
    </row>
    <row r="30" spans="1:26" ht="20.100000000000001" customHeight="1" x14ac:dyDescent="0.15">
      <c r="A30" s="122">
        <f>IFERROR(IF(OR(TRIM($I30)="", NOT(OR(IFERROR(SEARCH(" ",$I30),0)&gt;0, IFERROR(SEARCH("　",$I30),0)&gt;0))),1001,0),3)</f>
        <v>1001</v>
      </c>
      <c r="B30" s="122"/>
      <c r="C30" s="140"/>
      <c r="D30" s="141">
        <v>6</v>
      </c>
      <c r="E30" s="117" t="s">
        <v>168</v>
      </c>
      <c r="I30" s="28"/>
      <c r="J30" s="28"/>
      <c r="K30" s="28"/>
      <c r="L30" s="28"/>
      <c r="M30" s="28"/>
      <c r="N30" s="28"/>
      <c r="O30" s="28"/>
      <c r="P30" s="28"/>
      <c r="Q30" s="28"/>
      <c r="R30" s="28"/>
      <c r="S30" s="28"/>
      <c r="T30" s="28"/>
      <c r="U30" s="28"/>
      <c r="V30" s="28"/>
      <c r="W30" s="28"/>
      <c r="X30" s="28"/>
      <c r="Y30" s="28"/>
      <c r="Z30" s="145"/>
    </row>
    <row r="31" spans="1:26" ht="20.100000000000001" customHeight="1" x14ac:dyDescent="0.15">
      <c r="A31" s="122"/>
      <c r="B31" s="122"/>
      <c r="C31" s="149"/>
      <c r="D31" s="146"/>
      <c r="E31" s="146"/>
      <c r="F31" s="146"/>
      <c r="G31" s="146"/>
      <c r="H31" s="146"/>
      <c r="I31" s="152"/>
      <c r="J31" s="148" t="s">
        <v>164</v>
      </c>
      <c r="K31" s="148"/>
      <c r="L31" s="148"/>
      <c r="M31" s="148"/>
      <c r="N31" s="148"/>
      <c r="O31" s="148"/>
      <c r="P31" s="148"/>
      <c r="Q31" s="148"/>
      <c r="R31" s="148"/>
      <c r="S31" s="148"/>
      <c r="T31" s="148"/>
      <c r="U31" s="148"/>
      <c r="V31" s="148"/>
      <c r="W31" s="148"/>
      <c r="X31" s="148"/>
      <c r="Y31" s="148"/>
      <c r="Z31" s="151"/>
    </row>
    <row r="32" spans="1:26" ht="20.100000000000001" customHeight="1" x14ac:dyDescent="0.15">
      <c r="A32" s="122">
        <f>IFERROR(IF(OR(TRIM($I32)="", NOT(OR(IFERROR(SEARCH(" ",$I32),0)&gt;0, IFERROR(SEARCH("　",$I32),0)&gt;0))),1001,0),3)</f>
        <v>1001</v>
      </c>
      <c r="B32" s="122"/>
      <c r="C32" s="140"/>
      <c r="D32" s="141">
        <v>7</v>
      </c>
      <c r="E32" s="117" t="s">
        <v>2</v>
      </c>
      <c r="I32" s="28"/>
      <c r="J32" s="28"/>
      <c r="K32" s="28"/>
      <c r="L32" s="28"/>
      <c r="M32" s="28"/>
      <c r="N32" s="28"/>
      <c r="O32" s="28"/>
      <c r="P32" s="28"/>
      <c r="Q32" s="28"/>
      <c r="R32" s="28"/>
      <c r="S32" s="28"/>
      <c r="T32" s="28"/>
      <c r="U32" s="28"/>
      <c r="V32" s="28"/>
      <c r="W32" s="28"/>
      <c r="X32" s="28"/>
      <c r="Y32" s="28"/>
      <c r="Z32" s="145"/>
    </row>
    <row r="33" spans="1:27" ht="20.100000000000001" customHeight="1" x14ac:dyDescent="0.15">
      <c r="A33" s="122"/>
      <c r="B33" s="122"/>
      <c r="C33" s="149"/>
      <c r="D33" s="146"/>
      <c r="E33" s="146"/>
      <c r="F33" s="146"/>
      <c r="G33" s="146"/>
      <c r="H33" s="146"/>
      <c r="I33" s="152"/>
      <c r="J33" s="148" t="s">
        <v>5</v>
      </c>
      <c r="K33" s="148"/>
      <c r="L33" s="148"/>
      <c r="M33" s="148"/>
      <c r="N33" s="148"/>
      <c r="O33" s="148"/>
      <c r="P33" s="148"/>
      <c r="Q33" s="148"/>
      <c r="R33" s="148"/>
      <c r="S33" s="148"/>
      <c r="T33" s="148"/>
      <c r="U33" s="148"/>
      <c r="V33" s="148"/>
      <c r="W33" s="148"/>
      <c r="X33" s="148"/>
      <c r="Y33" s="148"/>
      <c r="Z33" s="145"/>
    </row>
    <row r="34" spans="1:27" ht="20.100000000000001" customHeight="1" x14ac:dyDescent="0.15">
      <c r="A34" s="122">
        <f>IFERROR(IF(NOT(AND(TRIM($I34)&lt;&gt;"",ISNUMBER(VALUE(SUBSTITUTE($I34,"-",""))), IFERROR(SEARCH("-",$I34),0)&gt;0)),1001,0),3)</f>
        <v>1001</v>
      </c>
      <c r="B34" s="122"/>
      <c r="C34" s="140"/>
      <c r="D34" s="141">
        <v>8</v>
      </c>
      <c r="E34" s="117" t="s">
        <v>3</v>
      </c>
      <c r="I34" s="28"/>
      <c r="J34" s="28"/>
      <c r="K34" s="28"/>
      <c r="L34" s="28"/>
      <c r="M34" s="28"/>
      <c r="O34" s="153" t="s">
        <v>118</v>
      </c>
      <c r="P34" s="1"/>
      <c r="Q34" s="117" t="s">
        <v>119</v>
      </c>
      <c r="Y34" s="147"/>
      <c r="Z34" s="145"/>
    </row>
    <row r="35" spans="1:27" ht="20.100000000000001" customHeight="1" x14ac:dyDescent="0.15">
      <c r="A35" s="122"/>
      <c r="B35" s="122"/>
      <c r="C35" s="149"/>
      <c r="D35" s="146"/>
      <c r="E35" s="146"/>
      <c r="F35" s="146"/>
      <c r="G35" s="146"/>
      <c r="H35" s="146"/>
      <c r="I35" s="143"/>
      <c r="J35" s="148" t="s">
        <v>165</v>
      </c>
      <c r="K35" s="147"/>
      <c r="L35" s="147"/>
      <c r="M35" s="147"/>
      <c r="N35" s="147"/>
      <c r="O35" s="147"/>
      <c r="P35" s="147"/>
      <c r="Q35" s="147"/>
      <c r="R35" s="147"/>
      <c r="S35" s="147"/>
      <c r="T35" s="147"/>
      <c r="U35" s="147"/>
      <c r="V35" s="147"/>
      <c r="W35" s="147"/>
      <c r="X35" s="147"/>
      <c r="Y35" s="147"/>
      <c r="Z35" s="145"/>
    </row>
    <row r="36" spans="1:27" ht="20.100000000000001" customHeight="1" x14ac:dyDescent="0.15">
      <c r="A36" s="122">
        <f>IFERROR(IF(AND(TRIM($I36)&lt;&gt;"", NOT(AND(ISNUMBER(VALUE(SUBSTITUTE($I36,"-",""))), IFERROR(SEARCH("-",$I36),0)&gt;0))),1001,0),3)</f>
        <v>0</v>
      </c>
      <c r="B36" s="122"/>
      <c r="C36" s="140"/>
      <c r="D36" s="141">
        <v>9</v>
      </c>
      <c r="E36" s="117" t="s">
        <v>4</v>
      </c>
      <c r="I36" s="28"/>
      <c r="J36" s="28"/>
      <c r="K36" s="28"/>
      <c r="L36" s="28"/>
      <c r="M36" s="28"/>
      <c r="N36" s="147"/>
      <c r="O36" s="147"/>
      <c r="P36" s="147"/>
      <c r="Q36" s="147"/>
      <c r="R36" s="147"/>
      <c r="S36" s="147"/>
      <c r="T36" s="147"/>
      <c r="U36" s="147"/>
      <c r="V36" s="147"/>
      <c r="W36" s="147"/>
      <c r="X36" s="147"/>
      <c r="Y36" s="147"/>
      <c r="Z36" s="145"/>
    </row>
    <row r="37" spans="1:27" ht="20.100000000000001" customHeight="1" x14ac:dyDescent="0.15">
      <c r="A37" s="122"/>
      <c r="B37" s="122"/>
      <c r="C37" s="149"/>
      <c r="D37" s="146"/>
      <c r="E37" s="146"/>
      <c r="F37" s="146"/>
      <c r="G37" s="146"/>
      <c r="H37" s="146"/>
      <c r="I37" s="143"/>
      <c r="J37" s="148" t="s">
        <v>165</v>
      </c>
      <c r="K37" s="147"/>
      <c r="L37" s="147"/>
      <c r="M37" s="147"/>
      <c r="N37" s="147"/>
      <c r="O37" s="147"/>
      <c r="P37" s="147"/>
      <c r="Q37" s="147"/>
      <c r="R37" s="147"/>
      <c r="S37" s="147"/>
      <c r="T37" s="147"/>
      <c r="U37" s="147"/>
      <c r="V37" s="147"/>
      <c r="W37" s="147"/>
      <c r="X37" s="147"/>
      <c r="Y37" s="147"/>
      <c r="Z37" s="145"/>
    </row>
    <row r="38" spans="1:27" ht="20.100000000000001" customHeight="1" x14ac:dyDescent="0.15">
      <c r="A38" s="122">
        <f>IFERROR(IF(AND(TRIM($I38)&lt;&gt;"", NOT(IFERROR(SEARCH("@",$I38),0)&gt;0)),1001,0),3)</f>
        <v>0</v>
      </c>
      <c r="B38" s="122"/>
      <c r="C38" s="149"/>
      <c r="D38" s="141">
        <v>10</v>
      </c>
      <c r="E38" s="117" t="s">
        <v>126</v>
      </c>
      <c r="I38" s="28"/>
      <c r="J38" s="28"/>
      <c r="K38" s="28"/>
      <c r="L38" s="28"/>
      <c r="M38" s="28"/>
      <c r="N38" s="28"/>
      <c r="O38" s="28"/>
      <c r="P38" s="28"/>
      <c r="Q38" s="70"/>
      <c r="R38" s="28"/>
      <c r="S38" s="28"/>
      <c r="T38" s="28"/>
      <c r="U38" s="28"/>
      <c r="V38" s="28"/>
      <c r="W38" s="28"/>
      <c r="X38" s="28"/>
      <c r="Y38" s="28"/>
      <c r="Z38" s="145"/>
    </row>
    <row r="39" spans="1:27" ht="20.100000000000001" customHeight="1" x14ac:dyDescent="0.15">
      <c r="A39" s="122"/>
      <c r="B39" s="122"/>
      <c r="C39" s="149"/>
      <c r="D39" s="141"/>
      <c r="I39" s="143"/>
      <c r="J39" s="154" t="s">
        <v>195</v>
      </c>
      <c r="K39" s="155"/>
      <c r="L39" s="148"/>
      <c r="M39" s="148"/>
      <c r="N39" s="148"/>
      <c r="O39" s="148"/>
      <c r="P39" s="148"/>
      <c r="Q39" s="156"/>
      <c r="R39" s="148"/>
      <c r="S39" s="148"/>
      <c r="T39" s="148"/>
      <c r="U39" s="148"/>
      <c r="V39" s="148"/>
      <c r="W39" s="148"/>
      <c r="X39" s="148"/>
      <c r="Y39" s="148"/>
      <c r="Z39" s="146"/>
      <c r="AA39" s="157"/>
    </row>
    <row r="40" spans="1:27" ht="20.100000000000001" customHeight="1" x14ac:dyDescent="0.15">
      <c r="A40" s="122">
        <f>IFERROR(IF(AND($I40&lt;&gt;"一致する", $I40&lt;&gt;"一致しない"),1001,0),3)</f>
        <v>0</v>
      </c>
      <c r="B40" s="122"/>
      <c r="C40" s="140"/>
      <c r="D40" s="141">
        <v>11</v>
      </c>
      <c r="E40" s="117" t="s">
        <v>68</v>
      </c>
      <c r="I40" s="28" t="s">
        <v>73</v>
      </c>
      <c r="J40" s="28"/>
      <c r="K40" s="28"/>
      <c r="L40" s="28"/>
      <c r="M40" s="28"/>
      <c r="N40" s="146"/>
      <c r="O40" s="146"/>
      <c r="P40" s="146"/>
      <c r="Q40" s="146"/>
      <c r="R40" s="146"/>
      <c r="S40" s="146"/>
      <c r="T40" s="146"/>
      <c r="U40" s="146"/>
      <c r="V40" s="146"/>
      <c r="W40" s="146"/>
      <c r="X40" s="146"/>
      <c r="Y40" s="146"/>
      <c r="Z40" s="145"/>
      <c r="AA40" s="146"/>
    </row>
    <row r="41" spans="1:27" ht="20.100000000000001" customHeight="1" x14ac:dyDescent="0.15">
      <c r="A41" s="122"/>
      <c r="B41" s="122"/>
      <c r="C41" s="149"/>
      <c r="D41" s="146"/>
      <c r="E41" s="146"/>
      <c r="F41" s="146"/>
      <c r="G41" s="146"/>
      <c r="H41" s="146"/>
      <c r="I41" s="152"/>
      <c r="J41" s="158" t="s">
        <v>182</v>
      </c>
      <c r="K41" s="148"/>
      <c r="L41" s="148"/>
      <c r="M41" s="148"/>
      <c r="N41" s="148"/>
      <c r="O41" s="148"/>
      <c r="P41" s="148"/>
      <c r="Q41" s="148"/>
      <c r="R41" s="148"/>
      <c r="S41" s="148"/>
      <c r="T41" s="148"/>
      <c r="U41" s="148"/>
      <c r="V41" s="148"/>
      <c r="W41" s="148"/>
      <c r="X41" s="148"/>
      <c r="Y41" s="148"/>
      <c r="Z41" s="159"/>
      <c r="AA41" s="146"/>
    </row>
    <row r="42" spans="1:27" ht="20.100000000000001" customHeight="1" x14ac:dyDescent="0.15">
      <c r="A42" s="122"/>
      <c r="B42" s="122"/>
      <c r="C42" s="160"/>
      <c r="D42" s="161"/>
      <c r="E42" s="161"/>
      <c r="F42" s="161"/>
      <c r="G42" s="161"/>
      <c r="H42" s="161"/>
      <c r="I42" s="162"/>
      <c r="J42" s="162"/>
      <c r="K42" s="163"/>
      <c r="L42" s="162"/>
      <c r="M42" s="162"/>
      <c r="N42" s="162"/>
      <c r="O42" s="162"/>
      <c r="P42" s="162"/>
      <c r="Q42" s="162"/>
      <c r="R42" s="162"/>
      <c r="S42" s="162"/>
      <c r="T42" s="162"/>
      <c r="U42" s="162"/>
      <c r="V42" s="162"/>
      <c r="W42" s="162"/>
      <c r="X42" s="162"/>
      <c r="Y42" s="162"/>
      <c r="Z42" s="164"/>
    </row>
    <row r="43" spans="1:27" ht="15" customHeight="1" x14ac:dyDescent="0.15">
      <c r="A43" s="122"/>
      <c r="B43" s="122"/>
      <c r="C43" s="146"/>
      <c r="D43" s="146"/>
      <c r="E43" s="146"/>
      <c r="F43" s="146"/>
      <c r="G43" s="146"/>
      <c r="H43" s="146"/>
      <c r="I43" s="165"/>
      <c r="J43" s="166"/>
      <c r="K43" s="166"/>
      <c r="L43" s="166"/>
      <c r="M43" s="166"/>
      <c r="N43" s="166"/>
      <c r="O43" s="166"/>
      <c r="P43" s="166"/>
      <c r="Q43" s="166"/>
      <c r="R43" s="166"/>
      <c r="S43" s="166"/>
      <c r="T43" s="166"/>
      <c r="U43" s="166"/>
      <c r="V43" s="166"/>
      <c r="W43" s="166"/>
      <c r="X43" s="166"/>
      <c r="Y43" s="166"/>
      <c r="Z43" s="146"/>
    </row>
    <row r="44" spans="1:27" ht="15.75" hidden="1" customHeight="1" x14ac:dyDescent="0.15">
      <c r="A44" s="122"/>
      <c r="B44" s="122"/>
      <c r="C44" s="146"/>
      <c r="D44" s="146"/>
      <c r="E44" s="146"/>
      <c r="F44" s="146"/>
      <c r="G44" s="146"/>
      <c r="H44" s="146"/>
      <c r="I44" s="166"/>
      <c r="J44" s="146"/>
      <c r="K44" s="146"/>
      <c r="L44" s="146"/>
      <c r="M44" s="146"/>
      <c r="N44" s="146"/>
      <c r="O44" s="146"/>
      <c r="P44" s="146"/>
      <c r="Q44" s="146"/>
      <c r="R44" s="146"/>
      <c r="S44" s="146"/>
      <c r="T44" s="146"/>
      <c r="U44" s="146"/>
      <c r="V44" s="146"/>
      <c r="W44" s="146"/>
      <c r="X44" s="146"/>
      <c r="Y44" s="146"/>
      <c r="Z44" s="146"/>
    </row>
    <row r="45" spans="1:27" ht="15.75" hidden="1" customHeight="1" x14ac:dyDescent="0.15">
      <c r="A45" s="122"/>
      <c r="B45" s="122"/>
      <c r="C45" s="146"/>
      <c r="D45" s="146"/>
      <c r="E45" s="146"/>
      <c r="F45" s="146"/>
      <c r="G45" s="146"/>
      <c r="H45" s="146"/>
      <c r="I45" s="166"/>
      <c r="J45" s="146"/>
      <c r="K45" s="146"/>
      <c r="L45" s="146"/>
      <c r="M45" s="146"/>
      <c r="N45" s="146"/>
      <c r="O45" s="146"/>
      <c r="P45" s="146"/>
      <c r="Q45" s="146"/>
      <c r="R45" s="146"/>
      <c r="S45" s="146"/>
      <c r="T45" s="146"/>
      <c r="U45" s="146"/>
      <c r="V45" s="146"/>
      <c r="W45" s="146"/>
      <c r="X45" s="146"/>
      <c r="Y45" s="146"/>
      <c r="Z45" s="146"/>
    </row>
    <row r="46" spans="1:27" ht="15.75" hidden="1" customHeight="1" x14ac:dyDescent="0.15">
      <c r="A46" s="122"/>
      <c r="B46" s="122"/>
      <c r="C46" s="146"/>
      <c r="D46" s="146"/>
      <c r="E46" s="146"/>
      <c r="F46" s="146"/>
      <c r="G46" s="146"/>
      <c r="H46" s="146"/>
      <c r="I46" s="166"/>
      <c r="J46" s="146"/>
      <c r="K46" s="146"/>
      <c r="L46" s="146"/>
      <c r="M46" s="146"/>
      <c r="N46" s="146"/>
      <c r="O46" s="146"/>
      <c r="P46" s="146"/>
      <c r="Q46" s="146"/>
      <c r="R46" s="146"/>
      <c r="S46" s="146"/>
      <c r="T46" s="146"/>
      <c r="U46" s="146"/>
      <c r="V46" s="146"/>
      <c r="W46" s="146"/>
      <c r="X46" s="146"/>
      <c r="Y46" s="146"/>
      <c r="Z46" s="146"/>
    </row>
    <row r="47" spans="1:27" ht="15.75" hidden="1" customHeight="1" x14ac:dyDescent="0.15">
      <c r="A47" s="122"/>
      <c r="B47" s="122"/>
      <c r="C47" s="146"/>
      <c r="D47" s="146"/>
      <c r="E47" s="146"/>
      <c r="F47" s="146"/>
      <c r="G47" s="146"/>
      <c r="H47" s="146"/>
      <c r="I47" s="166"/>
      <c r="J47" s="146"/>
      <c r="K47" s="146"/>
      <c r="L47" s="146"/>
      <c r="M47" s="146"/>
      <c r="N47" s="146"/>
      <c r="O47" s="146"/>
      <c r="P47" s="146"/>
      <c r="Q47" s="146"/>
      <c r="R47" s="146"/>
      <c r="S47" s="146"/>
      <c r="T47" s="146"/>
      <c r="U47" s="146"/>
      <c r="V47" s="146"/>
      <c r="W47" s="146"/>
      <c r="X47" s="146"/>
      <c r="Y47" s="146"/>
      <c r="Z47" s="146"/>
    </row>
    <row r="48" spans="1:27" ht="15.75" hidden="1" customHeight="1" x14ac:dyDescent="0.15">
      <c r="A48" s="122"/>
      <c r="B48" s="122"/>
      <c r="C48" s="146"/>
      <c r="D48" s="146"/>
      <c r="E48" s="146"/>
      <c r="F48" s="146"/>
      <c r="G48" s="146"/>
      <c r="H48" s="146"/>
      <c r="I48" s="166"/>
      <c r="J48" s="146"/>
      <c r="K48" s="146"/>
      <c r="L48" s="146"/>
      <c r="M48" s="146"/>
      <c r="N48" s="146"/>
      <c r="O48" s="146"/>
      <c r="P48" s="146"/>
      <c r="Q48" s="146"/>
      <c r="R48" s="146"/>
      <c r="S48" s="146"/>
      <c r="T48" s="146"/>
      <c r="U48" s="146"/>
      <c r="V48" s="146"/>
      <c r="W48" s="146"/>
      <c r="X48" s="146"/>
      <c r="Y48" s="146"/>
      <c r="Z48" s="146"/>
    </row>
    <row r="49" spans="1:26" ht="15.75" hidden="1" customHeight="1" x14ac:dyDescent="0.15">
      <c r="A49" s="122"/>
      <c r="B49" s="122"/>
      <c r="C49" s="146"/>
      <c r="D49" s="146"/>
      <c r="E49" s="146"/>
      <c r="F49" s="146"/>
      <c r="G49" s="146"/>
      <c r="H49" s="146"/>
      <c r="I49" s="166"/>
      <c r="J49" s="146"/>
      <c r="K49" s="146"/>
      <c r="L49" s="146"/>
      <c r="M49" s="146"/>
      <c r="N49" s="146"/>
      <c r="O49" s="146"/>
      <c r="P49" s="146"/>
      <c r="Q49" s="146"/>
      <c r="R49" s="146"/>
      <c r="S49" s="146"/>
      <c r="T49" s="146"/>
      <c r="U49" s="146"/>
      <c r="V49" s="146"/>
      <c r="W49" s="146"/>
      <c r="X49" s="146"/>
      <c r="Y49" s="146"/>
      <c r="Z49" s="146"/>
    </row>
    <row r="50" spans="1:26" ht="15.75" hidden="1" customHeight="1" x14ac:dyDescent="0.15">
      <c r="A50" s="122"/>
      <c r="B50" s="122"/>
      <c r="C50" s="146"/>
      <c r="D50" s="146"/>
      <c r="E50" s="146"/>
      <c r="F50" s="146"/>
      <c r="G50" s="146"/>
      <c r="H50" s="146"/>
      <c r="I50" s="166"/>
      <c r="J50" s="146"/>
      <c r="K50" s="146"/>
      <c r="L50" s="146"/>
      <c r="M50" s="146"/>
      <c r="N50" s="146"/>
      <c r="O50" s="146"/>
      <c r="P50" s="146"/>
      <c r="Q50" s="146"/>
      <c r="R50" s="146"/>
      <c r="S50" s="146"/>
      <c r="T50" s="146"/>
      <c r="U50" s="146"/>
      <c r="V50" s="146"/>
      <c r="W50" s="146"/>
      <c r="X50" s="146"/>
      <c r="Y50" s="146"/>
      <c r="Z50" s="146"/>
    </row>
    <row r="51" spans="1:26" ht="15.75" hidden="1" customHeight="1" x14ac:dyDescent="0.15">
      <c r="A51" s="122"/>
      <c r="B51" s="122"/>
      <c r="C51" s="146"/>
      <c r="D51" s="146"/>
      <c r="E51" s="146"/>
      <c r="F51" s="146"/>
      <c r="G51" s="146"/>
      <c r="H51" s="146"/>
      <c r="I51" s="166"/>
      <c r="J51" s="146"/>
      <c r="K51" s="146"/>
      <c r="L51" s="146"/>
      <c r="M51" s="146"/>
      <c r="N51" s="146"/>
      <c r="O51" s="146"/>
      <c r="P51" s="146"/>
      <c r="Q51" s="146"/>
      <c r="R51" s="146"/>
      <c r="S51" s="146"/>
      <c r="T51" s="146"/>
      <c r="U51" s="146"/>
      <c r="V51" s="146"/>
      <c r="W51" s="146"/>
      <c r="X51" s="146"/>
      <c r="Y51" s="146"/>
      <c r="Z51" s="146"/>
    </row>
    <row r="52" spans="1:26" ht="15.75" hidden="1" customHeight="1" x14ac:dyDescent="0.15">
      <c r="A52" s="122"/>
      <c r="B52" s="122"/>
      <c r="C52" s="146"/>
      <c r="D52" s="146"/>
      <c r="E52" s="146"/>
      <c r="F52" s="146"/>
      <c r="G52" s="146"/>
      <c r="H52" s="146"/>
      <c r="I52" s="166"/>
      <c r="J52" s="146"/>
      <c r="K52" s="146"/>
      <c r="L52" s="146"/>
      <c r="M52" s="146"/>
      <c r="N52" s="146"/>
      <c r="O52" s="146"/>
      <c r="P52" s="146"/>
      <c r="Q52" s="146"/>
      <c r="R52" s="146"/>
      <c r="S52" s="146"/>
      <c r="T52" s="146"/>
      <c r="U52" s="146"/>
      <c r="V52" s="146"/>
      <c r="W52" s="146"/>
      <c r="X52" s="146"/>
      <c r="Y52" s="146"/>
      <c r="Z52" s="146"/>
    </row>
    <row r="53" spans="1:26" ht="15.75" hidden="1" customHeight="1" x14ac:dyDescent="0.15">
      <c r="A53" s="122"/>
      <c r="B53" s="122"/>
      <c r="C53" s="146"/>
      <c r="D53" s="146"/>
      <c r="E53" s="146"/>
      <c r="F53" s="146"/>
      <c r="G53" s="146"/>
      <c r="H53" s="146"/>
      <c r="I53" s="166"/>
      <c r="J53" s="146"/>
      <c r="K53" s="146"/>
      <c r="L53" s="146"/>
      <c r="M53" s="146"/>
      <c r="N53" s="146"/>
      <c r="O53" s="146"/>
      <c r="P53" s="146"/>
      <c r="Q53" s="146"/>
      <c r="R53" s="146"/>
      <c r="S53" s="146"/>
      <c r="T53" s="146"/>
      <c r="U53" s="146"/>
      <c r="V53" s="146"/>
      <c r="W53" s="146"/>
      <c r="X53" s="146"/>
      <c r="Y53" s="146"/>
      <c r="Z53" s="146"/>
    </row>
    <row r="54" spans="1:26" ht="15.75" hidden="1" customHeight="1" x14ac:dyDescent="0.15">
      <c r="A54" s="122"/>
      <c r="B54" s="122"/>
      <c r="C54" s="146"/>
      <c r="D54" s="146"/>
      <c r="E54" s="146"/>
      <c r="F54" s="146"/>
      <c r="G54" s="146"/>
      <c r="H54" s="146"/>
      <c r="I54" s="166"/>
      <c r="J54" s="146"/>
      <c r="K54" s="146"/>
      <c r="L54" s="146"/>
      <c r="M54" s="146"/>
      <c r="N54" s="146"/>
      <c r="O54" s="146"/>
      <c r="P54" s="146"/>
      <c r="Q54" s="146"/>
      <c r="R54" s="146"/>
      <c r="S54" s="146"/>
      <c r="T54" s="146"/>
      <c r="U54" s="146"/>
      <c r="V54" s="146"/>
      <c r="W54" s="146"/>
      <c r="X54" s="146"/>
      <c r="Y54" s="146"/>
      <c r="Z54" s="146"/>
    </row>
    <row r="55" spans="1:26" ht="15.75" hidden="1" customHeight="1" x14ac:dyDescent="0.15">
      <c r="A55" s="122"/>
      <c r="B55" s="122"/>
      <c r="C55" s="146"/>
      <c r="D55" s="146"/>
      <c r="E55" s="146"/>
      <c r="F55" s="146"/>
      <c r="G55" s="146"/>
      <c r="H55" s="146"/>
      <c r="I55" s="166"/>
      <c r="J55" s="146"/>
      <c r="K55" s="146"/>
      <c r="L55" s="146"/>
      <c r="M55" s="146"/>
      <c r="N55" s="146"/>
      <c r="O55" s="146"/>
      <c r="P55" s="146"/>
      <c r="Q55" s="146"/>
      <c r="R55" s="146"/>
      <c r="S55" s="146"/>
      <c r="T55" s="146"/>
      <c r="U55" s="146"/>
      <c r="V55" s="146"/>
      <c r="W55" s="146"/>
      <c r="X55" s="146"/>
      <c r="Y55" s="146"/>
      <c r="Z55" s="146"/>
    </row>
    <row r="56" spans="1:26" ht="15.75" hidden="1" customHeight="1" x14ac:dyDescent="0.15">
      <c r="A56" s="122"/>
      <c r="B56" s="122"/>
      <c r="C56" s="146"/>
      <c r="D56" s="146"/>
      <c r="E56" s="146"/>
      <c r="F56" s="146"/>
      <c r="G56" s="146"/>
      <c r="H56" s="146"/>
      <c r="I56" s="166"/>
      <c r="J56" s="146"/>
      <c r="K56" s="146"/>
      <c r="L56" s="146"/>
      <c r="M56" s="146"/>
      <c r="N56" s="146"/>
      <c r="O56" s="146"/>
      <c r="P56" s="146"/>
      <c r="Q56" s="146"/>
      <c r="R56" s="146"/>
      <c r="S56" s="146"/>
      <c r="T56" s="146"/>
      <c r="U56" s="146"/>
      <c r="V56" s="146"/>
      <c r="W56" s="146"/>
      <c r="X56" s="146"/>
      <c r="Y56" s="146"/>
      <c r="Z56" s="146"/>
    </row>
    <row r="57" spans="1:26" ht="15.75" hidden="1" customHeight="1" x14ac:dyDescent="0.15">
      <c r="A57" s="122"/>
      <c r="B57" s="122"/>
      <c r="C57" s="146"/>
      <c r="D57" s="146"/>
      <c r="E57" s="146"/>
      <c r="F57" s="146"/>
      <c r="G57" s="146"/>
      <c r="H57" s="146"/>
      <c r="I57" s="166"/>
      <c r="J57" s="146"/>
      <c r="K57" s="146"/>
      <c r="L57" s="146"/>
      <c r="M57" s="146"/>
      <c r="N57" s="146"/>
      <c r="O57" s="146"/>
      <c r="P57" s="146"/>
      <c r="Q57" s="146"/>
      <c r="R57" s="146"/>
      <c r="S57" s="146"/>
      <c r="T57" s="146"/>
      <c r="U57" s="146"/>
      <c r="V57" s="146"/>
      <c r="W57" s="146"/>
      <c r="X57" s="146"/>
      <c r="Y57" s="146"/>
      <c r="Z57" s="146"/>
    </row>
    <row r="58" spans="1:26" ht="15.75" hidden="1" customHeight="1" x14ac:dyDescent="0.15">
      <c r="A58" s="122"/>
      <c r="B58" s="122"/>
      <c r="C58" s="146"/>
      <c r="D58" s="146"/>
      <c r="E58" s="146"/>
      <c r="F58" s="146"/>
      <c r="G58" s="146"/>
      <c r="H58" s="146"/>
      <c r="I58" s="166"/>
      <c r="J58" s="146"/>
      <c r="K58" s="146"/>
      <c r="L58" s="146"/>
      <c r="M58" s="146"/>
      <c r="N58" s="146"/>
      <c r="O58" s="146"/>
      <c r="P58" s="146"/>
      <c r="Q58" s="146"/>
      <c r="R58" s="146"/>
      <c r="S58" s="146"/>
      <c r="T58" s="146"/>
      <c r="U58" s="146"/>
      <c r="V58" s="146"/>
      <c r="W58" s="146"/>
      <c r="X58" s="146"/>
      <c r="Y58" s="146"/>
      <c r="Z58" s="146"/>
    </row>
    <row r="59" spans="1:26" ht="15" customHeight="1" x14ac:dyDescent="0.15">
      <c r="A59" s="122"/>
      <c r="B59" s="122"/>
      <c r="C59" s="146"/>
      <c r="D59" s="146"/>
      <c r="E59" s="146"/>
      <c r="F59" s="146"/>
      <c r="G59" s="146"/>
      <c r="H59" s="146"/>
      <c r="I59" s="166"/>
      <c r="J59" s="146"/>
      <c r="K59" s="146"/>
      <c r="L59" s="146"/>
      <c r="M59" s="146"/>
      <c r="N59" s="146"/>
      <c r="O59" s="146"/>
      <c r="P59" s="146"/>
      <c r="Q59" s="146"/>
      <c r="R59" s="146"/>
      <c r="S59" s="146"/>
      <c r="T59" s="146"/>
      <c r="U59" s="146"/>
      <c r="V59" s="146"/>
      <c r="W59" s="146"/>
      <c r="X59" s="146"/>
      <c r="Y59" s="146"/>
      <c r="Z59" s="146"/>
    </row>
    <row r="60" spans="1:26" ht="20.100000000000001" customHeight="1" x14ac:dyDescent="0.15">
      <c r="A60" s="122"/>
      <c r="B60" s="122"/>
      <c r="C60" s="133" t="s">
        <v>11</v>
      </c>
      <c r="D60" s="134"/>
      <c r="E60" s="134"/>
      <c r="F60" s="134"/>
      <c r="G60" s="134"/>
      <c r="H60" s="135"/>
      <c r="I60" s="167"/>
    </row>
    <row r="61" spans="1:26" ht="15" customHeight="1" x14ac:dyDescent="0.15">
      <c r="A61" s="122"/>
      <c r="B61" s="122"/>
      <c r="C61" s="136"/>
      <c r="D61" s="137"/>
      <c r="E61" s="137"/>
      <c r="F61" s="137"/>
      <c r="G61" s="137"/>
      <c r="H61" s="137"/>
      <c r="I61" s="138"/>
      <c r="J61" s="138"/>
      <c r="K61" s="138"/>
      <c r="L61" s="138"/>
      <c r="M61" s="138"/>
      <c r="N61" s="138"/>
      <c r="O61" s="138"/>
      <c r="P61" s="138"/>
      <c r="Q61" s="138"/>
      <c r="R61" s="138"/>
      <c r="S61" s="138"/>
      <c r="T61" s="138"/>
      <c r="U61" s="138"/>
      <c r="V61" s="138"/>
      <c r="W61" s="138"/>
      <c r="X61" s="138"/>
      <c r="Y61" s="138"/>
      <c r="Z61" s="139"/>
    </row>
    <row r="62" spans="1:26" ht="20.100000000000001" customHeight="1" x14ac:dyDescent="0.15">
      <c r="A62" s="122"/>
      <c r="B62" s="122"/>
      <c r="C62" s="136"/>
      <c r="D62" s="168" t="s">
        <v>69</v>
      </c>
      <c r="E62" s="168"/>
      <c r="F62" s="168"/>
      <c r="G62" s="168"/>
      <c r="H62" s="168"/>
      <c r="I62" s="168"/>
      <c r="J62" s="168"/>
      <c r="K62" s="168"/>
      <c r="L62" s="168"/>
      <c r="M62" s="168"/>
      <c r="N62" s="168"/>
      <c r="O62" s="168"/>
      <c r="P62" s="168"/>
      <c r="Q62" s="168"/>
      <c r="R62" s="168"/>
      <c r="S62" s="168"/>
      <c r="T62" s="168"/>
      <c r="U62" s="168"/>
      <c r="V62" s="168"/>
      <c r="W62" s="168"/>
      <c r="X62" s="168"/>
      <c r="Y62" s="168"/>
      <c r="Z62" s="145"/>
    </row>
    <row r="63" spans="1:26" ht="20.100000000000001" customHeight="1" x14ac:dyDescent="0.15">
      <c r="A63" s="122">
        <f>IFERROR(IF(AND($I63&lt;&gt;"しない", $I63&lt;&gt;"する"),1001,0),3)</f>
        <v>1001</v>
      </c>
      <c r="B63" s="122"/>
      <c r="C63" s="140"/>
      <c r="D63" s="141">
        <v>1</v>
      </c>
      <c r="E63" s="146" t="s">
        <v>12</v>
      </c>
      <c r="F63" s="146"/>
      <c r="G63" s="146"/>
      <c r="H63" s="146"/>
      <c r="I63" s="28"/>
      <c r="J63" s="28"/>
      <c r="K63" s="28"/>
      <c r="L63" s="28"/>
      <c r="M63" s="28"/>
      <c r="N63" s="146"/>
      <c r="O63" s="146"/>
      <c r="P63" s="146"/>
      <c r="Q63" s="146"/>
      <c r="R63" s="146"/>
      <c r="S63" s="146"/>
      <c r="T63" s="146"/>
      <c r="U63" s="146"/>
      <c r="V63" s="146"/>
      <c r="W63" s="146"/>
      <c r="X63" s="146"/>
      <c r="Y63" s="146"/>
      <c r="Z63" s="145"/>
    </row>
    <row r="64" spans="1:26" ht="20.100000000000001" customHeight="1" x14ac:dyDescent="0.15">
      <c r="A64" s="122"/>
      <c r="B64" s="122"/>
      <c r="C64" s="140"/>
      <c r="D64" s="146"/>
      <c r="E64" s="146"/>
      <c r="F64" s="146"/>
      <c r="G64" s="146"/>
      <c r="H64" s="146"/>
      <c r="I64" s="152"/>
      <c r="J64" s="148" t="s">
        <v>72</v>
      </c>
      <c r="K64" s="147"/>
      <c r="L64" s="147"/>
      <c r="M64" s="147"/>
      <c r="N64" s="147"/>
      <c r="O64" s="147"/>
      <c r="P64" s="147"/>
      <c r="Q64" s="147"/>
      <c r="R64" s="147"/>
      <c r="S64" s="147"/>
      <c r="T64" s="147"/>
      <c r="U64" s="147"/>
      <c r="V64" s="147"/>
      <c r="W64" s="147"/>
      <c r="X64" s="147"/>
      <c r="Y64" s="147"/>
      <c r="Z64" s="145"/>
    </row>
    <row r="65" spans="1:26" ht="20.100000000000001" hidden="1" customHeight="1" x14ac:dyDescent="0.15">
      <c r="A65" s="122"/>
      <c r="B65" s="122"/>
      <c r="C65" s="140"/>
      <c r="D65" s="146"/>
      <c r="E65" s="146"/>
      <c r="F65" s="146"/>
      <c r="G65" s="146"/>
      <c r="H65" s="146"/>
      <c r="I65" s="152"/>
      <c r="J65" s="147"/>
      <c r="K65" s="147"/>
      <c r="L65" s="147"/>
      <c r="M65" s="147"/>
      <c r="N65" s="147"/>
      <c r="O65" s="147"/>
      <c r="P65" s="147"/>
      <c r="Q65" s="147"/>
      <c r="R65" s="147"/>
      <c r="S65" s="147"/>
      <c r="T65" s="147"/>
      <c r="U65" s="147"/>
      <c r="V65" s="147"/>
      <c r="W65" s="147"/>
      <c r="X65" s="147"/>
      <c r="Y65" s="147"/>
      <c r="Z65" s="145"/>
    </row>
    <row r="66" spans="1:26" ht="20.100000000000001" hidden="1" customHeight="1" x14ac:dyDescent="0.15">
      <c r="A66" s="122"/>
      <c r="B66" s="122"/>
      <c r="C66" s="140"/>
      <c r="D66" s="146"/>
      <c r="E66" s="146"/>
      <c r="F66" s="146"/>
      <c r="G66" s="146"/>
      <c r="H66" s="146"/>
      <c r="I66" s="152"/>
      <c r="J66" s="147"/>
      <c r="K66" s="147"/>
      <c r="L66" s="147"/>
      <c r="M66" s="147"/>
      <c r="N66" s="147"/>
      <c r="O66" s="147"/>
      <c r="P66" s="147"/>
      <c r="Q66" s="147"/>
      <c r="R66" s="147"/>
      <c r="S66" s="147"/>
      <c r="T66" s="147"/>
      <c r="U66" s="147"/>
      <c r="V66" s="147"/>
      <c r="W66" s="147"/>
      <c r="X66" s="147"/>
      <c r="Y66" s="147"/>
      <c r="Z66" s="145"/>
    </row>
    <row r="67" spans="1:26" ht="20.100000000000001" hidden="1" customHeight="1" x14ac:dyDescent="0.15">
      <c r="A67" s="122"/>
      <c r="B67" s="122"/>
      <c r="C67" s="140"/>
      <c r="D67" s="146"/>
      <c r="E67" s="146"/>
      <c r="F67" s="146"/>
      <c r="G67" s="146"/>
      <c r="H67" s="146"/>
      <c r="I67" s="152"/>
      <c r="J67" s="147"/>
      <c r="K67" s="147"/>
      <c r="L67" s="147"/>
      <c r="M67" s="147"/>
      <c r="N67" s="147"/>
      <c r="O67" s="147"/>
      <c r="P67" s="147"/>
      <c r="Q67" s="147"/>
      <c r="R67" s="147"/>
      <c r="S67" s="147"/>
      <c r="T67" s="147"/>
      <c r="U67" s="147"/>
      <c r="V67" s="147"/>
      <c r="W67" s="147"/>
      <c r="X67" s="147"/>
      <c r="Y67" s="147"/>
      <c r="Z67" s="145"/>
    </row>
    <row r="68" spans="1:26" ht="20.100000000000001" hidden="1" customHeight="1" x14ac:dyDescent="0.15">
      <c r="A68" s="122"/>
      <c r="B68" s="122"/>
      <c r="C68" s="140"/>
      <c r="D68" s="146"/>
      <c r="E68" s="146"/>
      <c r="F68" s="146"/>
      <c r="G68" s="146"/>
      <c r="H68" s="146"/>
      <c r="I68" s="152"/>
      <c r="J68" s="147"/>
      <c r="K68" s="147"/>
      <c r="L68" s="147"/>
      <c r="M68" s="147"/>
      <c r="N68" s="147"/>
      <c r="O68" s="147"/>
      <c r="P68" s="147"/>
      <c r="Q68" s="147"/>
      <c r="R68" s="147"/>
      <c r="S68" s="147"/>
      <c r="T68" s="147"/>
      <c r="U68" s="147"/>
      <c r="V68" s="147"/>
      <c r="W68" s="147"/>
      <c r="X68" s="147"/>
      <c r="Y68" s="147"/>
      <c r="Z68" s="145"/>
    </row>
    <row r="69" spans="1:26" ht="20.100000000000001" customHeight="1" x14ac:dyDescent="0.15">
      <c r="A69" s="122">
        <f>IFERROR(IF(OR(AND($I63="する",TRIM($I69)=""),AND($I63="しない",NOT(ISBLANK($I69)))),1001,0),3)</f>
        <v>0</v>
      </c>
      <c r="B69" s="122"/>
      <c r="C69" s="140"/>
      <c r="D69" s="141">
        <v>2</v>
      </c>
      <c r="E69" s="117" t="s">
        <v>0</v>
      </c>
      <c r="I69" s="68"/>
      <c r="J69" s="69"/>
      <c r="K69" s="69"/>
      <c r="L69" s="69"/>
      <c r="M69" s="69"/>
      <c r="N69" s="146"/>
      <c r="O69" s="146"/>
      <c r="P69" s="146"/>
      <c r="Q69" s="146"/>
      <c r="R69" s="146"/>
      <c r="S69" s="146"/>
      <c r="T69" s="146"/>
      <c r="U69" s="146"/>
      <c r="V69" s="146"/>
      <c r="W69" s="146"/>
      <c r="X69" s="146"/>
      <c r="Y69" s="146"/>
      <c r="Z69" s="145"/>
    </row>
    <row r="70" spans="1:26" ht="20.100000000000001" customHeight="1" x14ac:dyDescent="0.15">
      <c r="A70" s="122"/>
      <c r="B70" s="122"/>
      <c r="C70" s="140"/>
      <c r="D70" s="141"/>
      <c r="E70" s="146"/>
      <c r="F70" s="146"/>
      <c r="G70" s="146"/>
      <c r="H70" s="146"/>
      <c r="I70" s="143"/>
      <c r="J70" s="148" t="s">
        <v>197</v>
      </c>
      <c r="K70" s="147"/>
      <c r="L70" s="147"/>
      <c r="M70" s="147"/>
      <c r="N70" s="147"/>
      <c r="O70" s="147"/>
      <c r="P70" s="147"/>
      <c r="Q70" s="147"/>
      <c r="R70" s="147"/>
      <c r="S70" s="147"/>
      <c r="T70" s="147"/>
      <c r="U70" s="147"/>
      <c r="V70" s="147"/>
      <c r="W70" s="147"/>
      <c r="X70" s="147"/>
      <c r="Y70" s="147"/>
      <c r="Z70" s="145"/>
    </row>
    <row r="71" spans="1:26" ht="20.100000000000001" customHeight="1" x14ac:dyDescent="0.15">
      <c r="A71" s="122">
        <f>IFERROR(IF(OR(AND($I63="する",AND($I71&lt;&gt;"", OR(ISERROR(FIND("@"&amp;LEFT($I71,3)&amp;"@", 都道府県3))=FALSE, ISERROR(FIND("@"&amp;LEFT($I71,4)&amp;"@",都道府県4))=FALSE))=FALSE),AND($I63="しない",NOT(ISBLANK($I71)))),1001,0),3)</f>
        <v>0</v>
      </c>
      <c r="B71" s="122"/>
      <c r="C71" s="140"/>
      <c r="D71" s="141">
        <v>3</v>
      </c>
      <c r="E71" s="117" t="s">
        <v>125</v>
      </c>
      <c r="I71" s="63"/>
      <c r="J71" s="63"/>
      <c r="K71" s="63"/>
      <c r="L71" s="63"/>
      <c r="M71" s="63"/>
      <c r="N71" s="63"/>
      <c r="O71" s="63"/>
      <c r="P71" s="63"/>
      <c r="Q71" s="64"/>
      <c r="R71" s="63"/>
      <c r="S71" s="63"/>
      <c r="T71" s="63"/>
      <c r="U71" s="63"/>
      <c r="V71" s="63"/>
      <c r="W71" s="63"/>
      <c r="X71" s="63"/>
      <c r="Y71" s="63"/>
      <c r="Z71" s="145"/>
    </row>
    <row r="72" spans="1:26" ht="20.100000000000001" customHeight="1" x14ac:dyDescent="0.15">
      <c r="A72" s="122"/>
      <c r="B72" s="122"/>
      <c r="C72" s="140"/>
      <c r="D72" s="141"/>
      <c r="E72" s="146"/>
      <c r="F72" s="146"/>
      <c r="G72" s="146"/>
      <c r="H72" s="146"/>
      <c r="I72" s="143"/>
      <c r="J72" s="148" t="s">
        <v>9</v>
      </c>
      <c r="K72" s="147"/>
      <c r="L72" s="147"/>
      <c r="M72" s="147"/>
      <c r="N72" s="147"/>
      <c r="O72" s="147"/>
      <c r="P72" s="147"/>
      <c r="Q72" s="147"/>
      <c r="R72" s="147"/>
      <c r="S72" s="147"/>
      <c r="T72" s="147"/>
      <c r="U72" s="147"/>
      <c r="V72" s="147"/>
      <c r="W72" s="147"/>
      <c r="X72" s="147"/>
      <c r="Y72" s="147"/>
      <c r="Z72" s="145"/>
    </row>
    <row r="73" spans="1:26" ht="20.100000000000001" customHeight="1" x14ac:dyDescent="0.15">
      <c r="A73" s="122">
        <f>IFERROR(IF(OR(AND($I63="する",TRIM($I73)=""),AND($I63="しない",NOT(ISBLANK($I73)))),1001,0),3)</f>
        <v>0</v>
      </c>
      <c r="B73" s="122"/>
      <c r="C73" s="140"/>
      <c r="D73" s="141">
        <v>4</v>
      </c>
      <c r="E73" s="117" t="s">
        <v>167</v>
      </c>
      <c r="I73" s="28"/>
      <c r="J73" s="28"/>
      <c r="K73" s="28"/>
      <c r="L73" s="28"/>
      <c r="M73" s="28"/>
      <c r="N73" s="28"/>
      <c r="O73" s="28"/>
      <c r="P73" s="28"/>
      <c r="Q73" s="65"/>
      <c r="R73" s="28"/>
      <c r="S73" s="28"/>
      <c r="T73" s="28"/>
      <c r="U73" s="28"/>
      <c r="V73" s="28"/>
      <c r="W73" s="28"/>
      <c r="X73" s="28"/>
      <c r="Y73" s="28"/>
      <c r="Z73" s="145"/>
    </row>
    <row r="74" spans="1:26" ht="30" customHeight="1" x14ac:dyDescent="0.15">
      <c r="A74" s="122"/>
      <c r="B74" s="122"/>
      <c r="C74" s="149"/>
      <c r="D74" s="146"/>
      <c r="I74" s="143"/>
      <c r="J74" s="169" t="s">
        <v>255</v>
      </c>
      <c r="K74" s="169"/>
      <c r="L74" s="169"/>
      <c r="M74" s="169"/>
      <c r="N74" s="169"/>
      <c r="O74" s="169"/>
      <c r="P74" s="169"/>
      <c r="Q74" s="169"/>
      <c r="R74" s="169"/>
      <c r="S74" s="169"/>
      <c r="T74" s="169"/>
      <c r="U74" s="169"/>
      <c r="V74" s="169"/>
      <c r="W74" s="169"/>
      <c r="X74" s="169"/>
      <c r="Y74" s="169"/>
      <c r="Z74" s="145"/>
    </row>
    <row r="75" spans="1:26" ht="20.100000000000001" customHeight="1" x14ac:dyDescent="0.15">
      <c r="A75" s="122">
        <f>IFERROR(IF(OR(AND($I63="する",TRIM($I75)=""),AND($I63="しない",NOT(ISBLANK($I75)))),1001,0),3)</f>
        <v>0</v>
      </c>
      <c r="B75" s="122"/>
      <c r="C75" s="140"/>
      <c r="D75" s="141">
        <v>5</v>
      </c>
      <c r="E75" s="117" t="s">
        <v>1</v>
      </c>
      <c r="I75" s="28"/>
      <c r="J75" s="28"/>
      <c r="K75" s="28"/>
      <c r="L75" s="28"/>
      <c r="M75" s="28"/>
      <c r="N75" s="28"/>
      <c r="O75" s="28"/>
      <c r="P75" s="28"/>
      <c r="Q75" s="28"/>
      <c r="R75" s="28"/>
      <c r="S75" s="28"/>
      <c r="T75" s="28"/>
      <c r="U75" s="28"/>
      <c r="V75" s="28"/>
      <c r="W75" s="28"/>
      <c r="X75" s="28"/>
      <c r="Y75" s="28"/>
      <c r="Z75" s="145"/>
    </row>
    <row r="76" spans="1:26" ht="30" customHeight="1" x14ac:dyDescent="0.15">
      <c r="A76" s="122"/>
      <c r="B76" s="122"/>
      <c r="C76" s="149"/>
      <c r="D76" s="146"/>
      <c r="E76" s="146"/>
      <c r="F76" s="146"/>
      <c r="G76" s="146"/>
      <c r="H76" s="146"/>
      <c r="I76" s="143"/>
      <c r="J76" s="169" t="s">
        <v>256</v>
      </c>
      <c r="K76" s="169"/>
      <c r="L76" s="169"/>
      <c r="M76" s="169"/>
      <c r="N76" s="169"/>
      <c r="O76" s="169"/>
      <c r="P76" s="169"/>
      <c r="Q76" s="169"/>
      <c r="R76" s="169"/>
      <c r="S76" s="169"/>
      <c r="T76" s="169"/>
      <c r="U76" s="169"/>
      <c r="V76" s="169"/>
      <c r="W76" s="169"/>
      <c r="X76" s="169"/>
      <c r="Y76" s="169"/>
      <c r="Z76" s="145"/>
    </row>
    <row r="77" spans="1:26" ht="20.100000000000001" customHeight="1" x14ac:dyDescent="0.15">
      <c r="A77" s="122">
        <f>IFERROR(IF(OR(AND($I63="する",TRIM($I77)=""),AND($I63="しない",NOT(ISBLANK($I77)))),1001,0),3)</f>
        <v>0</v>
      </c>
      <c r="B77" s="122"/>
      <c r="C77" s="140"/>
      <c r="D77" s="141">
        <v>6</v>
      </c>
      <c r="E77" s="117" t="s">
        <v>162</v>
      </c>
      <c r="I77" s="28"/>
      <c r="J77" s="28"/>
      <c r="K77" s="28"/>
      <c r="L77" s="28"/>
      <c r="M77" s="28"/>
      <c r="N77" s="28"/>
      <c r="O77" s="28"/>
      <c r="P77" s="28"/>
      <c r="Q77" s="28"/>
      <c r="R77" s="28"/>
      <c r="S77" s="28"/>
      <c r="T77" s="28"/>
      <c r="U77" s="28"/>
      <c r="V77" s="28"/>
      <c r="W77" s="28"/>
      <c r="X77" s="28"/>
      <c r="Y77" s="28"/>
      <c r="Z77" s="145"/>
    </row>
    <row r="78" spans="1:26" ht="20.100000000000001" customHeight="1" x14ac:dyDescent="0.15">
      <c r="A78" s="122"/>
      <c r="B78" s="122"/>
      <c r="C78" s="149"/>
      <c r="D78" s="146"/>
      <c r="E78" s="146"/>
      <c r="F78" s="146"/>
      <c r="G78" s="146"/>
      <c r="H78" s="146"/>
      <c r="I78" s="143"/>
      <c r="J78" s="158" t="s">
        <v>181</v>
      </c>
      <c r="K78" s="147"/>
      <c r="L78" s="147"/>
      <c r="M78" s="147"/>
      <c r="N78" s="147"/>
      <c r="O78" s="147"/>
      <c r="P78" s="147"/>
      <c r="Q78" s="147"/>
      <c r="R78" s="147"/>
      <c r="S78" s="147"/>
      <c r="T78" s="147"/>
      <c r="U78" s="147"/>
      <c r="V78" s="147"/>
      <c r="W78" s="147"/>
      <c r="X78" s="147"/>
      <c r="Y78" s="147"/>
      <c r="Z78" s="145"/>
    </row>
    <row r="79" spans="1:26" ht="20.100000000000001" customHeight="1" x14ac:dyDescent="0.15">
      <c r="A79" s="122">
        <f>IFERROR(IF(OR(AND($I63="する",OR(TRIM($I79)="", NOT(OR(IFERROR(SEARCH(" ",$I79),0)&gt;0, IFERROR(SEARCH("　",$I79),0)&gt;0)))),AND($I63="しない",NOT(ISBLANK($I79)))),1001,0),3)</f>
        <v>0</v>
      </c>
      <c r="B79" s="122"/>
      <c r="C79" s="140"/>
      <c r="D79" s="141">
        <v>7</v>
      </c>
      <c r="E79" s="117" t="s">
        <v>163</v>
      </c>
      <c r="I79" s="28"/>
      <c r="J79" s="28"/>
      <c r="K79" s="28"/>
      <c r="L79" s="28"/>
      <c r="M79" s="28"/>
      <c r="N79" s="28"/>
      <c r="O79" s="28"/>
      <c r="P79" s="28"/>
      <c r="Q79" s="28"/>
      <c r="R79" s="28"/>
      <c r="S79" s="28"/>
      <c r="T79" s="28"/>
      <c r="U79" s="28"/>
      <c r="V79" s="28"/>
      <c r="W79" s="28"/>
      <c r="X79" s="28"/>
      <c r="Y79" s="28"/>
      <c r="Z79" s="145"/>
    </row>
    <row r="80" spans="1:26" ht="20.100000000000001" customHeight="1" x14ac:dyDescent="0.15">
      <c r="A80" s="122"/>
      <c r="B80" s="122"/>
      <c r="C80" s="149"/>
      <c r="D80" s="146"/>
      <c r="E80" s="170" t="s">
        <v>169</v>
      </c>
      <c r="F80" s="146"/>
      <c r="G80" s="146"/>
      <c r="H80" s="146"/>
      <c r="I80" s="152"/>
      <c r="J80" s="148" t="s">
        <v>164</v>
      </c>
      <c r="K80" s="148"/>
      <c r="L80" s="148"/>
      <c r="M80" s="148"/>
      <c r="N80" s="148"/>
      <c r="O80" s="148"/>
      <c r="P80" s="148"/>
      <c r="Q80" s="148"/>
      <c r="R80" s="148"/>
      <c r="S80" s="148"/>
      <c r="T80" s="148"/>
      <c r="U80" s="148"/>
      <c r="V80" s="148"/>
      <c r="W80" s="148"/>
      <c r="X80" s="148"/>
      <c r="Y80" s="148"/>
      <c r="Z80" s="145"/>
    </row>
    <row r="81" spans="1:27" ht="20.100000000000001" customHeight="1" x14ac:dyDescent="0.15">
      <c r="A81" s="122">
        <f>IFERROR(IF(OR(AND($I63="する",OR(TRIM($I81)="", NOT(OR(IFERROR(SEARCH(" ",$I81),0)&gt;0, IFERROR(SEARCH("　",$I81),0)&gt;0)))),AND($I63="しない",NOT(ISBLANK($I81)))),1001,0),3)</f>
        <v>0</v>
      </c>
      <c r="B81" s="122"/>
      <c r="C81" s="140"/>
      <c r="D81" s="141">
        <v>8</v>
      </c>
      <c r="E81" s="117" t="s">
        <v>163</v>
      </c>
      <c r="I81" s="28"/>
      <c r="J81" s="28"/>
      <c r="K81" s="28"/>
      <c r="L81" s="28"/>
      <c r="M81" s="28"/>
      <c r="N81" s="28"/>
      <c r="O81" s="28"/>
      <c r="P81" s="28"/>
      <c r="Q81" s="28"/>
      <c r="R81" s="28"/>
      <c r="S81" s="28"/>
      <c r="T81" s="28"/>
      <c r="U81" s="28"/>
      <c r="V81" s="28"/>
      <c r="W81" s="28"/>
      <c r="X81" s="28"/>
      <c r="Y81" s="28"/>
      <c r="Z81" s="145"/>
    </row>
    <row r="82" spans="1:27" ht="20.100000000000001" customHeight="1" x14ac:dyDescent="0.15">
      <c r="A82" s="122"/>
      <c r="B82" s="122"/>
      <c r="C82" s="149"/>
      <c r="D82" s="146"/>
      <c r="E82" s="146"/>
      <c r="F82" s="146"/>
      <c r="G82" s="146"/>
      <c r="H82" s="146"/>
      <c r="I82" s="152"/>
      <c r="J82" s="148" t="s">
        <v>5</v>
      </c>
      <c r="K82" s="148"/>
      <c r="L82" s="148"/>
      <c r="M82" s="148"/>
      <c r="N82" s="148"/>
      <c r="O82" s="148"/>
      <c r="P82" s="148"/>
      <c r="Q82" s="148"/>
      <c r="R82" s="148"/>
      <c r="S82" s="148"/>
      <c r="T82" s="148"/>
      <c r="U82" s="148"/>
      <c r="V82" s="148"/>
      <c r="W82" s="148"/>
      <c r="X82" s="148"/>
      <c r="Y82" s="148"/>
      <c r="Z82" s="145"/>
    </row>
    <row r="83" spans="1:27" ht="20.100000000000001" customHeight="1" x14ac:dyDescent="0.15">
      <c r="A83" s="122">
        <f>IFERROR(IF(OR(AND($I63="する",NOT(AND(TRIM($I83)&lt;&gt;"",ISNUMBER(VALUE(SUBSTITUTE($I83,"-",""))),IFERROR(SEARCH("-",$I83),0)&gt;0))), AND($I63="しない",NOT(ISBLANK($I83)))),1001,0),3)</f>
        <v>0</v>
      </c>
      <c r="B83" s="122"/>
      <c r="C83" s="140"/>
      <c r="D83" s="141">
        <v>9</v>
      </c>
      <c r="E83" s="117" t="s">
        <v>3</v>
      </c>
      <c r="I83" s="28"/>
      <c r="J83" s="28"/>
      <c r="K83" s="28"/>
      <c r="L83" s="28"/>
      <c r="M83" s="28"/>
      <c r="O83" s="153" t="s">
        <v>118</v>
      </c>
      <c r="P83" s="1"/>
      <c r="Q83" s="117" t="s">
        <v>119</v>
      </c>
      <c r="Y83" s="147"/>
      <c r="Z83" s="145"/>
    </row>
    <row r="84" spans="1:27" ht="20.100000000000001" customHeight="1" x14ac:dyDescent="0.15">
      <c r="A84" s="122">
        <f>IFERROR(IF(AND($I63="しない",NOT(ISBLANK($P83))),1001,0),3)</f>
        <v>0</v>
      </c>
      <c r="B84" s="122"/>
      <c r="C84" s="149"/>
      <c r="D84" s="146"/>
      <c r="E84" s="146"/>
      <c r="F84" s="146"/>
      <c r="G84" s="146"/>
      <c r="H84" s="146"/>
      <c r="I84" s="143"/>
      <c r="J84" s="148" t="s">
        <v>165</v>
      </c>
      <c r="K84" s="147"/>
      <c r="L84" s="147"/>
      <c r="M84" s="147"/>
      <c r="N84" s="147"/>
      <c r="O84" s="147"/>
      <c r="P84" s="147"/>
      <c r="Q84" s="147"/>
      <c r="R84" s="147"/>
      <c r="S84" s="147"/>
      <c r="T84" s="147"/>
      <c r="U84" s="147"/>
      <c r="V84" s="147"/>
      <c r="W84" s="147"/>
      <c r="X84" s="147"/>
      <c r="Y84" s="147"/>
      <c r="Z84" s="145"/>
    </row>
    <row r="85" spans="1:27" ht="20.100000000000001" customHeight="1" x14ac:dyDescent="0.15">
      <c r="A85" s="122">
        <f>IFERROR(IF(OR(AND($I63="する",AND(TRIM($I85)&lt;&gt;"",NOT(AND(ISNUMBER(VALUE(SUBSTITUTE($I85,"-",""))),IFERROR(SEARCH("-",$I85),0)&gt;0)))), AND($I63="しない",NOT(ISBLANK($I85)))),1001,0),3)</f>
        <v>0</v>
      </c>
      <c r="B85" s="122"/>
      <c r="C85" s="140"/>
      <c r="D85" s="141">
        <v>10</v>
      </c>
      <c r="E85" s="117" t="s">
        <v>4</v>
      </c>
      <c r="I85" s="28"/>
      <c r="J85" s="28"/>
      <c r="K85" s="28"/>
      <c r="L85" s="28"/>
      <c r="M85" s="28"/>
      <c r="N85" s="147"/>
      <c r="O85" s="147"/>
      <c r="P85" s="147"/>
      <c r="Q85" s="147"/>
      <c r="R85" s="147"/>
      <c r="S85" s="147"/>
      <c r="T85" s="147"/>
      <c r="U85" s="147"/>
      <c r="V85" s="147"/>
      <c r="W85" s="147"/>
      <c r="X85" s="147"/>
      <c r="Y85" s="147"/>
      <c r="Z85" s="145"/>
    </row>
    <row r="86" spans="1:27" ht="20.100000000000001" customHeight="1" x14ac:dyDescent="0.15">
      <c r="A86" s="122"/>
      <c r="B86" s="122"/>
      <c r="C86" s="149"/>
      <c r="D86" s="146"/>
      <c r="E86" s="146"/>
      <c r="F86" s="146"/>
      <c r="G86" s="146"/>
      <c r="H86" s="146"/>
      <c r="I86" s="143"/>
      <c r="J86" s="148" t="s">
        <v>165</v>
      </c>
      <c r="K86" s="147"/>
      <c r="L86" s="147"/>
      <c r="M86" s="147"/>
      <c r="N86" s="147"/>
      <c r="O86" s="147"/>
      <c r="P86" s="147"/>
      <c r="Q86" s="147"/>
      <c r="R86" s="147"/>
      <c r="S86" s="147"/>
      <c r="T86" s="147"/>
      <c r="U86" s="147"/>
      <c r="V86" s="147"/>
      <c r="W86" s="147"/>
      <c r="X86" s="147"/>
      <c r="Y86" s="147"/>
      <c r="Z86" s="145"/>
    </row>
    <row r="87" spans="1:27" ht="20.100000000000001" customHeight="1" x14ac:dyDescent="0.15">
      <c r="A87" s="122">
        <f>IFERROR(IF(OR(AND($I63="する",AND(TRIM($I87)&lt;&gt;"",NOT(IFERROR(SEARCH("@",$I87),0)&gt;0))),AND($I63="しない",NOT(ISBLANK($I87)))),1001,0),3)</f>
        <v>0</v>
      </c>
      <c r="B87" s="122"/>
      <c r="C87" s="149"/>
      <c r="D87" s="141">
        <v>11</v>
      </c>
      <c r="E87" s="117" t="s">
        <v>126</v>
      </c>
      <c r="I87" s="28"/>
      <c r="J87" s="28"/>
      <c r="K87" s="28"/>
      <c r="L87" s="28"/>
      <c r="M87" s="28"/>
      <c r="N87" s="28"/>
      <c r="O87" s="28"/>
      <c r="P87" s="28"/>
      <c r="Q87" s="70"/>
      <c r="R87" s="28"/>
      <c r="S87" s="28"/>
      <c r="T87" s="28"/>
      <c r="U87" s="28"/>
      <c r="V87" s="28"/>
      <c r="W87" s="28"/>
      <c r="X87" s="28"/>
      <c r="Y87" s="28"/>
      <c r="Z87" s="145"/>
    </row>
    <row r="88" spans="1:27" ht="20.100000000000001" customHeight="1" x14ac:dyDescent="0.15">
      <c r="A88" s="122"/>
      <c r="B88" s="122"/>
      <c r="C88" s="149"/>
      <c r="D88" s="141"/>
      <c r="I88" s="143"/>
      <c r="J88" s="154" t="s">
        <v>195</v>
      </c>
      <c r="K88" s="171"/>
      <c r="L88" s="147"/>
      <c r="M88" s="147"/>
      <c r="N88" s="147"/>
      <c r="O88" s="147"/>
      <c r="P88" s="147"/>
      <c r="Q88" s="172"/>
      <c r="R88" s="147"/>
      <c r="S88" s="147"/>
      <c r="T88" s="147"/>
      <c r="U88" s="147"/>
      <c r="V88" s="147"/>
      <c r="W88" s="147"/>
      <c r="X88" s="147"/>
      <c r="Y88" s="147"/>
      <c r="Z88" s="146"/>
      <c r="AA88" s="157"/>
    </row>
    <row r="89" spans="1:27" ht="20.100000000000001" customHeight="1" x14ac:dyDescent="0.15">
      <c r="A89" s="122"/>
      <c r="B89" s="122"/>
      <c r="C89" s="160"/>
      <c r="D89" s="161"/>
      <c r="E89" s="161"/>
      <c r="F89" s="161"/>
      <c r="G89" s="161"/>
      <c r="H89" s="161"/>
      <c r="I89" s="173"/>
      <c r="J89" s="174"/>
      <c r="K89" s="175"/>
      <c r="L89" s="174"/>
      <c r="M89" s="174"/>
      <c r="N89" s="174"/>
      <c r="O89" s="174"/>
      <c r="P89" s="174"/>
      <c r="Q89" s="176"/>
      <c r="R89" s="174"/>
      <c r="S89" s="174"/>
      <c r="T89" s="174"/>
      <c r="U89" s="174"/>
      <c r="V89" s="174"/>
      <c r="W89" s="174"/>
      <c r="X89" s="174"/>
      <c r="Y89" s="174"/>
      <c r="Z89" s="161"/>
      <c r="AA89" s="157"/>
    </row>
    <row r="90" spans="1:27" ht="20.100000000000001" customHeight="1" x14ac:dyDescent="0.15">
      <c r="A90" s="122"/>
      <c r="B90" s="122"/>
      <c r="C90" s="146"/>
      <c r="D90" s="146"/>
      <c r="E90" s="146"/>
      <c r="F90" s="146"/>
      <c r="G90" s="146"/>
      <c r="H90" s="146"/>
      <c r="I90" s="165"/>
      <c r="J90" s="146"/>
      <c r="K90" s="177"/>
      <c r="L90" s="146"/>
      <c r="M90" s="146"/>
      <c r="N90" s="146"/>
      <c r="O90" s="146"/>
      <c r="P90" s="146"/>
      <c r="Q90" s="146"/>
      <c r="R90" s="146"/>
      <c r="S90" s="146"/>
      <c r="T90" s="146"/>
      <c r="U90" s="146"/>
      <c r="V90" s="146"/>
      <c r="W90" s="146"/>
      <c r="X90" s="146"/>
      <c r="Y90" s="146"/>
      <c r="Z90" s="146"/>
    </row>
    <row r="91" spans="1:27" ht="15.75" hidden="1" customHeight="1" x14ac:dyDescent="0.15">
      <c r="A91" s="122"/>
      <c r="B91" s="122"/>
      <c r="C91" s="146"/>
      <c r="D91" s="146"/>
      <c r="E91" s="146"/>
      <c r="F91" s="146"/>
      <c r="G91" s="146"/>
      <c r="H91" s="146"/>
      <c r="I91" s="165"/>
      <c r="J91" s="146"/>
      <c r="K91" s="177"/>
      <c r="L91" s="146"/>
      <c r="M91" s="146"/>
      <c r="N91" s="146"/>
      <c r="O91" s="146"/>
      <c r="P91" s="146"/>
      <c r="Q91" s="146"/>
      <c r="R91" s="146"/>
      <c r="S91" s="146"/>
      <c r="T91" s="146"/>
      <c r="U91" s="146"/>
      <c r="V91" s="146"/>
      <c r="W91" s="146"/>
      <c r="X91" s="146"/>
      <c r="Y91" s="146"/>
      <c r="Z91" s="146"/>
    </row>
    <row r="92" spans="1:27" ht="15.75" hidden="1" customHeight="1" x14ac:dyDescent="0.15">
      <c r="A92" s="122"/>
      <c r="B92" s="122"/>
      <c r="C92" s="146"/>
      <c r="D92" s="146"/>
      <c r="E92" s="146"/>
      <c r="F92" s="146"/>
      <c r="G92" s="146"/>
      <c r="H92" s="146"/>
      <c r="I92" s="165"/>
      <c r="J92" s="146"/>
      <c r="K92" s="177"/>
      <c r="L92" s="146"/>
      <c r="M92" s="146"/>
      <c r="N92" s="146"/>
      <c r="O92" s="146"/>
      <c r="P92" s="146"/>
      <c r="Q92" s="146"/>
      <c r="R92" s="146"/>
      <c r="S92" s="146"/>
      <c r="T92" s="146"/>
      <c r="U92" s="146"/>
      <c r="V92" s="146"/>
      <c r="W92" s="146"/>
      <c r="X92" s="146"/>
      <c r="Y92" s="146"/>
      <c r="Z92" s="146"/>
    </row>
    <row r="93" spans="1:27" ht="15.75" hidden="1" customHeight="1" x14ac:dyDescent="0.15">
      <c r="A93" s="122"/>
      <c r="B93" s="122"/>
      <c r="C93" s="146"/>
      <c r="D93" s="146"/>
      <c r="E93" s="146"/>
      <c r="F93" s="146"/>
      <c r="G93" s="146"/>
      <c r="H93" s="146"/>
      <c r="I93" s="165"/>
      <c r="J93" s="146"/>
      <c r="K93" s="177"/>
      <c r="L93" s="146"/>
      <c r="M93" s="146"/>
      <c r="N93" s="146"/>
      <c r="O93" s="146"/>
      <c r="P93" s="146"/>
      <c r="Q93" s="146"/>
      <c r="R93" s="146"/>
      <c r="S93" s="146"/>
      <c r="T93" s="146"/>
      <c r="U93" s="146"/>
      <c r="V93" s="146"/>
      <c r="W93" s="146"/>
      <c r="X93" s="146"/>
      <c r="Y93" s="146"/>
      <c r="Z93" s="146"/>
    </row>
    <row r="94" spans="1:27" ht="15.75" hidden="1" customHeight="1" x14ac:dyDescent="0.15">
      <c r="A94" s="122"/>
      <c r="B94" s="122"/>
      <c r="C94" s="146"/>
      <c r="D94" s="146"/>
      <c r="E94" s="146"/>
      <c r="F94" s="146"/>
      <c r="G94" s="146"/>
      <c r="H94" s="146"/>
      <c r="I94" s="165"/>
      <c r="J94" s="146"/>
      <c r="K94" s="177"/>
      <c r="L94" s="146"/>
      <c r="M94" s="146"/>
      <c r="N94" s="146"/>
      <c r="O94" s="146"/>
      <c r="P94" s="146"/>
      <c r="Q94" s="146"/>
      <c r="R94" s="146"/>
      <c r="S94" s="146"/>
      <c r="T94" s="146"/>
      <c r="U94" s="146"/>
      <c r="V94" s="146"/>
      <c r="W94" s="146"/>
      <c r="X94" s="146"/>
      <c r="Y94" s="146"/>
      <c r="Z94" s="146"/>
    </row>
    <row r="95" spans="1:27" ht="15.75" hidden="1" customHeight="1" x14ac:dyDescent="0.15">
      <c r="A95" s="122"/>
      <c r="B95" s="122"/>
      <c r="C95" s="146"/>
      <c r="D95" s="146"/>
      <c r="E95" s="146"/>
      <c r="F95" s="146"/>
      <c r="G95" s="146"/>
      <c r="H95" s="146"/>
      <c r="I95" s="165"/>
      <c r="J95" s="146"/>
      <c r="K95" s="177"/>
      <c r="L95" s="146"/>
      <c r="M95" s="146"/>
      <c r="N95" s="146"/>
      <c r="O95" s="146"/>
      <c r="P95" s="146"/>
      <c r="Q95" s="146"/>
      <c r="R95" s="146"/>
      <c r="S95" s="146"/>
      <c r="T95" s="146"/>
      <c r="U95" s="146"/>
      <c r="V95" s="146"/>
      <c r="W95" s="146"/>
      <c r="X95" s="146"/>
      <c r="Y95" s="146"/>
      <c r="Z95" s="146"/>
    </row>
    <row r="96" spans="1:27" ht="15.75" hidden="1" customHeight="1" x14ac:dyDescent="0.15">
      <c r="A96" s="122"/>
      <c r="B96" s="122"/>
      <c r="C96" s="146"/>
      <c r="D96" s="146"/>
      <c r="E96" s="146"/>
      <c r="F96" s="146"/>
      <c r="G96" s="146"/>
      <c r="H96" s="146"/>
      <c r="I96" s="165"/>
      <c r="J96" s="146"/>
      <c r="K96" s="177"/>
      <c r="L96" s="146"/>
      <c r="M96" s="146"/>
      <c r="N96" s="146"/>
      <c r="O96" s="146"/>
      <c r="P96" s="146"/>
      <c r="Q96" s="146"/>
      <c r="R96" s="146"/>
      <c r="S96" s="146"/>
      <c r="T96" s="146"/>
      <c r="U96" s="146"/>
      <c r="V96" s="146"/>
      <c r="W96" s="146"/>
      <c r="X96" s="146"/>
      <c r="Y96" s="146"/>
      <c r="Z96" s="146"/>
    </row>
    <row r="97" spans="1:26" ht="15.75" hidden="1" customHeight="1" x14ac:dyDescent="0.15">
      <c r="A97" s="122"/>
      <c r="B97" s="122"/>
      <c r="C97" s="146"/>
      <c r="D97" s="146"/>
      <c r="E97" s="146"/>
      <c r="F97" s="146"/>
      <c r="G97" s="146"/>
      <c r="H97" s="146"/>
      <c r="I97" s="165"/>
      <c r="J97" s="146"/>
      <c r="K97" s="177"/>
      <c r="L97" s="146"/>
      <c r="M97" s="146"/>
      <c r="N97" s="146"/>
      <c r="O97" s="146"/>
      <c r="P97" s="146"/>
      <c r="Q97" s="146"/>
      <c r="R97" s="146"/>
      <c r="S97" s="146"/>
      <c r="T97" s="146"/>
      <c r="U97" s="146"/>
      <c r="V97" s="146"/>
      <c r="W97" s="146"/>
      <c r="X97" s="146"/>
      <c r="Y97" s="146"/>
      <c r="Z97" s="146"/>
    </row>
    <row r="98" spans="1:26" ht="15.75" hidden="1" customHeight="1" x14ac:dyDescent="0.15">
      <c r="A98" s="122"/>
      <c r="B98" s="122"/>
      <c r="C98" s="146"/>
      <c r="D98" s="146"/>
      <c r="E98" s="146"/>
      <c r="F98" s="146"/>
      <c r="G98" s="146"/>
      <c r="H98" s="146"/>
      <c r="I98" s="165"/>
      <c r="J98" s="146"/>
      <c r="K98" s="177"/>
      <c r="L98" s="146"/>
      <c r="M98" s="146"/>
      <c r="N98" s="146"/>
      <c r="O98" s="146"/>
      <c r="P98" s="146"/>
      <c r="Q98" s="146"/>
      <c r="R98" s="146"/>
      <c r="S98" s="146"/>
      <c r="T98" s="146"/>
      <c r="U98" s="146"/>
      <c r="V98" s="146"/>
      <c r="W98" s="146"/>
      <c r="X98" s="146"/>
      <c r="Y98" s="146"/>
      <c r="Z98" s="146"/>
    </row>
    <row r="99" spans="1:26" ht="15.75" hidden="1" customHeight="1" x14ac:dyDescent="0.15">
      <c r="A99" s="122"/>
      <c r="B99" s="122"/>
      <c r="C99" s="146"/>
      <c r="D99" s="146"/>
      <c r="E99" s="146"/>
      <c r="F99" s="146"/>
      <c r="G99" s="146"/>
      <c r="H99" s="146"/>
      <c r="I99" s="165"/>
      <c r="J99" s="146"/>
      <c r="K99" s="177"/>
      <c r="L99" s="146"/>
      <c r="M99" s="146"/>
      <c r="N99" s="146"/>
      <c r="O99" s="146"/>
      <c r="P99" s="146"/>
      <c r="Q99" s="146"/>
      <c r="R99" s="146"/>
      <c r="S99" s="146"/>
      <c r="T99" s="146"/>
      <c r="U99" s="146"/>
      <c r="V99" s="146"/>
      <c r="W99" s="146"/>
      <c r="X99" s="146"/>
      <c r="Y99" s="146"/>
      <c r="Z99" s="146"/>
    </row>
    <row r="100" spans="1:26" ht="15.75" hidden="1" customHeight="1" x14ac:dyDescent="0.15">
      <c r="A100" s="122"/>
      <c r="B100" s="122"/>
      <c r="C100" s="146"/>
      <c r="D100" s="146"/>
      <c r="E100" s="146"/>
      <c r="F100" s="146"/>
      <c r="G100" s="146"/>
      <c r="H100" s="146"/>
      <c r="I100" s="165"/>
      <c r="J100" s="146"/>
      <c r="K100" s="177"/>
      <c r="L100" s="146"/>
      <c r="M100" s="146"/>
      <c r="N100" s="146"/>
      <c r="O100" s="146"/>
      <c r="P100" s="146"/>
      <c r="Q100" s="146"/>
      <c r="R100" s="146"/>
      <c r="S100" s="146"/>
      <c r="T100" s="146"/>
      <c r="U100" s="146"/>
      <c r="V100" s="146"/>
      <c r="W100" s="146"/>
      <c r="X100" s="146"/>
      <c r="Y100" s="146"/>
      <c r="Z100" s="146"/>
    </row>
    <row r="101" spans="1:26" ht="15.75" hidden="1" customHeight="1" x14ac:dyDescent="0.15">
      <c r="A101" s="122"/>
      <c r="B101" s="122"/>
      <c r="C101" s="146"/>
      <c r="D101" s="146"/>
      <c r="E101" s="146"/>
      <c r="F101" s="146"/>
      <c r="G101" s="146"/>
      <c r="H101" s="146"/>
      <c r="I101" s="165"/>
      <c r="J101" s="146"/>
      <c r="K101" s="177"/>
      <c r="L101" s="146"/>
      <c r="M101" s="146"/>
      <c r="N101" s="146"/>
      <c r="O101" s="146"/>
      <c r="P101" s="146"/>
      <c r="Q101" s="146"/>
      <c r="R101" s="146"/>
      <c r="S101" s="146"/>
      <c r="T101" s="146"/>
      <c r="U101" s="146"/>
      <c r="V101" s="146"/>
      <c r="W101" s="146"/>
      <c r="X101" s="146"/>
      <c r="Y101" s="146"/>
      <c r="Z101" s="146"/>
    </row>
    <row r="102" spans="1:26" ht="15.75" hidden="1" customHeight="1" x14ac:dyDescent="0.15">
      <c r="A102" s="122"/>
      <c r="B102" s="122"/>
      <c r="C102" s="146"/>
      <c r="D102" s="146"/>
      <c r="E102" s="146"/>
      <c r="F102" s="146"/>
      <c r="G102" s="146"/>
      <c r="H102" s="146"/>
      <c r="I102" s="165"/>
      <c r="J102" s="146"/>
      <c r="K102" s="177"/>
      <c r="L102" s="146"/>
      <c r="M102" s="146"/>
      <c r="N102" s="146"/>
      <c r="O102" s="146"/>
      <c r="P102" s="146"/>
      <c r="Q102" s="146"/>
      <c r="R102" s="146"/>
      <c r="S102" s="146"/>
      <c r="T102" s="146"/>
      <c r="U102" s="146"/>
      <c r="V102" s="146"/>
      <c r="W102" s="146"/>
      <c r="X102" s="146"/>
      <c r="Y102" s="146"/>
      <c r="Z102" s="146"/>
    </row>
    <row r="103" spans="1:26" ht="15.75" hidden="1" customHeight="1" x14ac:dyDescent="0.15">
      <c r="A103" s="122"/>
      <c r="B103" s="122"/>
      <c r="C103" s="146"/>
      <c r="D103" s="146"/>
      <c r="E103" s="146"/>
      <c r="F103" s="146"/>
      <c r="G103" s="146"/>
      <c r="H103" s="146"/>
      <c r="I103" s="165"/>
      <c r="J103" s="146"/>
      <c r="K103" s="177"/>
      <c r="L103" s="146"/>
      <c r="M103" s="146"/>
      <c r="N103" s="146"/>
      <c r="O103" s="146"/>
      <c r="P103" s="146"/>
      <c r="Q103" s="146"/>
      <c r="R103" s="146"/>
      <c r="S103" s="146"/>
      <c r="T103" s="146"/>
      <c r="U103" s="146"/>
      <c r="V103" s="146"/>
      <c r="W103" s="146"/>
      <c r="X103" s="146"/>
      <c r="Y103" s="146"/>
      <c r="Z103" s="146"/>
    </row>
    <row r="104" spans="1:26" ht="15.75" hidden="1" customHeight="1" x14ac:dyDescent="0.15">
      <c r="A104" s="122"/>
      <c r="B104" s="122"/>
      <c r="C104" s="146"/>
      <c r="D104" s="146"/>
      <c r="E104" s="146"/>
      <c r="F104" s="146"/>
      <c r="G104" s="146"/>
      <c r="H104" s="146"/>
      <c r="I104" s="165"/>
      <c r="J104" s="146"/>
      <c r="K104" s="177"/>
      <c r="L104" s="146"/>
      <c r="M104" s="146"/>
      <c r="N104" s="146"/>
      <c r="O104" s="146"/>
      <c r="P104" s="146"/>
      <c r="Q104" s="146"/>
      <c r="R104" s="146"/>
      <c r="S104" s="146"/>
      <c r="T104" s="146"/>
      <c r="U104" s="146"/>
      <c r="V104" s="146"/>
      <c r="W104" s="146"/>
      <c r="X104" s="146"/>
      <c r="Y104" s="146"/>
      <c r="Z104" s="146"/>
    </row>
    <row r="105" spans="1:26" ht="15.75" hidden="1" customHeight="1" x14ac:dyDescent="0.15">
      <c r="A105" s="122"/>
      <c r="B105" s="122"/>
      <c r="C105" s="146"/>
      <c r="D105" s="146"/>
      <c r="E105" s="146"/>
      <c r="F105" s="146"/>
      <c r="G105" s="146"/>
      <c r="H105" s="146"/>
      <c r="I105" s="165"/>
      <c r="J105" s="146"/>
      <c r="K105" s="177"/>
      <c r="L105" s="146"/>
      <c r="M105" s="146"/>
      <c r="N105" s="146"/>
      <c r="O105" s="146"/>
      <c r="P105" s="146"/>
      <c r="Q105" s="146"/>
      <c r="R105" s="146"/>
      <c r="S105" s="146"/>
      <c r="T105" s="146"/>
      <c r="U105" s="146"/>
      <c r="V105" s="146"/>
      <c r="W105" s="146"/>
      <c r="X105" s="146"/>
      <c r="Y105" s="146"/>
      <c r="Z105" s="146"/>
    </row>
    <row r="106" spans="1:26" ht="15.75" hidden="1" customHeight="1" x14ac:dyDescent="0.15">
      <c r="A106" s="122"/>
      <c r="B106" s="122"/>
      <c r="C106" s="146"/>
      <c r="D106" s="146"/>
      <c r="E106" s="146"/>
      <c r="F106" s="146"/>
      <c r="G106" s="146"/>
      <c r="H106" s="146"/>
      <c r="I106" s="165"/>
      <c r="J106" s="146"/>
      <c r="K106" s="177"/>
      <c r="L106" s="146"/>
      <c r="M106" s="146"/>
      <c r="N106" s="146"/>
      <c r="O106" s="146"/>
      <c r="P106" s="146"/>
      <c r="Q106" s="146"/>
      <c r="R106" s="146"/>
      <c r="S106" s="146"/>
      <c r="T106" s="146"/>
      <c r="U106" s="146"/>
      <c r="V106" s="146"/>
      <c r="W106" s="146"/>
      <c r="X106" s="146"/>
      <c r="Y106" s="146"/>
      <c r="Z106" s="146"/>
    </row>
    <row r="107" spans="1:26" ht="15.75" hidden="1" customHeight="1" x14ac:dyDescent="0.15">
      <c r="A107" s="122"/>
      <c r="B107" s="122"/>
      <c r="C107" s="146"/>
      <c r="D107" s="146"/>
      <c r="E107" s="146"/>
      <c r="F107" s="146"/>
      <c r="G107" s="146"/>
      <c r="H107" s="146"/>
      <c r="I107" s="165"/>
      <c r="J107" s="146"/>
      <c r="K107" s="177"/>
      <c r="L107" s="146"/>
      <c r="M107" s="146"/>
      <c r="N107" s="146"/>
      <c r="O107" s="146"/>
      <c r="P107" s="146"/>
      <c r="Q107" s="146"/>
      <c r="R107" s="146"/>
      <c r="S107" s="146"/>
      <c r="T107" s="146"/>
      <c r="U107" s="146"/>
      <c r="V107" s="146"/>
      <c r="W107" s="146"/>
      <c r="X107" s="146"/>
      <c r="Y107" s="146"/>
      <c r="Z107" s="146"/>
    </row>
    <row r="108" spans="1:26" ht="20.100000000000001" customHeight="1" x14ac:dyDescent="0.15">
      <c r="A108" s="122"/>
      <c r="B108" s="122"/>
      <c r="C108" s="146"/>
      <c r="D108" s="146"/>
      <c r="E108" s="146"/>
      <c r="F108" s="146"/>
      <c r="G108" s="146"/>
      <c r="H108" s="146"/>
      <c r="I108" s="165"/>
      <c r="J108" s="146"/>
      <c r="K108" s="177"/>
      <c r="L108" s="146"/>
      <c r="M108" s="146"/>
      <c r="N108" s="146"/>
      <c r="O108" s="146"/>
      <c r="P108" s="146"/>
      <c r="Q108" s="146"/>
      <c r="R108" s="146"/>
      <c r="S108" s="146"/>
      <c r="T108" s="146"/>
      <c r="U108" s="146"/>
      <c r="V108" s="146"/>
      <c r="W108" s="146"/>
      <c r="X108" s="146"/>
      <c r="Y108" s="146"/>
      <c r="Z108" s="146"/>
    </row>
    <row r="109" spans="1:26" ht="20.100000000000001" customHeight="1" x14ac:dyDescent="0.15">
      <c r="A109" s="122"/>
      <c r="B109" s="122"/>
      <c r="C109" s="133" t="s">
        <v>124</v>
      </c>
      <c r="D109" s="134"/>
      <c r="E109" s="134"/>
      <c r="F109" s="134"/>
      <c r="G109" s="134"/>
      <c r="H109" s="135"/>
      <c r="Q109" s="178"/>
    </row>
    <row r="110" spans="1:26" ht="15" customHeight="1" x14ac:dyDescent="0.15">
      <c r="A110" s="122"/>
      <c r="B110" s="122"/>
      <c r="C110" s="179"/>
      <c r="D110" s="180"/>
      <c r="E110" s="180"/>
      <c r="F110" s="180"/>
      <c r="G110" s="180"/>
      <c r="H110" s="180"/>
      <c r="I110" s="181"/>
      <c r="J110" s="138"/>
      <c r="K110" s="181"/>
      <c r="L110" s="138"/>
      <c r="M110" s="138"/>
      <c r="N110" s="138"/>
      <c r="O110" s="138"/>
      <c r="P110" s="138"/>
      <c r="Q110" s="182"/>
      <c r="R110" s="138"/>
      <c r="S110" s="138"/>
      <c r="T110" s="138"/>
      <c r="U110" s="138"/>
      <c r="V110" s="138"/>
      <c r="W110" s="138"/>
      <c r="X110" s="138"/>
      <c r="Y110" s="138"/>
      <c r="Z110" s="139"/>
    </row>
    <row r="111" spans="1:26" ht="30" customHeight="1" x14ac:dyDescent="0.15">
      <c r="A111" s="122"/>
      <c r="B111" s="122"/>
      <c r="C111" s="179"/>
      <c r="D111" s="183" t="s">
        <v>184</v>
      </c>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45"/>
    </row>
    <row r="112" spans="1:26" ht="20.100000000000001" customHeight="1" x14ac:dyDescent="0.15">
      <c r="A112" s="122">
        <f>IFERROR(IF(TRIM($I112)="",1001,0),3)</f>
        <v>1001</v>
      </c>
      <c r="B112" s="122"/>
      <c r="C112" s="140"/>
      <c r="D112" s="141">
        <v>1</v>
      </c>
      <c r="E112" s="117" t="s">
        <v>122</v>
      </c>
      <c r="I112" s="28"/>
      <c r="J112" s="28"/>
      <c r="K112" s="28"/>
      <c r="L112" s="28"/>
      <c r="M112" s="28"/>
      <c r="N112" s="28"/>
      <c r="O112" s="28"/>
      <c r="P112" s="28"/>
      <c r="Q112" s="57"/>
      <c r="R112" s="28"/>
      <c r="S112" s="28"/>
      <c r="T112" s="28"/>
      <c r="U112" s="28"/>
      <c r="V112" s="28"/>
      <c r="W112" s="28"/>
      <c r="X112" s="28"/>
      <c r="Y112" s="28"/>
      <c r="Z112" s="145"/>
    </row>
    <row r="113" spans="1:26" ht="20.100000000000001" customHeight="1" x14ac:dyDescent="0.15">
      <c r="A113" s="122"/>
      <c r="B113" s="122"/>
      <c r="C113" s="140"/>
      <c r="D113" s="141"/>
      <c r="E113" s="146"/>
      <c r="F113" s="146"/>
      <c r="G113" s="146"/>
      <c r="H113" s="146"/>
      <c r="I113" s="152"/>
      <c r="J113" s="148" t="s">
        <v>123</v>
      </c>
      <c r="K113" s="171"/>
      <c r="L113" s="147"/>
      <c r="M113" s="147"/>
      <c r="N113" s="147"/>
      <c r="O113" s="147"/>
      <c r="P113" s="147"/>
      <c r="Q113" s="184"/>
      <c r="R113" s="147"/>
      <c r="S113" s="147"/>
      <c r="T113" s="147"/>
      <c r="U113" s="147"/>
      <c r="V113" s="147"/>
      <c r="W113" s="147"/>
      <c r="X113" s="147"/>
      <c r="Y113" s="147"/>
      <c r="Z113" s="145"/>
    </row>
    <row r="114" spans="1:26" ht="20.100000000000001" customHeight="1" x14ac:dyDescent="0.15">
      <c r="A114" s="122">
        <f>IFERROR(IF(OR(TRIM($I114)="", NOT(OR(IFERROR(SEARCH(" ",$I114),0)&gt;0, IFERROR(SEARCH("　",$I114),0)&gt;0))),1001,0),3)</f>
        <v>1001</v>
      </c>
      <c r="B114" s="122"/>
      <c r="C114" s="140"/>
      <c r="D114" s="141">
        <f>D112+1</f>
        <v>2</v>
      </c>
      <c r="E114" s="117" t="s">
        <v>171</v>
      </c>
      <c r="I114" s="28"/>
      <c r="J114" s="28"/>
      <c r="K114" s="28"/>
      <c r="L114" s="28"/>
      <c r="M114" s="28"/>
      <c r="N114" s="28"/>
      <c r="O114" s="28"/>
      <c r="P114" s="28"/>
      <c r="Q114" s="28"/>
      <c r="R114" s="28"/>
      <c r="S114" s="28"/>
      <c r="T114" s="28"/>
      <c r="U114" s="28"/>
      <c r="V114" s="28"/>
      <c r="W114" s="28"/>
      <c r="X114" s="28"/>
      <c r="Y114" s="28"/>
      <c r="Z114" s="145"/>
    </row>
    <row r="115" spans="1:26" ht="20.100000000000001" customHeight="1" x14ac:dyDescent="0.15">
      <c r="A115" s="122"/>
      <c r="B115" s="122"/>
      <c r="C115" s="140"/>
      <c r="D115" s="141"/>
      <c r="E115" s="146"/>
      <c r="F115" s="146"/>
      <c r="G115" s="146"/>
      <c r="H115" s="146"/>
      <c r="I115" s="152"/>
      <c r="J115" s="148" t="s">
        <v>164</v>
      </c>
      <c r="K115" s="148"/>
      <c r="L115" s="148"/>
      <c r="M115" s="148"/>
      <c r="N115" s="148"/>
      <c r="O115" s="148"/>
      <c r="P115" s="148"/>
      <c r="Q115" s="148"/>
      <c r="R115" s="148"/>
      <c r="S115" s="148"/>
      <c r="T115" s="148"/>
      <c r="U115" s="148"/>
      <c r="V115" s="148"/>
      <c r="W115" s="148"/>
      <c r="X115" s="148"/>
      <c r="Y115" s="148"/>
      <c r="Z115" s="145"/>
    </row>
    <row r="116" spans="1:26" ht="20.100000000000001" customHeight="1" x14ac:dyDescent="0.15">
      <c r="A116" s="122">
        <f>IFERROR(IF(OR(TRIM($I116)="", NOT(OR(IFERROR(SEARCH(" ",$I116),0)&gt;0, IFERROR(SEARCH("　",$I116),0)&gt;0))),1001,0),3)</f>
        <v>1001</v>
      </c>
      <c r="B116" s="122"/>
      <c r="C116" s="140"/>
      <c r="D116" s="141">
        <f>D114+1</f>
        <v>3</v>
      </c>
      <c r="E116" s="117" t="s">
        <v>172</v>
      </c>
      <c r="I116" s="28"/>
      <c r="J116" s="28"/>
      <c r="K116" s="28"/>
      <c r="L116" s="28"/>
      <c r="M116" s="28"/>
      <c r="N116" s="28"/>
      <c r="O116" s="28"/>
      <c r="P116" s="28"/>
      <c r="Q116" s="28"/>
      <c r="R116" s="28"/>
      <c r="S116" s="28"/>
      <c r="T116" s="28"/>
      <c r="U116" s="28"/>
      <c r="V116" s="28"/>
      <c r="W116" s="28"/>
      <c r="X116" s="28"/>
      <c r="Y116" s="28"/>
      <c r="Z116" s="145"/>
    </row>
    <row r="117" spans="1:26" ht="20.100000000000001" customHeight="1" x14ac:dyDescent="0.15">
      <c r="A117" s="122"/>
      <c r="B117" s="122"/>
      <c r="C117" s="140"/>
      <c r="D117" s="146"/>
      <c r="E117" s="146"/>
      <c r="F117" s="146"/>
      <c r="G117" s="146"/>
      <c r="H117" s="146"/>
      <c r="I117" s="152"/>
      <c r="J117" s="148" t="s">
        <v>5</v>
      </c>
      <c r="K117" s="148"/>
      <c r="L117" s="148"/>
      <c r="M117" s="148"/>
      <c r="N117" s="148"/>
      <c r="O117" s="148"/>
      <c r="P117" s="148"/>
      <c r="Q117" s="148"/>
      <c r="R117" s="148"/>
      <c r="S117" s="148"/>
      <c r="T117" s="148"/>
      <c r="U117" s="148"/>
      <c r="V117" s="148"/>
      <c r="W117" s="148"/>
      <c r="X117" s="148"/>
      <c r="Y117" s="148"/>
      <c r="Z117" s="145"/>
    </row>
    <row r="118" spans="1:26" ht="20.100000000000001" customHeight="1" x14ac:dyDescent="0.15">
      <c r="A118" s="122">
        <f>IFERROR(IF(TRIM($I118)="",1001,0),3)</f>
        <v>1001</v>
      </c>
      <c r="B118" s="122"/>
      <c r="C118" s="140"/>
      <c r="D118" s="141">
        <f>D116+1</f>
        <v>4</v>
      </c>
      <c r="E118" s="117" t="s">
        <v>0</v>
      </c>
      <c r="I118" s="68"/>
      <c r="J118" s="69"/>
      <c r="K118" s="69"/>
      <c r="L118" s="69"/>
      <c r="M118" s="69"/>
      <c r="N118" s="146"/>
      <c r="O118" s="146"/>
      <c r="P118" s="146"/>
      <c r="Q118" s="146"/>
      <c r="R118" s="146"/>
      <c r="S118" s="146"/>
      <c r="T118" s="146"/>
      <c r="U118" s="146"/>
      <c r="V118" s="146"/>
      <c r="W118" s="146"/>
      <c r="X118" s="146"/>
      <c r="Y118" s="146"/>
      <c r="Z118" s="145"/>
    </row>
    <row r="119" spans="1:26" ht="20.100000000000001" customHeight="1" x14ac:dyDescent="0.15">
      <c r="A119" s="122"/>
      <c r="B119" s="122"/>
      <c r="C119" s="140"/>
      <c r="D119" s="141"/>
      <c r="E119" s="146"/>
      <c r="F119" s="146"/>
      <c r="G119" s="146"/>
      <c r="H119" s="146"/>
      <c r="I119" s="143"/>
      <c r="J119" s="148" t="s">
        <v>269</v>
      </c>
      <c r="K119" s="147"/>
      <c r="L119" s="147"/>
      <c r="M119" s="147"/>
      <c r="N119" s="147"/>
      <c r="O119" s="147"/>
      <c r="P119" s="147"/>
      <c r="Q119" s="147"/>
      <c r="R119" s="147"/>
      <c r="S119" s="147"/>
      <c r="T119" s="147"/>
      <c r="U119" s="147"/>
      <c r="V119" s="147"/>
      <c r="W119" s="147"/>
      <c r="X119" s="147"/>
      <c r="Y119" s="147"/>
      <c r="Z119" s="145"/>
    </row>
    <row r="120" spans="1:26" ht="20.100000000000001" customHeight="1" x14ac:dyDescent="0.15">
      <c r="A120" s="122">
        <f>IFERROR(IF(AND(TRIM($I120)&lt;&gt;"", OR(ISERROR(FIND("@"&amp;LEFT($I120,3)&amp;"@", 都道府県3))=FALSE, ISERROR(FIND("@"&amp;LEFT($I120,4)&amp;"@",都道府県4))=FALSE))=FALSE,1001,0),3)</f>
        <v>1001</v>
      </c>
      <c r="B120" s="122"/>
      <c r="C120" s="140"/>
      <c r="D120" s="141">
        <f>D118+1</f>
        <v>5</v>
      </c>
      <c r="E120" s="117" t="s">
        <v>125</v>
      </c>
      <c r="I120" s="63"/>
      <c r="J120" s="63"/>
      <c r="K120" s="63"/>
      <c r="L120" s="63"/>
      <c r="M120" s="63"/>
      <c r="N120" s="63"/>
      <c r="O120" s="63"/>
      <c r="P120" s="63"/>
      <c r="Q120" s="64"/>
      <c r="R120" s="63"/>
      <c r="S120" s="63"/>
      <c r="T120" s="63"/>
      <c r="U120" s="63"/>
      <c r="V120" s="63"/>
      <c r="W120" s="63"/>
      <c r="X120" s="63"/>
      <c r="Y120" s="63"/>
      <c r="Z120" s="145"/>
    </row>
    <row r="121" spans="1:26" ht="20.100000000000001" customHeight="1" x14ac:dyDescent="0.15">
      <c r="A121" s="122"/>
      <c r="B121" s="122"/>
      <c r="C121" s="140"/>
      <c r="D121" s="141"/>
      <c r="E121" s="146"/>
      <c r="F121" s="146"/>
      <c r="G121" s="146"/>
      <c r="H121" s="146"/>
      <c r="I121" s="143"/>
      <c r="J121" s="148" t="s">
        <v>270</v>
      </c>
      <c r="K121" s="147"/>
      <c r="L121" s="147"/>
      <c r="M121" s="147"/>
      <c r="N121" s="147"/>
      <c r="O121" s="147"/>
      <c r="P121" s="147"/>
      <c r="Q121" s="147"/>
      <c r="R121" s="147"/>
      <c r="S121" s="147"/>
      <c r="T121" s="147"/>
      <c r="U121" s="147"/>
      <c r="V121" s="147"/>
      <c r="W121" s="147"/>
      <c r="X121" s="147"/>
      <c r="Y121" s="147"/>
      <c r="Z121" s="145"/>
    </row>
    <row r="122" spans="1:26" ht="20.100000000000001" customHeight="1" x14ac:dyDescent="0.15">
      <c r="A122" s="122">
        <f>IFERROR(IF(NOT(AND(TRIM($I122)&lt;&gt;"",ISNUMBER(VALUE(SUBSTITUTE($I122,"-",""))), IFERROR(SEARCH("-",$I122),0)&gt;0)),1001,0),3)</f>
        <v>1001</v>
      </c>
      <c r="B122" s="122"/>
      <c r="C122" s="140"/>
      <c r="D122" s="141">
        <f>D120+1</f>
        <v>6</v>
      </c>
      <c r="E122" s="117" t="s">
        <v>3</v>
      </c>
      <c r="I122" s="28"/>
      <c r="J122" s="28"/>
      <c r="K122" s="28"/>
      <c r="L122" s="28"/>
      <c r="M122" s="28"/>
      <c r="O122" s="153" t="s">
        <v>118</v>
      </c>
      <c r="P122" s="1"/>
      <c r="Q122" s="117" t="s">
        <v>119</v>
      </c>
      <c r="Y122" s="147"/>
      <c r="Z122" s="145"/>
    </row>
    <row r="123" spans="1:26" ht="20.100000000000001" customHeight="1" x14ac:dyDescent="0.15">
      <c r="A123" s="122"/>
      <c r="B123" s="122"/>
      <c r="C123" s="149"/>
      <c r="D123" s="146"/>
      <c r="E123" s="146"/>
      <c r="F123" s="146"/>
      <c r="G123" s="146"/>
      <c r="H123" s="146"/>
      <c r="I123" s="143"/>
      <c r="J123" s="148" t="s">
        <v>271</v>
      </c>
      <c r="K123" s="147"/>
      <c r="L123" s="147"/>
      <c r="M123" s="147"/>
      <c r="N123" s="147"/>
      <c r="O123" s="147"/>
      <c r="P123" s="147"/>
      <c r="Q123" s="147"/>
      <c r="R123" s="147"/>
      <c r="S123" s="147"/>
      <c r="T123" s="147"/>
      <c r="U123" s="147"/>
      <c r="V123" s="147"/>
      <c r="W123" s="147"/>
      <c r="X123" s="147"/>
      <c r="Y123" s="147"/>
      <c r="Z123" s="145"/>
    </row>
    <row r="124" spans="1:26" ht="20.100000000000001" customHeight="1" x14ac:dyDescent="0.15">
      <c r="A124" s="122">
        <f>IFERROR(IF(AND(TRIM($I124)&lt;&gt;"", NOT(AND(ISNUMBER(VALUE(SUBSTITUTE($I124,"-",""))), IFERROR(SEARCH("-",$I124),0)&gt;0))),1001,0),3)</f>
        <v>0</v>
      </c>
      <c r="B124" s="122"/>
      <c r="C124" s="140"/>
      <c r="D124" s="141">
        <f>D122+1</f>
        <v>7</v>
      </c>
      <c r="E124" s="117" t="s">
        <v>4</v>
      </c>
      <c r="I124" s="28"/>
      <c r="J124" s="28"/>
      <c r="K124" s="28"/>
      <c r="L124" s="28"/>
      <c r="M124" s="28"/>
      <c r="N124" s="147"/>
      <c r="O124" s="147"/>
      <c r="P124" s="147"/>
      <c r="Q124" s="147"/>
      <c r="R124" s="147"/>
      <c r="S124" s="147"/>
      <c r="T124" s="147"/>
      <c r="U124" s="147"/>
      <c r="V124" s="147"/>
      <c r="W124" s="147"/>
      <c r="X124" s="147"/>
      <c r="Y124" s="147"/>
      <c r="Z124" s="145"/>
    </row>
    <row r="125" spans="1:26" ht="20.100000000000001" customHeight="1" x14ac:dyDescent="0.15">
      <c r="A125" s="122"/>
      <c r="B125" s="122"/>
      <c r="C125" s="149"/>
      <c r="D125" s="146"/>
      <c r="E125" s="146"/>
      <c r="F125" s="146"/>
      <c r="G125" s="146"/>
      <c r="H125" s="146"/>
      <c r="I125" s="143"/>
      <c r="J125" s="148" t="s">
        <v>170</v>
      </c>
      <c r="K125" s="147"/>
      <c r="L125" s="147"/>
      <c r="M125" s="147"/>
      <c r="N125" s="147"/>
      <c r="O125" s="147"/>
      <c r="P125" s="147"/>
      <c r="Q125" s="147"/>
      <c r="R125" s="147"/>
      <c r="S125" s="147"/>
      <c r="T125" s="147"/>
      <c r="U125" s="147"/>
      <c r="V125" s="147"/>
      <c r="W125" s="147"/>
      <c r="X125" s="147"/>
      <c r="Y125" s="147"/>
      <c r="Z125" s="145"/>
    </row>
    <row r="126" spans="1:26" ht="20.100000000000001" customHeight="1" x14ac:dyDescent="0.15">
      <c r="A126" s="122">
        <f>IFERROR(IF(AND(TRIM($I126)&lt;&gt;"", NOT(IFERROR(SEARCH("@",$I126),0)&gt;0)),1001,0),3)</f>
        <v>0</v>
      </c>
      <c r="B126" s="122"/>
      <c r="C126" s="140"/>
      <c r="D126" s="141">
        <f>D124+1</f>
        <v>8</v>
      </c>
      <c r="E126" s="117" t="s">
        <v>126</v>
      </c>
      <c r="I126" s="28"/>
      <c r="J126" s="28"/>
      <c r="K126" s="28"/>
      <c r="L126" s="28"/>
      <c r="M126" s="28"/>
      <c r="N126" s="28"/>
      <c r="O126" s="28"/>
      <c r="P126" s="28"/>
      <c r="Q126" s="70"/>
      <c r="R126" s="28"/>
      <c r="S126" s="28"/>
      <c r="T126" s="28"/>
      <c r="U126" s="28"/>
      <c r="V126" s="28"/>
      <c r="W126" s="28"/>
      <c r="X126" s="28"/>
      <c r="Y126" s="28"/>
      <c r="Z126" s="145"/>
    </row>
    <row r="127" spans="1:26" ht="20.100000000000001" customHeight="1" x14ac:dyDescent="0.15">
      <c r="A127" s="122"/>
      <c r="B127" s="122"/>
      <c r="C127" s="149"/>
      <c r="D127" s="146"/>
      <c r="E127" s="146"/>
      <c r="F127" s="146"/>
      <c r="G127" s="146"/>
      <c r="H127" s="146"/>
      <c r="I127" s="143"/>
      <c r="J127" s="154" t="s">
        <v>196</v>
      </c>
      <c r="K127" s="171"/>
      <c r="L127" s="147"/>
      <c r="M127" s="147"/>
      <c r="N127" s="147"/>
      <c r="O127" s="147"/>
      <c r="P127" s="147"/>
      <c r="Q127" s="172"/>
      <c r="R127" s="147"/>
      <c r="S127" s="147"/>
      <c r="T127" s="147"/>
      <c r="U127" s="147"/>
      <c r="V127" s="147"/>
      <c r="W127" s="147"/>
      <c r="X127" s="147"/>
      <c r="Y127" s="147"/>
      <c r="Z127" s="145"/>
    </row>
    <row r="128" spans="1:26" ht="20.100000000000001" customHeight="1" x14ac:dyDescent="0.15">
      <c r="A128" s="122"/>
      <c r="B128" s="122"/>
      <c r="C128" s="160"/>
      <c r="D128" s="161"/>
      <c r="E128" s="161"/>
      <c r="F128" s="161"/>
      <c r="G128" s="161"/>
      <c r="H128" s="161"/>
      <c r="I128" s="163"/>
      <c r="J128" s="162"/>
      <c r="K128" s="163"/>
      <c r="L128" s="162"/>
      <c r="M128" s="162"/>
      <c r="N128" s="162"/>
      <c r="O128" s="162"/>
      <c r="P128" s="162"/>
      <c r="Q128" s="185"/>
      <c r="R128" s="162"/>
      <c r="S128" s="162"/>
      <c r="T128" s="162"/>
      <c r="U128" s="162"/>
      <c r="V128" s="162"/>
      <c r="W128" s="162"/>
      <c r="X128" s="162"/>
      <c r="Y128" s="162"/>
      <c r="Z128" s="164"/>
    </row>
    <row r="129" spans="1:26" ht="20.100000000000001" customHeight="1" x14ac:dyDescent="0.15">
      <c r="A129" s="122"/>
      <c r="B129" s="122"/>
      <c r="C129" s="146"/>
      <c r="D129" s="146"/>
      <c r="E129" s="146"/>
      <c r="F129" s="146"/>
      <c r="G129" s="146"/>
      <c r="H129" s="146"/>
      <c r="I129" s="166"/>
      <c r="J129" s="166"/>
      <c r="K129" s="166"/>
      <c r="L129" s="166"/>
      <c r="M129" s="166"/>
      <c r="N129" s="166"/>
      <c r="O129" s="166"/>
      <c r="P129" s="166"/>
      <c r="Q129" s="186"/>
      <c r="R129" s="166"/>
      <c r="S129" s="166"/>
      <c r="T129" s="166"/>
      <c r="U129" s="166"/>
      <c r="V129" s="166"/>
      <c r="W129" s="166"/>
      <c r="X129" s="166"/>
      <c r="Y129" s="166"/>
      <c r="Z129" s="146"/>
    </row>
    <row r="130" spans="1:26" ht="15.75" hidden="1" customHeight="1" x14ac:dyDescent="0.15">
      <c r="A130" s="122"/>
      <c r="B130" s="122"/>
      <c r="C130" s="146"/>
      <c r="D130" s="146"/>
      <c r="E130" s="146"/>
      <c r="F130" s="146"/>
      <c r="G130" s="146"/>
      <c r="H130" s="146"/>
      <c r="I130" s="166"/>
      <c r="J130" s="166"/>
      <c r="K130" s="166"/>
      <c r="L130" s="166"/>
      <c r="M130" s="166"/>
      <c r="N130" s="166"/>
      <c r="O130" s="166"/>
      <c r="P130" s="166"/>
      <c r="Q130" s="186"/>
      <c r="R130" s="166"/>
      <c r="S130" s="166"/>
      <c r="T130" s="166"/>
      <c r="U130" s="166"/>
      <c r="V130" s="166"/>
      <c r="W130" s="166"/>
      <c r="X130" s="166"/>
      <c r="Y130" s="166"/>
      <c r="Z130" s="146"/>
    </row>
    <row r="131" spans="1:26" ht="15.75" hidden="1" customHeight="1" x14ac:dyDescent="0.15">
      <c r="A131" s="122"/>
      <c r="B131" s="122"/>
      <c r="C131" s="146"/>
      <c r="D131" s="146"/>
      <c r="E131" s="146"/>
      <c r="F131" s="146"/>
      <c r="G131" s="146"/>
      <c r="H131" s="146"/>
      <c r="I131" s="166"/>
      <c r="J131" s="166"/>
      <c r="K131" s="166"/>
      <c r="L131" s="166"/>
      <c r="M131" s="166"/>
      <c r="N131" s="166"/>
      <c r="O131" s="166"/>
      <c r="P131" s="166"/>
      <c r="Q131" s="186"/>
      <c r="R131" s="166"/>
      <c r="S131" s="166"/>
      <c r="T131" s="166"/>
      <c r="U131" s="166"/>
      <c r="V131" s="166"/>
      <c r="W131" s="166"/>
      <c r="X131" s="166"/>
      <c r="Y131" s="166"/>
      <c r="Z131" s="146"/>
    </row>
    <row r="132" spans="1:26" ht="15.75" hidden="1" customHeight="1" x14ac:dyDescent="0.15">
      <c r="A132" s="122"/>
      <c r="B132" s="122"/>
      <c r="C132" s="146"/>
      <c r="D132" s="146"/>
      <c r="E132" s="146"/>
      <c r="F132" s="146"/>
      <c r="G132" s="146"/>
      <c r="H132" s="146"/>
      <c r="I132" s="166"/>
      <c r="J132" s="166"/>
      <c r="K132" s="166"/>
      <c r="L132" s="166"/>
      <c r="M132" s="166"/>
      <c r="N132" s="166"/>
      <c r="O132" s="166"/>
      <c r="P132" s="166"/>
      <c r="Q132" s="186"/>
      <c r="R132" s="166"/>
      <c r="S132" s="166"/>
      <c r="T132" s="166"/>
      <c r="U132" s="166"/>
      <c r="V132" s="166"/>
      <c r="W132" s="166"/>
      <c r="X132" s="166"/>
      <c r="Y132" s="166"/>
      <c r="Z132" s="146"/>
    </row>
    <row r="133" spans="1:26" ht="15.75" hidden="1" customHeight="1" x14ac:dyDescent="0.15">
      <c r="A133" s="122"/>
      <c r="B133" s="122"/>
      <c r="C133" s="146"/>
      <c r="D133" s="146"/>
      <c r="E133" s="146"/>
      <c r="F133" s="146"/>
      <c r="G133" s="146"/>
      <c r="H133" s="146"/>
      <c r="I133" s="166"/>
      <c r="J133" s="166"/>
      <c r="K133" s="166"/>
      <c r="L133" s="166"/>
      <c r="M133" s="166"/>
      <c r="N133" s="166"/>
      <c r="O133" s="166"/>
      <c r="P133" s="166"/>
      <c r="Q133" s="186"/>
      <c r="R133" s="166"/>
      <c r="S133" s="166"/>
      <c r="T133" s="166"/>
      <c r="U133" s="166"/>
      <c r="V133" s="166"/>
      <c r="W133" s="166"/>
      <c r="X133" s="166"/>
      <c r="Y133" s="166"/>
      <c r="Z133" s="146"/>
    </row>
    <row r="134" spans="1:26" ht="15.75" hidden="1" customHeight="1" x14ac:dyDescent="0.15">
      <c r="A134" s="122"/>
      <c r="B134" s="122"/>
      <c r="C134" s="146"/>
      <c r="D134" s="146"/>
      <c r="E134" s="146"/>
      <c r="F134" s="146"/>
      <c r="G134" s="146"/>
      <c r="H134" s="146"/>
      <c r="I134" s="166"/>
      <c r="J134" s="166"/>
      <c r="K134" s="166"/>
      <c r="L134" s="166"/>
      <c r="M134" s="166"/>
      <c r="N134" s="166"/>
      <c r="O134" s="166"/>
      <c r="P134" s="166"/>
      <c r="Q134" s="186"/>
      <c r="R134" s="166"/>
      <c r="S134" s="166"/>
      <c r="T134" s="166"/>
      <c r="U134" s="166"/>
      <c r="V134" s="166"/>
      <c r="W134" s="166"/>
      <c r="X134" s="166"/>
      <c r="Y134" s="166"/>
      <c r="Z134" s="146"/>
    </row>
    <row r="135" spans="1:26" ht="15.75" hidden="1" customHeight="1" x14ac:dyDescent="0.15">
      <c r="A135" s="122"/>
      <c r="B135" s="122"/>
      <c r="C135" s="146"/>
      <c r="D135" s="146"/>
      <c r="E135" s="146"/>
      <c r="F135" s="146"/>
      <c r="G135" s="146"/>
      <c r="H135" s="146"/>
      <c r="I135" s="166"/>
      <c r="J135" s="166"/>
      <c r="K135" s="166"/>
      <c r="L135" s="166"/>
      <c r="M135" s="166"/>
      <c r="N135" s="166"/>
      <c r="O135" s="166"/>
      <c r="P135" s="166"/>
      <c r="Q135" s="186"/>
      <c r="R135" s="166"/>
      <c r="S135" s="166"/>
      <c r="T135" s="166"/>
      <c r="U135" s="166"/>
      <c r="V135" s="166"/>
      <c r="W135" s="166"/>
      <c r="X135" s="166"/>
      <c r="Y135" s="166"/>
      <c r="Z135" s="146"/>
    </row>
    <row r="136" spans="1:26" ht="15.75" hidden="1" customHeight="1" x14ac:dyDescent="0.15">
      <c r="A136" s="122"/>
      <c r="B136" s="122"/>
      <c r="C136" s="146"/>
      <c r="D136" s="146"/>
      <c r="E136" s="146"/>
      <c r="F136" s="146"/>
      <c r="G136" s="146"/>
      <c r="H136" s="146"/>
      <c r="I136" s="166"/>
      <c r="J136" s="166"/>
      <c r="K136" s="166"/>
      <c r="L136" s="166"/>
      <c r="M136" s="166"/>
      <c r="N136" s="166"/>
      <c r="O136" s="166"/>
      <c r="P136" s="166"/>
      <c r="Q136" s="186"/>
      <c r="R136" s="166"/>
      <c r="S136" s="166"/>
      <c r="T136" s="166"/>
      <c r="U136" s="166"/>
      <c r="V136" s="166"/>
      <c r="W136" s="166"/>
      <c r="X136" s="166"/>
      <c r="Y136" s="166"/>
      <c r="Z136" s="146"/>
    </row>
    <row r="137" spans="1:26" ht="15.75" hidden="1" customHeight="1" x14ac:dyDescent="0.15">
      <c r="A137" s="122"/>
      <c r="B137" s="122"/>
      <c r="C137" s="146"/>
      <c r="D137" s="146"/>
      <c r="E137" s="146"/>
      <c r="F137" s="146"/>
      <c r="G137" s="146"/>
      <c r="H137" s="146"/>
      <c r="I137" s="166"/>
      <c r="J137" s="166"/>
      <c r="K137" s="166"/>
      <c r="L137" s="166"/>
      <c r="M137" s="166"/>
      <c r="N137" s="166"/>
      <c r="O137" s="166"/>
      <c r="P137" s="166"/>
      <c r="Q137" s="186"/>
      <c r="R137" s="166"/>
      <c r="S137" s="166"/>
      <c r="T137" s="166"/>
      <c r="U137" s="166"/>
      <c r="V137" s="166"/>
      <c r="W137" s="166"/>
      <c r="X137" s="166"/>
      <c r="Y137" s="166"/>
      <c r="Z137" s="146"/>
    </row>
    <row r="138" spans="1:26" ht="15.75" hidden="1" customHeight="1" x14ac:dyDescent="0.15">
      <c r="A138" s="122"/>
      <c r="B138" s="122"/>
      <c r="C138" s="146"/>
      <c r="D138" s="146"/>
      <c r="E138" s="146"/>
      <c r="F138" s="146"/>
      <c r="G138" s="146"/>
      <c r="H138" s="146"/>
      <c r="I138" s="166"/>
      <c r="J138" s="166"/>
      <c r="K138" s="166"/>
      <c r="L138" s="166"/>
      <c r="M138" s="166"/>
      <c r="N138" s="166"/>
      <c r="O138" s="166"/>
      <c r="P138" s="166"/>
      <c r="Q138" s="186"/>
      <c r="R138" s="166"/>
      <c r="S138" s="166"/>
      <c r="T138" s="166"/>
      <c r="U138" s="166"/>
      <c r="V138" s="166"/>
      <c r="W138" s="166"/>
      <c r="X138" s="166"/>
      <c r="Y138" s="166"/>
      <c r="Z138" s="146"/>
    </row>
    <row r="139" spans="1:26" ht="15.75" hidden="1" customHeight="1" x14ac:dyDescent="0.15">
      <c r="A139" s="122"/>
      <c r="B139" s="122"/>
      <c r="C139" s="146"/>
      <c r="D139" s="146"/>
      <c r="E139" s="146"/>
      <c r="F139" s="146"/>
      <c r="G139" s="146"/>
      <c r="H139" s="146"/>
      <c r="I139" s="166"/>
      <c r="J139" s="166"/>
      <c r="K139" s="166"/>
      <c r="L139" s="166"/>
      <c r="M139" s="166"/>
      <c r="N139" s="166"/>
      <c r="O139" s="166"/>
      <c r="P139" s="166"/>
      <c r="Q139" s="186"/>
      <c r="R139" s="166"/>
      <c r="S139" s="166"/>
      <c r="T139" s="166"/>
      <c r="U139" s="166"/>
      <c r="V139" s="166"/>
      <c r="W139" s="166"/>
      <c r="X139" s="166"/>
      <c r="Y139" s="166"/>
      <c r="Z139" s="146"/>
    </row>
    <row r="140" spans="1:26" ht="15.75" hidden="1" customHeight="1" x14ac:dyDescent="0.15">
      <c r="A140" s="122"/>
      <c r="B140" s="122"/>
      <c r="C140" s="146"/>
      <c r="D140" s="146"/>
      <c r="E140" s="146"/>
      <c r="F140" s="146"/>
      <c r="G140" s="146"/>
      <c r="H140" s="146"/>
      <c r="I140" s="166"/>
      <c r="J140" s="166"/>
      <c r="K140" s="166"/>
      <c r="L140" s="166"/>
      <c r="M140" s="166"/>
      <c r="N140" s="166"/>
      <c r="O140" s="166"/>
      <c r="P140" s="166"/>
      <c r="Q140" s="186"/>
      <c r="R140" s="166"/>
      <c r="S140" s="166"/>
      <c r="T140" s="166"/>
      <c r="U140" s="166"/>
      <c r="V140" s="166"/>
      <c r="W140" s="166"/>
      <c r="X140" s="166"/>
      <c r="Y140" s="166"/>
      <c r="Z140" s="146"/>
    </row>
    <row r="141" spans="1:26" ht="15.75" hidden="1" customHeight="1" x14ac:dyDescent="0.15">
      <c r="A141" s="122"/>
      <c r="B141" s="122"/>
      <c r="C141" s="146"/>
      <c r="D141" s="146"/>
      <c r="E141" s="146"/>
      <c r="F141" s="146"/>
      <c r="G141" s="146"/>
      <c r="H141" s="146"/>
      <c r="I141" s="166"/>
      <c r="J141" s="166"/>
      <c r="K141" s="166"/>
      <c r="L141" s="166"/>
      <c r="M141" s="166"/>
      <c r="N141" s="166"/>
      <c r="O141" s="166"/>
      <c r="P141" s="166"/>
      <c r="Q141" s="186"/>
      <c r="R141" s="166"/>
      <c r="S141" s="166"/>
      <c r="T141" s="166"/>
      <c r="U141" s="166"/>
      <c r="V141" s="166"/>
      <c r="W141" s="166"/>
      <c r="X141" s="166"/>
      <c r="Y141" s="166"/>
      <c r="Z141" s="146"/>
    </row>
    <row r="142" spans="1:26" ht="15.75" hidden="1" customHeight="1" x14ac:dyDescent="0.15">
      <c r="A142" s="122"/>
      <c r="B142" s="122"/>
      <c r="C142" s="146"/>
      <c r="D142" s="146"/>
      <c r="E142" s="146"/>
      <c r="F142" s="146"/>
      <c r="G142" s="146"/>
      <c r="H142" s="146"/>
      <c r="I142" s="166"/>
      <c r="J142" s="166"/>
      <c r="K142" s="166"/>
      <c r="L142" s="166"/>
      <c r="M142" s="166"/>
      <c r="N142" s="166"/>
      <c r="O142" s="166"/>
      <c r="P142" s="166"/>
      <c r="Q142" s="186"/>
      <c r="R142" s="166"/>
      <c r="S142" s="166"/>
      <c r="T142" s="166"/>
      <c r="U142" s="166"/>
      <c r="V142" s="166"/>
      <c r="W142" s="166"/>
      <c r="X142" s="166"/>
      <c r="Y142" s="166"/>
      <c r="Z142" s="146"/>
    </row>
    <row r="143" spans="1:26" ht="15.75" hidden="1" customHeight="1" x14ac:dyDescent="0.15">
      <c r="A143" s="122"/>
      <c r="B143" s="122"/>
      <c r="C143" s="146"/>
      <c r="D143" s="146"/>
      <c r="E143" s="146"/>
      <c r="F143" s="146"/>
      <c r="G143" s="146"/>
      <c r="H143" s="146"/>
      <c r="I143" s="166"/>
      <c r="J143" s="166"/>
      <c r="K143" s="166"/>
      <c r="L143" s="166"/>
      <c r="M143" s="166"/>
      <c r="N143" s="166"/>
      <c r="O143" s="166"/>
      <c r="P143" s="166"/>
      <c r="Q143" s="186"/>
      <c r="R143" s="166"/>
      <c r="S143" s="166"/>
      <c r="T143" s="166"/>
      <c r="U143" s="166"/>
      <c r="V143" s="166"/>
      <c r="W143" s="166"/>
      <c r="X143" s="166"/>
      <c r="Y143" s="166"/>
      <c r="Z143" s="146"/>
    </row>
    <row r="144" spans="1:26" ht="15.75" hidden="1" customHeight="1" x14ac:dyDescent="0.15">
      <c r="A144" s="122"/>
      <c r="B144" s="122"/>
      <c r="C144" s="146"/>
      <c r="D144" s="146"/>
      <c r="E144" s="146"/>
      <c r="F144" s="146"/>
      <c r="G144" s="146"/>
      <c r="H144" s="146"/>
      <c r="I144" s="166"/>
      <c r="J144" s="166"/>
      <c r="K144" s="166"/>
      <c r="L144" s="166"/>
      <c r="M144" s="166"/>
      <c r="N144" s="166"/>
      <c r="O144" s="166"/>
      <c r="P144" s="166"/>
      <c r="Q144" s="186"/>
      <c r="R144" s="166"/>
      <c r="S144" s="166"/>
      <c r="T144" s="166"/>
      <c r="U144" s="166"/>
      <c r="V144" s="166"/>
      <c r="W144" s="166"/>
      <c r="X144" s="166"/>
      <c r="Y144" s="166"/>
      <c r="Z144" s="146"/>
    </row>
    <row r="145" spans="1:26" ht="15.75" hidden="1" customHeight="1" x14ac:dyDescent="0.15">
      <c r="A145" s="122"/>
      <c r="B145" s="122"/>
      <c r="C145" s="146"/>
      <c r="D145" s="146"/>
      <c r="E145" s="146"/>
      <c r="F145" s="146"/>
      <c r="G145" s="146"/>
      <c r="H145" s="146"/>
      <c r="I145" s="166"/>
      <c r="J145" s="166"/>
      <c r="K145" s="166"/>
      <c r="L145" s="166"/>
      <c r="M145" s="166"/>
      <c r="N145" s="166"/>
      <c r="O145" s="166"/>
      <c r="P145" s="166"/>
      <c r="Q145" s="186"/>
      <c r="R145" s="166"/>
      <c r="S145" s="166"/>
      <c r="T145" s="166"/>
      <c r="U145" s="166"/>
      <c r="V145" s="166"/>
      <c r="W145" s="166"/>
      <c r="X145" s="166"/>
      <c r="Y145" s="166"/>
      <c r="Z145" s="146"/>
    </row>
    <row r="146" spans="1:26" ht="15.75" hidden="1" customHeight="1" x14ac:dyDescent="0.15">
      <c r="A146" s="122"/>
      <c r="B146" s="122"/>
      <c r="C146" s="146"/>
      <c r="D146" s="146"/>
      <c r="E146" s="146"/>
      <c r="F146" s="146"/>
      <c r="G146" s="146"/>
      <c r="H146" s="146"/>
      <c r="I146" s="166"/>
      <c r="J146" s="166"/>
      <c r="K146" s="166"/>
      <c r="L146" s="166"/>
      <c r="M146" s="166"/>
      <c r="N146" s="166"/>
      <c r="O146" s="166"/>
      <c r="P146" s="166"/>
      <c r="Q146" s="186"/>
      <c r="R146" s="166"/>
      <c r="S146" s="166"/>
      <c r="T146" s="166"/>
      <c r="U146" s="166"/>
      <c r="V146" s="166"/>
      <c r="W146" s="166"/>
      <c r="X146" s="166"/>
      <c r="Y146" s="166"/>
      <c r="Z146" s="146"/>
    </row>
    <row r="147" spans="1:26" ht="15.75" hidden="1" customHeight="1" x14ac:dyDescent="0.15">
      <c r="A147" s="122"/>
      <c r="B147" s="122"/>
      <c r="C147" s="146"/>
      <c r="D147" s="146"/>
      <c r="E147" s="146"/>
      <c r="F147" s="146"/>
      <c r="G147" s="146"/>
      <c r="H147" s="146"/>
      <c r="I147" s="166"/>
      <c r="J147" s="166"/>
      <c r="K147" s="166"/>
      <c r="L147" s="166"/>
      <c r="M147" s="166"/>
      <c r="N147" s="166"/>
      <c r="O147" s="166"/>
      <c r="P147" s="166"/>
      <c r="Q147" s="186"/>
      <c r="R147" s="166"/>
      <c r="S147" s="166"/>
      <c r="T147" s="166"/>
      <c r="U147" s="166"/>
      <c r="V147" s="166"/>
      <c r="W147" s="166"/>
      <c r="X147" s="166"/>
      <c r="Y147" s="166"/>
      <c r="Z147" s="146"/>
    </row>
    <row r="148" spans="1:26" ht="15.75" hidden="1" customHeight="1" x14ac:dyDescent="0.15">
      <c r="A148" s="122"/>
      <c r="B148" s="122"/>
      <c r="C148" s="146"/>
      <c r="D148" s="146"/>
      <c r="E148" s="146"/>
      <c r="F148" s="146"/>
      <c r="G148" s="146"/>
      <c r="H148" s="146"/>
      <c r="I148" s="166"/>
      <c r="J148" s="166"/>
      <c r="K148" s="166"/>
      <c r="L148" s="166"/>
      <c r="M148" s="166"/>
      <c r="N148" s="166"/>
      <c r="O148" s="166"/>
      <c r="P148" s="166"/>
      <c r="Q148" s="186"/>
      <c r="R148" s="166"/>
      <c r="S148" s="166"/>
      <c r="T148" s="166"/>
      <c r="U148" s="166"/>
      <c r="V148" s="166"/>
      <c r="W148" s="166"/>
      <c r="X148" s="166"/>
      <c r="Y148" s="166"/>
      <c r="Z148" s="146"/>
    </row>
    <row r="149" spans="1:26" ht="20.100000000000001" customHeight="1" x14ac:dyDescent="0.15">
      <c r="A149" s="122"/>
      <c r="B149" s="122"/>
      <c r="C149" s="146"/>
      <c r="D149" s="146"/>
      <c r="E149" s="146"/>
      <c r="F149" s="146"/>
      <c r="G149" s="146"/>
      <c r="H149" s="146"/>
      <c r="I149" s="166"/>
      <c r="J149" s="146"/>
      <c r="K149" s="146"/>
      <c r="L149" s="146"/>
      <c r="M149" s="146"/>
      <c r="N149" s="146"/>
      <c r="O149" s="146"/>
      <c r="P149" s="146"/>
      <c r="Q149" s="187"/>
      <c r="R149" s="146"/>
      <c r="S149" s="146"/>
      <c r="T149" s="146"/>
      <c r="U149" s="146"/>
      <c r="V149" s="146"/>
      <c r="W149" s="146"/>
      <c r="X149" s="146"/>
      <c r="Y149" s="146"/>
      <c r="Z149" s="146"/>
    </row>
    <row r="150" spans="1:26" ht="20.100000000000001" customHeight="1" x14ac:dyDescent="0.15">
      <c r="A150" s="122"/>
      <c r="B150" s="122"/>
      <c r="C150" s="133" t="s">
        <v>160</v>
      </c>
      <c r="D150" s="134"/>
      <c r="E150" s="134"/>
      <c r="F150" s="134"/>
      <c r="G150" s="134"/>
      <c r="H150" s="135"/>
      <c r="I150" s="167"/>
      <c r="K150" s="167"/>
    </row>
    <row r="151" spans="1:26" ht="20.100000000000001" customHeight="1" x14ac:dyDescent="0.15">
      <c r="A151" s="122"/>
      <c r="B151" s="122"/>
      <c r="C151" s="136"/>
      <c r="D151" s="137"/>
      <c r="E151" s="137"/>
      <c r="F151" s="137"/>
      <c r="G151" s="137"/>
      <c r="H151" s="137"/>
      <c r="I151" s="138"/>
      <c r="J151" s="138"/>
      <c r="K151" s="138"/>
      <c r="L151" s="138"/>
      <c r="M151" s="138"/>
      <c r="N151" s="138"/>
      <c r="O151" s="138"/>
      <c r="P151" s="138"/>
      <c r="Q151" s="138"/>
      <c r="R151" s="138"/>
      <c r="S151" s="138"/>
      <c r="T151" s="138"/>
      <c r="U151" s="138"/>
      <c r="V151" s="138"/>
      <c r="W151" s="138"/>
      <c r="X151" s="138"/>
      <c r="Y151" s="138"/>
      <c r="Z151" s="139"/>
    </row>
    <row r="152" spans="1:26" ht="20.100000000000001" customHeight="1" x14ac:dyDescent="0.15">
      <c r="A152" s="122"/>
      <c r="B152" s="122"/>
      <c r="C152" s="136"/>
      <c r="D152" s="188" t="s">
        <v>70</v>
      </c>
      <c r="E152" s="168"/>
      <c r="F152" s="168"/>
      <c r="G152" s="168"/>
      <c r="H152" s="168"/>
      <c r="I152" s="168"/>
      <c r="J152" s="168"/>
      <c r="K152" s="168"/>
      <c r="L152" s="168"/>
      <c r="M152" s="168"/>
      <c r="N152" s="168"/>
      <c r="O152" s="168"/>
      <c r="P152" s="168"/>
      <c r="Q152" s="168"/>
      <c r="R152" s="168"/>
      <c r="S152" s="168"/>
      <c r="T152" s="168"/>
      <c r="U152" s="168"/>
      <c r="V152" s="168"/>
      <c r="W152" s="168"/>
      <c r="X152" s="147"/>
      <c r="Y152" s="146"/>
      <c r="Z152" s="145"/>
    </row>
    <row r="153" spans="1:26" ht="20.100000000000001" customHeight="1" x14ac:dyDescent="0.15">
      <c r="A153" s="122">
        <f>IFERROR(IF(AND($I153&lt;&gt;"しない", $I153&lt;&gt;"する"),1001,0),3)</f>
        <v>0</v>
      </c>
      <c r="B153" s="122"/>
      <c r="C153" s="140"/>
      <c r="D153" s="141">
        <v>1</v>
      </c>
      <c r="E153" s="146" t="s">
        <v>71</v>
      </c>
      <c r="F153" s="146"/>
      <c r="G153" s="146"/>
      <c r="H153" s="146"/>
      <c r="I153" s="28" t="s">
        <v>199</v>
      </c>
      <c r="J153" s="65"/>
      <c r="K153" s="65"/>
      <c r="L153" s="65"/>
      <c r="M153" s="65"/>
      <c r="N153" s="146"/>
      <c r="O153" s="146"/>
      <c r="P153" s="146"/>
      <c r="Q153" s="146"/>
      <c r="R153" s="146"/>
      <c r="S153" s="146"/>
      <c r="T153" s="146"/>
      <c r="U153" s="146"/>
      <c r="Z153" s="189"/>
    </row>
    <row r="154" spans="1:26" ht="20.100000000000001" customHeight="1" x14ac:dyDescent="0.15">
      <c r="A154" s="122"/>
      <c r="B154" s="122"/>
      <c r="C154" s="149"/>
      <c r="D154" s="146"/>
      <c r="E154" s="146"/>
      <c r="F154" s="146"/>
      <c r="G154" s="146"/>
      <c r="H154" s="146"/>
      <c r="I154" s="190"/>
      <c r="J154" s="148" t="s">
        <v>72</v>
      </c>
      <c r="K154" s="148"/>
      <c r="L154" s="148"/>
      <c r="M154" s="148"/>
      <c r="N154" s="148"/>
      <c r="O154" s="148"/>
      <c r="P154" s="148"/>
      <c r="Q154" s="148"/>
      <c r="R154" s="148"/>
      <c r="S154" s="148"/>
      <c r="T154" s="148"/>
      <c r="U154" s="146"/>
      <c r="Z154" s="189"/>
    </row>
    <row r="155" spans="1:26" ht="20.100000000000001" customHeight="1" x14ac:dyDescent="0.15">
      <c r="A155" s="122">
        <f>IFERROR(IF(AND($I153="する",OR(TRIM($I155)="", NOT(OR(IFERROR(SEARCH(" ",$I155),0)&gt;0, IFERROR(SEARCH("　",$I155),0)&gt;0)))),1001,0),3)</f>
        <v>0</v>
      </c>
      <c r="B155" s="122"/>
      <c r="C155" s="140"/>
      <c r="D155" s="141">
        <v>2</v>
      </c>
      <c r="E155" s="117" t="s">
        <v>171</v>
      </c>
      <c r="I155" s="28"/>
      <c r="J155" s="28"/>
      <c r="K155" s="28"/>
      <c r="L155" s="28"/>
      <c r="M155" s="28"/>
      <c r="N155" s="28"/>
      <c r="O155" s="28"/>
      <c r="P155" s="28"/>
      <c r="Q155" s="28"/>
      <c r="R155" s="28"/>
      <c r="S155" s="28"/>
      <c r="T155" s="28"/>
      <c r="U155" s="28"/>
      <c r="V155" s="28"/>
      <c r="W155" s="28"/>
      <c r="X155" s="28"/>
      <c r="Y155" s="28"/>
      <c r="Z155" s="145"/>
    </row>
    <row r="156" spans="1:26" ht="20.100000000000001" customHeight="1" x14ac:dyDescent="0.15">
      <c r="A156" s="122"/>
      <c r="B156" s="122"/>
      <c r="C156" s="140"/>
      <c r="D156" s="141"/>
      <c r="E156" s="146"/>
      <c r="F156" s="146"/>
      <c r="G156" s="146"/>
      <c r="H156" s="146"/>
      <c r="I156" s="152"/>
      <c r="J156" s="148" t="s">
        <v>164</v>
      </c>
      <c r="K156" s="148"/>
      <c r="L156" s="148"/>
      <c r="M156" s="148"/>
      <c r="N156" s="148"/>
      <c r="O156" s="148"/>
      <c r="P156" s="148"/>
      <c r="Q156" s="148"/>
      <c r="R156" s="148"/>
      <c r="S156" s="148"/>
      <c r="T156" s="148"/>
      <c r="U156" s="148"/>
      <c r="V156" s="148"/>
      <c r="W156" s="148"/>
      <c r="X156" s="148"/>
      <c r="Y156" s="148"/>
      <c r="Z156" s="145"/>
    </row>
    <row r="157" spans="1:26" ht="20.100000000000001" customHeight="1" x14ac:dyDescent="0.15">
      <c r="A157" s="122">
        <f>IFERROR(IF(AND($I153="する",OR(TRIM($I157)="", NOT(OR(IFERROR(SEARCH(" ",$I157),0)&gt;0, IFERROR(SEARCH("　",$I157),0)&gt;0)))),1001,0),3)</f>
        <v>0</v>
      </c>
      <c r="B157" s="122"/>
      <c r="C157" s="140"/>
      <c r="D157" s="141">
        <v>3</v>
      </c>
      <c r="E157" s="117" t="s">
        <v>172</v>
      </c>
      <c r="I157" s="28"/>
      <c r="J157" s="28"/>
      <c r="K157" s="28"/>
      <c r="L157" s="28"/>
      <c r="M157" s="28"/>
      <c r="N157" s="28"/>
      <c r="O157" s="28"/>
      <c r="P157" s="28"/>
      <c r="Q157" s="28"/>
      <c r="R157" s="28"/>
      <c r="S157" s="28"/>
      <c r="T157" s="28"/>
      <c r="U157" s="28"/>
      <c r="V157" s="28"/>
      <c r="W157" s="28"/>
      <c r="X157" s="28"/>
      <c r="Y157" s="28"/>
      <c r="Z157" s="145"/>
    </row>
    <row r="158" spans="1:26" ht="20.100000000000001" customHeight="1" x14ac:dyDescent="0.15">
      <c r="A158" s="122"/>
      <c r="B158" s="122"/>
      <c r="C158" s="149"/>
      <c r="D158" s="146"/>
      <c r="E158" s="146"/>
      <c r="F158" s="146"/>
      <c r="G158" s="146"/>
      <c r="H158" s="146"/>
      <c r="I158" s="152"/>
      <c r="J158" s="148" t="s">
        <v>5</v>
      </c>
      <c r="K158" s="148"/>
      <c r="L158" s="148"/>
      <c r="M158" s="148"/>
      <c r="N158" s="148"/>
      <c r="O158" s="148"/>
      <c r="P158" s="148"/>
      <c r="Q158" s="148"/>
      <c r="R158" s="148"/>
      <c r="S158" s="148"/>
      <c r="T158" s="148"/>
      <c r="U158" s="148"/>
      <c r="V158" s="148"/>
      <c r="W158" s="148"/>
      <c r="X158" s="148"/>
      <c r="Y158" s="148"/>
      <c r="Z158" s="145"/>
    </row>
    <row r="159" spans="1:26" ht="20.100000000000001" customHeight="1" x14ac:dyDescent="0.15">
      <c r="A159" s="122">
        <f>IFERROR(IF(AND($I153="する",OR(TRIM($I159)="", LEN($I159)&lt;&gt;8, NOT(ISNUMBER(VALUE($I159))), IFERROR(SEARCH("-", $I159),0)&gt;0)),1001,0),3)</f>
        <v>0</v>
      </c>
      <c r="B159" s="122"/>
      <c r="C159" s="140"/>
      <c r="D159" s="141">
        <v>4</v>
      </c>
      <c r="E159" s="117" t="s">
        <v>113</v>
      </c>
      <c r="I159" s="28"/>
      <c r="J159" s="28"/>
      <c r="K159" s="28"/>
      <c r="L159" s="28"/>
      <c r="M159" s="28"/>
      <c r="N159" s="146"/>
      <c r="O159" s="146"/>
      <c r="P159" s="146"/>
      <c r="Q159" s="146"/>
      <c r="R159" s="146"/>
      <c r="S159" s="146"/>
      <c r="T159" s="146"/>
      <c r="U159" s="146"/>
      <c r="V159" s="146"/>
      <c r="W159" s="146"/>
      <c r="X159" s="146"/>
      <c r="Y159" s="146"/>
      <c r="Z159" s="145"/>
    </row>
    <row r="160" spans="1:26" ht="20.100000000000001" customHeight="1" x14ac:dyDescent="0.15">
      <c r="A160" s="122"/>
      <c r="B160" s="122"/>
      <c r="C160" s="149"/>
      <c r="D160" s="146"/>
      <c r="E160" s="146"/>
      <c r="F160" s="146"/>
      <c r="G160" s="146"/>
      <c r="H160" s="146"/>
      <c r="I160" s="143"/>
      <c r="J160" s="148" t="s">
        <v>183</v>
      </c>
      <c r="K160" s="147"/>
      <c r="L160" s="147"/>
      <c r="M160" s="147"/>
      <c r="N160" s="147"/>
      <c r="O160" s="147"/>
      <c r="P160" s="147"/>
      <c r="Q160" s="147"/>
      <c r="R160" s="147"/>
      <c r="S160" s="147"/>
      <c r="T160" s="147"/>
      <c r="U160" s="147"/>
      <c r="V160" s="147"/>
      <c r="W160" s="147"/>
      <c r="X160" s="147"/>
      <c r="Y160" s="147"/>
      <c r="Z160" s="145"/>
    </row>
    <row r="161" spans="1:27" ht="20.100000000000001" customHeight="1" x14ac:dyDescent="0.15">
      <c r="A161" s="122">
        <f>IFERROR(IF(AND($I153="する",TRIM($I161)=""),1001,0),3)</f>
        <v>0</v>
      </c>
      <c r="B161" s="122"/>
      <c r="C161" s="140"/>
      <c r="D161" s="141">
        <v>5</v>
      </c>
      <c r="E161" s="117" t="s">
        <v>0</v>
      </c>
      <c r="I161" s="68"/>
      <c r="J161" s="69"/>
      <c r="K161" s="69"/>
      <c r="L161" s="69"/>
      <c r="M161" s="69"/>
      <c r="N161" s="146"/>
      <c r="O161" s="146"/>
      <c r="P161" s="146"/>
      <c r="Q161" s="146"/>
      <c r="R161" s="146"/>
      <c r="S161" s="146"/>
      <c r="T161" s="146"/>
      <c r="U161" s="146"/>
      <c r="V161" s="146"/>
      <c r="W161" s="146"/>
      <c r="X161" s="146"/>
      <c r="Y161" s="146"/>
      <c r="Z161" s="145"/>
    </row>
    <row r="162" spans="1:27" ht="20.100000000000001" customHeight="1" x14ac:dyDescent="0.15">
      <c r="A162" s="122"/>
      <c r="B162" s="122"/>
      <c r="C162" s="140"/>
      <c r="D162" s="141"/>
      <c r="E162" s="146"/>
      <c r="F162" s="146"/>
      <c r="G162" s="146"/>
      <c r="H162" s="146"/>
      <c r="I162" s="143"/>
      <c r="J162" s="148" t="s">
        <v>197</v>
      </c>
      <c r="K162" s="147"/>
      <c r="L162" s="147"/>
      <c r="M162" s="147"/>
      <c r="N162" s="147"/>
      <c r="O162" s="147"/>
      <c r="P162" s="147"/>
      <c r="Q162" s="147"/>
      <c r="R162" s="147"/>
      <c r="S162" s="147"/>
      <c r="T162" s="147"/>
      <c r="U162" s="147"/>
      <c r="V162" s="147"/>
      <c r="W162" s="147"/>
      <c r="X162" s="147"/>
      <c r="Y162" s="147"/>
      <c r="Z162" s="145"/>
    </row>
    <row r="163" spans="1:27" ht="20.100000000000001" customHeight="1" x14ac:dyDescent="0.15">
      <c r="A163" s="122">
        <f>IFERROR(IF(AND($I153="する",AND($I163&lt;&gt;"", OR(ISERROR(FIND("@"&amp;LEFT($I163,3)&amp;"@", 都道府県3))=FALSE, ISERROR(FIND("@"&amp;LEFT($I163,4)&amp;"@",都道府県4))=FALSE))=FALSE),1001,0),3)</f>
        <v>0</v>
      </c>
      <c r="B163" s="122"/>
      <c r="C163" s="140"/>
      <c r="D163" s="141">
        <v>6</v>
      </c>
      <c r="E163" s="117" t="s">
        <v>125</v>
      </c>
      <c r="I163" s="63"/>
      <c r="J163" s="63"/>
      <c r="K163" s="63"/>
      <c r="L163" s="63"/>
      <c r="M163" s="63"/>
      <c r="N163" s="63"/>
      <c r="O163" s="63"/>
      <c r="P163" s="63"/>
      <c r="Q163" s="64"/>
      <c r="R163" s="63"/>
      <c r="S163" s="63"/>
      <c r="T163" s="63"/>
      <c r="U163" s="63"/>
      <c r="V163" s="63"/>
      <c r="W163" s="63"/>
      <c r="X163" s="63"/>
      <c r="Y163" s="63"/>
      <c r="Z163" s="145"/>
    </row>
    <row r="164" spans="1:27" ht="20.100000000000001" customHeight="1" x14ac:dyDescent="0.15">
      <c r="A164" s="122"/>
      <c r="B164" s="122"/>
      <c r="C164" s="140"/>
      <c r="D164" s="141"/>
      <c r="E164" s="146"/>
      <c r="F164" s="146"/>
      <c r="G164" s="146"/>
      <c r="H164" s="146"/>
      <c r="I164" s="143"/>
      <c r="J164" s="148" t="s">
        <v>9</v>
      </c>
      <c r="K164" s="147"/>
      <c r="L164" s="147"/>
      <c r="M164" s="147"/>
      <c r="N164" s="147"/>
      <c r="O164" s="147"/>
      <c r="P164" s="147"/>
      <c r="Q164" s="147"/>
      <c r="R164" s="147"/>
      <c r="S164" s="147"/>
      <c r="T164" s="147"/>
      <c r="U164" s="147"/>
      <c r="V164" s="147"/>
      <c r="W164" s="147"/>
      <c r="X164" s="147"/>
      <c r="Y164" s="147"/>
      <c r="Z164" s="145"/>
    </row>
    <row r="165" spans="1:27" ht="20.100000000000001" customHeight="1" x14ac:dyDescent="0.15">
      <c r="A165" s="122">
        <f>IFERROR(IF(AND($I153="する",NOT(AND(TRIM($I165)&lt;&gt;"",ISNUMBER(VALUE(SUBSTITUTE($I165,"-",""))),IFERROR(SEARCH("-",$I165),0)&gt;0))),1001,0),3)</f>
        <v>0</v>
      </c>
      <c r="B165" s="122"/>
      <c r="C165" s="140"/>
      <c r="D165" s="141">
        <v>7</v>
      </c>
      <c r="E165" s="117" t="s">
        <v>3</v>
      </c>
      <c r="I165" s="28"/>
      <c r="J165" s="28"/>
      <c r="K165" s="28"/>
      <c r="L165" s="28"/>
      <c r="M165" s="28"/>
      <c r="Y165" s="147"/>
      <c r="Z165" s="145"/>
    </row>
    <row r="166" spans="1:27" ht="20.100000000000001" customHeight="1" x14ac:dyDescent="0.15">
      <c r="A166" s="122"/>
      <c r="B166" s="122"/>
      <c r="C166" s="149"/>
      <c r="D166" s="146"/>
      <c r="E166" s="146"/>
      <c r="F166" s="146"/>
      <c r="G166" s="146"/>
      <c r="H166" s="146"/>
      <c r="I166" s="143"/>
      <c r="J166" s="148" t="s">
        <v>165</v>
      </c>
      <c r="K166" s="147"/>
      <c r="L166" s="147"/>
      <c r="M166" s="147"/>
      <c r="N166" s="147"/>
      <c r="O166" s="147"/>
      <c r="P166" s="147"/>
      <c r="Q166" s="147"/>
      <c r="R166" s="147"/>
      <c r="S166" s="147"/>
      <c r="T166" s="147"/>
      <c r="U166" s="147"/>
      <c r="V166" s="147"/>
      <c r="W166" s="147"/>
      <c r="X166" s="147"/>
      <c r="Y166" s="147"/>
      <c r="Z166" s="145"/>
    </row>
    <row r="167" spans="1:27" ht="20.100000000000001" customHeight="1" x14ac:dyDescent="0.15">
      <c r="A167" s="122">
        <f>IFERROR(IF(AND($I153="する",AND(TRIM($I167)&lt;&gt;"",NOT(AND(ISNUMBER(VALUE(SUBSTITUTE($I167,"-",""))),IFERROR(SEARCH("-",$I167),0)&gt;0)))),1001,0),3)</f>
        <v>0</v>
      </c>
      <c r="B167" s="122"/>
      <c r="C167" s="140"/>
      <c r="D167" s="141">
        <v>8</v>
      </c>
      <c r="E167" s="117" t="s">
        <v>4</v>
      </c>
      <c r="I167" s="28"/>
      <c r="J167" s="28"/>
      <c r="K167" s="28"/>
      <c r="L167" s="28"/>
      <c r="M167" s="28"/>
      <c r="N167" s="147"/>
      <c r="O167" s="147"/>
      <c r="P167" s="147"/>
      <c r="Q167" s="147"/>
      <c r="R167" s="147"/>
      <c r="S167" s="147"/>
      <c r="T167" s="147"/>
      <c r="U167" s="147"/>
      <c r="V167" s="147"/>
      <c r="W167" s="147"/>
      <c r="X167" s="147"/>
      <c r="Y167" s="147"/>
      <c r="Z167" s="145"/>
    </row>
    <row r="168" spans="1:27" ht="20.100000000000001" customHeight="1" x14ac:dyDescent="0.15">
      <c r="A168" s="122"/>
      <c r="B168" s="122"/>
      <c r="C168" s="149"/>
      <c r="D168" s="146"/>
      <c r="E168" s="146"/>
      <c r="F168" s="146"/>
      <c r="G168" s="146"/>
      <c r="H168" s="146"/>
      <c r="I168" s="143"/>
      <c r="J168" s="148" t="s">
        <v>165</v>
      </c>
      <c r="K168" s="147"/>
      <c r="L168" s="147"/>
      <c r="M168" s="147"/>
      <c r="N168" s="147"/>
      <c r="O168" s="147"/>
      <c r="P168" s="147"/>
      <c r="Q168" s="147"/>
      <c r="R168" s="147"/>
      <c r="S168" s="147"/>
      <c r="T168" s="147"/>
      <c r="U168" s="147"/>
      <c r="V168" s="147"/>
      <c r="W168" s="147"/>
      <c r="X168" s="147"/>
      <c r="Y168" s="147"/>
      <c r="Z168" s="145"/>
    </row>
    <row r="169" spans="1:27" ht="20.100000000000001" customHeight="1" x14ac:dyDescent="0.15">
      <c r="A169" s="122">
        <f>IFERROR(IF(AND($I153="する",AND(TRIM($I169)&lt;&gt;"", NOT(IFERROR(SEARCH("@",$I169),0)&gt;0))),1001,0),3)</f>
        <v>0</v>
      </c>
      <c r="B169" s="122"/>
      <c r="C169" s="140"/>
      <c r="D169" s="141">
        <v>9</v>
      </c>
      <c r="E169" s="117" t="s">
        <v>126</v>
      </c>
      <c r="I169" s="28"/>
      <c r="J169" s="28"/>
      <c r="K169" s="28"/>
      <c r="L169" s="28"/>
      <c r="M169" s="28"/>
      <c r="N169" s="28"/>
      <c r="O169" s="28"/>
      <c r="P169" s="28"/>
      <c r="Q169" s="70"/>
      <c r="R169" s="28"/>
      <c r="S169" s="28"/>
      <c r="T169" s="28"/>
      <c r="U169" s="28"/>
      <c r="V169" s="28"/>
      <c r="W169" s="28"/>
      <c r="X169" s="28"/>
      <c r="Y169" s="28"/>
      <c r="Z169" s="145"/>
    </row>
    <row r="170" spans="1:27" ht="20.100000000000001" customHeight="1" x14ac:dyDescent="0.15">
      <c r="A170" s="122"/>
      <c r="B170" s="122"/>
      <c r="C170" s="149"/>
      <c r="D170" s="146"/>
      <c r="E170" s="146"/>
      <c r="F170" s="146"/>
      <c r="G170" s="146"/>
      <c r="H170" s="146"/>
      <c r="I170" s="143"/>
      <c r="J170" s="154" t="s">
        <v>195</v>
      </c>
      <c r="K170" s="171"/>
      <c r="L170" s="147"/>
      <c r="M170" s="147"/>
      <c r="N170" s="147"/>
      <c r="O170" s="147"/>
      <c r="P170" s="147"/>
      <c r="Q170" s="172"/>
      <c r="R170" s="147"/>
      <c r="S170" s="147"/>
      <c r="T170" s="147"/>
      <c r="U170" s="147"/>
      <c r="V170" s="147"/>
      <c r="W170" s="147"/>
      <c r="X170" s="147"/>
      <c r="Y170" s="147"/>
      <c r="Z170" s="145"/>
    </row>
    <row r="171" spans="1:27" ht="20.100000000000001" customHeight="1" x14ac:dyDescent="0.15">
      <c r="A171" s="122"/>
      <c r="B171" s="122"/>
      <c r="C171" s="160"/>
      <c r="D171" s="161"/>
      <c r="E171" s="161"/>
      <c r="F171" s="161"/>
      <c r="G171" s="161"/>
      <c r="H171" s="161"/>
      <c r="I171" s="162"/>
      <c r="J171" s="162"/>
      <c r="K171" s="163"/>
      <c r="L171" s="162"/>
      <c r="M171" s="162"/>
      <c r="N171" s="162"/>
      <c r="O171" s="162"/>
      <c r="P171" s="162"/>
      <c r="Q171" s="162"/>
      <c r="R171" s="162"/>
      <c r="S171" s="162"/>
      <c r="T171" s="162"/>
      <c r="U171" s="162"/>
      <c r="V171" s="162"/>
      <c r="W171" s="162"/>
      <c r="X171" s="162"/>
      <c r="Y171" s="191"/>
      <c r="Z171" s="164"/>
      <c r="AA171" s="178"/>
    </row>
    <row r="172" spans="1:27" ht="20.100000000000001" customHeight="1" x14ac:dyDescent="0.15">
      <c r="A172" s="122"/>
      <c r="B172" s="122"/>
      <c r="C172" s="146"/>
      <c r="D172" s="146"/>
      <c r="E172" s="146"/>
      <c r="F172" s="146"/>
      <c r="G172" s="146"/>
      <c r="H172" s="146"/>
      <c r="I172" s="166"/>
      <c r="J172" s="166"/>
      <c r="K172" s="166"/>
      <c r="L172" s="166"/>
      <c r="M172" s="166"/>
      <c r="N172" s="166"/>
      <c r="O172" s="166"/>
      <c r="P172" s="166"/>
      <c r="Q172" s="166"/>
      <c r="R172" s="166"/>
      <c r="S172" s="166"/>
      <c r="T172" s="166"/>
      <c r="U172" s="166"/>
      <c r="V172" s="166"/>
      <c r="W172" s="166"/>
      <c r="X172" s="166"/>
      <c r="Y172" s="192"/>
      <c r="Z172" s="146"/>
      <c r="AA172" s="178"/>
    </row>
    <row r="173" spans="1:27" ht="20.100000000000001" customHeight="1" x14ac:dyDescent="0.15">
      <c r="A173" s="122"/>
      <c r="B173" s="122"/>
      <c r="C173" s="146"/>
      <c r="D173" s="146"/>
      <c r="E173" s="146"/>
      <c r="F173" s="146"/>
      <c r="G173" s="146"/>
      <c r="H173" s="146"/>
      <c r="I173" s="146"/>
      <c r="J173" s="166"/>
      <c r="K173" s="177"/>
      <c r="L173" s="146"/>
      <c r="M173" s="146"/>
      <c r="N173" s="146"/>
      <c r="O173" s="146"/>
      <c r="P173" s="146"/>
      <c r="Q173" s="146"/>
      <c r="R173" s="146"/>
      <c r="S173" s="146"/>
      <c r="T173" s="146"/>
      <c r="U173" s="146"/>
      <c r="V173" s="146"/>
      <c r="W173" s="146"/>
      <c r="X173" s="146"/>
      <c r="Y173" s="146"/>
      <c r="Z173" s="146"/>
    </row>
    <row r="174" spans="1:27" ht="20.100000000000001" customHeight="1" x14ac:dyDescent="0.15">
      <c r="A174" s="122"/>
      <c r="B174" s="122"/>
      <c r="C174" s="133" t="s">
        <v>15</v>
      </c>
      <c r="D174" s="134"/>
      <c r="E174" s="134"/>
      <c r="F174" s="134"/>
      <c r="G174" s="134"/>
      <c r="H174" s="135"/>
      <c r="I174" s="193"/>
      <c r="J174" s="194"/>
      <c r="K174" s="194"/>
      <c r="L174" s="194"/>
    </row>
    <row r="175" spans="1:27" ht="20.100000000000001" customHeight="1" x14ac:dyDescent="0.15">
      <c r="A175" s="122"/>
      <c r="B175" s="122"/>
      <c r="C175" s="136"/>
      <c r="D175" s="168"/>
      <c r="E175" s="168"/>
      <c r="F175" s="168"/>
      <c r="G175" s="168"/>
      <c r="H175" s="168"/>
      <c r="I175" s="168"/>
      <c r="J175" s="168"/>
      <c r="K175" s="168"/>
      <c r="L175" s="168"/>
      <c r="M175" s="138"/>
      <c r="N175" s="138"/>
      <c r="O175" s="138"/>
      <c r="P175" s="138"/>
      <c r="Q175" s="195"/>
      <c r="R175" s="138"/>
      <c r="S175" s="138"/>
      <c r="T175" s="138"/>
      <c r="U175" s="138"/>
      <c r="V175" s="138"/>
      <c r="W175" s="138"/>
      <c r="X175" s="138"/>
      <c r="Y175" s="195"/>
      <c r="Z175" s="196"/>
    </row>
    <row r="176" spans="1:27" ht="20.100000000000001" customHeight="1" x14ac:dyDescent="0.15">
      <c r="A176" s="197"/>
      <c r="B176" s="122"/>
      <c r="C176" s="136"/>
      <c r="D176" s="141">
        <v>1</v>
      </c>
      <c r="E176" s="117" t="s">
        <v>193</v>
      </c>
      <c r="I176" s="66"/>
      <c r="J176" s="78"/>
      <c r="K176" s="78"/>
      <c r="L176" s="78"/>
      <c r="M176" s="78"/>
      <c r="N176" s="198"/>
      <c r="O176" s="198"/>
      <c r="P176" s="198"/>
      <c r="Q176" s="198"/>
      <c r="R176" s="198"/>
      <c r="S176" s="198"/>
      <c r="T176" s="198"/>
      <c r="U176" s="198"/>
      <c r="V176" s="146"/>
      <c r="W176" s="146"/>
      <c r="Z176" s="189"/>
    </row>
    <row r="177" spans="1:26" ht="30" customHeight="1" x14ac:dyDescent="0.15">
      <c r="A177" s="197"/>
      <c r="B177" s="122"/>
      <c r="C177" s="136"/>
      <c r="D177" s="199"/>
      <c r="E177" s="200" t="s">
        <v>194</v>
      </c>
      <c r="F177" s="200"/>
      <c r="G177" s="200"/>
      <c r="H177" s="198"/>
      <c r="I177" s="201"/>
      <c r="J177" s="202"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202"/>
      <c r="L177" s="202"/>
      <c r="M177" s="202"/>
      <c r="N177" s="202"/>
      <c r="O177" s="202"/>
      <c r="P177" s="202"/>
      <c r="Q177" s="202"/>
      <c r="R177" s="202"/>
      <c r="S177" s="202"/>
      <c r="T177" s="202"/>
      <c r="U177" s="202"/>
      <c r="V177" s="202"/>
      <c r="W177" s="202"/>
      <c r="X177" s="202"/>
      <c r="Y177" s="202"/>
      <c r="Z177" s="189"/>
    </row>
    <row r="178" spans="1:26" ht="20.100000000000001" customHeight="1" x14ac:dyDescent="0.15">
      <c r="A178" s="197"/>
      <c r="B178" s="122"/>
      <c r="C178" s="136"/>
      <c r="D178" s="141">
        <v>2</v>
      </c>
      <c r="E178" s="117" t="s">
        <v>114</v>
      </c>
      <c r="I178" s="28"/>
      <c r="J178" s="78"/>
      <c r="K178" s="78"/>
      <c r="L178" s="78"/>
      <c r="M178" s="78"/>
      <c r="N178" s="198"/>
      <c r="O178" s="198"/>
      <c r="P178" s="177"/>
      <c r="Q178" s="198"/>
      <c r="R178" s="198"/>
      <c r="S178" s="198"/>
      <c r="T178" s="198"/>
      <c r="U178" s="198"/>
      <c r="V178" s="146"/>
      <c r="W178" s="146"/>
      <c r="Z178" s="189"/>
    </row>
    <row r="179" spans="1:26" ht="20.100000000000001" customHeight="1" x14ac:dyDescent="0.15">
      <c r="A179" s="197"/>
      <c r="B179" s="122"/>
      <c r="C179" s="136"/>
      <c r="D179" s="199"/>
      <c r="E179" s="200"/>
      <c r="F179" s="200"/>
      <c r="G179" s="200"/>
      <c r="H179" s="198"/>
      <c r="I179" s="201"/>
      <c r="J179" s="148" t="s">
        <v>203</v>
      </c>
      <c r="K179" s="148"/>
      <c r="L179" s="148"/>
      <c r="M179" s="148"/>
      <c r="N179" s="148"/>
      <c r="O179" s="148"/>
      <c r="P179" s="148"/>
      <c r="Q179" s="148"/>
      <c r="R179" s="148"/>
      <c r="S179" s="148"/>
      <c r="T179" s="148"/>
      <c r="U179" s="148"/>
      <c r="V179" s="147"/>
      <c r="W179" s="147"/>
      <c r="Z179" s="189"/>
    </row>
    <row r="180" spans="1:26" ht="20.100000000000001" customHeight="1" x14ac:dyDescent="0.15">
      <c r="A180" s="122"/>
      <c r="B180" s="122"/>
      <c r="C180" s="140"/>
      <c r="D180" s="141">
        <v>3</v>
      </c>
      <c r="E180" s="146" t="s">
        <v>74</v>
      </c>
      <c r="F180" s="146"/>
      <c r="P180" s="203"/>
      <c r="Q180" s="204"/>
      <c r="R180" s="204"/>
      <c r="S180" s="204"/>
      <c r="T180" s="204"/>
      <c r="U180" s="204"/>
      <c r="V180" s="204"/>
      <c r="W180" s="204"/>
      <c r="X180" s="204"/>
      <c r="Y180" s="204"/>
      <c r="Z180" s="145"/>
    </row>
    <row r="181" spans="1:26" ht="45" customHeight="1" x14ac:dyDescent="0.15">
      <c r="A181" s="122"/>
      <c r="B181" s="122"/>
      <c r="C181" s="140"/>
      <c r="D181" s="141"/>
      <c r="E181" s="205" t="s">
        <v>129</v>
      </c>
      <c r="F181" s="205"/>
      <c r="G181" s="205"/>
      <c r="H181" s="205"/>
      <c r="I181" s="205"/>
      <c r="J181" s="205"/>
      <c r="K181" s="205"/>
      <c r="L181" s="205"/>
      <c r="M181" s="205"/>
      <c r="N181" s="205"/>
      <c r="O181" s="205"/>
      <c r="P181" s="205"/>
      <c r="Q181" s="205"/>
      <c r="R181" s="205"/>
      <c r="S181" s="205"/>
      <c r="T181" s="205"/>
      <c r="U181" s="205"/>
      <c r="V181" s="205"/>
      <c r="W181" s="205"/>
      <c r="X181" s="205"/>
      <c r="Y181" s="205"/>
      <c r="Z181" s="145"/>
    </row>
    <row r="182" spans="1:26" ht="20.100000000000001" customHeight="1" x14ac:dyDescent="0.15">
      <c r="A182" s="122">
        <f>IFERROR(IF(COUNTIF($K183:$K186,"○")&gt;1,1001,0),3)</f>
        <v>0</v>
      </c>
      <c r="B182" s="386"/>
      <c r="C182" s="140"/>
      <c r="D182" s="141"/>
      <c r="E182" s="206" t="s">
        <v>75</v>
      </c>
      <c r="F182" s="207"/>
      <c r="G182" s="207"/>
      <c r="H182" s="207"/>
      <c r="I182" s="207"/>
      <c r="J182" s="208"/>
      <c r="K182" s="209" t="s">
        <v>76</v>
      </c>
      <c r="L182" s="210"/>
      <c r="M182" s="211"/>
      <c r="N182" s="212" t="s">
        <v>77</v>
      </c>
      <c r="O182" s="213"/>
      <c r="P182" s="213"/>
      <c r="Q182" s="213"/>
      <c r="R182" s="213"/>
      <c r="S182" s="213"/>
      <c r="T182" s="213"/>
      <c r="U182" s="213"/>
      <c r="V182" s="214"/>
      <c r="W182" s="215" t="s">
        <v>78</v>
      </c>
      <c r="X182" s="216"/>
      <c r="Y182" s="217"/>
      <c r="Z182" s="145"/>
    </row>
    <row r="183" spans="1:26" ht="20.100000000000001" customHeight="1" x14ac:dyDescent="0.15">
      <c r="A183" s="122"/>
      <c r="B183" s="122"/>
      <c r="C183" s="140"/>
      <c r="D183" s="218"/>
      <c r="E183" s="219" t="s">
        <v>79</v>
      </c>
      <c r="F183" s="220"/>
      <c r="G183" s="220"/>
      <c r="H183" s="220"/>
      <c r="I183" s="220"/>
      <c r="J183" s="221"/>
      <c r="K183" s="81"/>
      <c r="L183" s="82"/>
      <c r="M183" s="83"/>
      <c r="N183" s="222"/>
      <c r="O183" s="223"/>
      <c r="P183" s="223"/>
      <c r="Q183" s="223"/>
      <c r="R183" s="223"/>
      <c r="S183" s="223"/>
      <c r="T183" s="223"/>
      <c r="U183" s="223"/>
      <c r="V183" s="224"/>
      <c r="W183" s="225"/>
      <c r="X183" s="226"/>
      <c r="Y183" s="227"/>
      <c r="Z183" s="145"/>
    </row>
    <row r="184" spans="1:26" ht="20.100000000000001" customHeight="1" x14ac:dyDescent="0.15">
      <c r="A184" s="122">
        <f>IFERROR(IF(AND($K184="○",TRIM($N184)=""),1001,0),3)</f>
        <v>0</v>
      </c>
      <c r="B184" s="122"/>
      <c r="C184" s="140"/>
      <c r="D184" s="218"/>
      <c r="E184" s="228" t="s">
        <v>80</v>
      </c>
      <c r="F184" s="229"/>
      <c r="G184" s="229"/>
      <c r="H184" s="229"/>
      <c r="I184" s="229"/>
      <c r="J184" s="230"/>
      <c r="K184" s="84"/>
      <c r="L184" s="85"/>
      <c r="M184" s="86"/>
      <c r="N184" s="87"/>
      <c r="O184" s="16"/>
      <c r="P184" s="16"/>
      <c r="Q184" s="16"/>
      <c r="R184" s="16"/>
      <c r="S184" s="16"/>
      <c r="T184" s="16"/>
      <c r="U184" s="16"/>
      <c r="V184" s="18"/>
      <c r="W184" s="231"/>
      <c r="X184" s="232"/>
      <c r="Y184" s="233"/>
      <c r="Z184" s="145"/>
    </row>
    <row r="185" spans="1:26" ht="20.100000000000001" customHeight="1" x14ac:dyDescent="0.15">
      <c r="A185" s="122">
        <f>IFERROR(IF(AND($K185="○",TRIM($N185)=""),1001,0),3)</f>
        <v>0</v>
      </c>
      <c r="B185" s="122"/>
      <c r="C185" s="140"/>
      <c r="D185" s="218"/>
      <c r="E185" s="228" t="s">
        <v>81</v>
      </c>
      <c r="F185" s="229"/>
      <c r="G185" s="229"/>
      <c r="H185" s="229"/>
      <c r="I185" s="229"/>
      <c r="J185" s="230"/>
      <c r="K185" s="84"/>
      <c r="L185" s="85"/>
      <c r="M185" s="86"/>
      <c r="N185" s="87"/>
      <c r="O185" s="16"/>
      <c r="P185" s="16"/>
      <c r="Q185" s="16"/>
      <c r="R185" s="16"/>
      <c r="S185" s="16"/>
      <c r="T185" s="16"/>
      <c r="U185" s="16"/>
      <c r="V185" s="18"/>
      <c r="W185" s="234">
        <v>100</v>
      </c>
      <c r="X185" s="235"/>
      <c r="Y185" s="236" t="s">
        <v>128</v>
      </c>
      <c r="Z185" s="145"/>
    </row>
    <row r="186" spans="1:26" ht="20.100000000000001" customHeight="1" x14ac:dyDescent="0.15">
      <c r="A186" s="122">
        <f>IFERROR(IF(AND($K186="○",OR(TRIM($N186)="",TRIM($W186)="")),1001,0),3)</f>
        <v>0</v>
      </c>
      <c r="B186" s="122"/>
      <c r="C186" s="140"/>
      <c r="D186" s="218"/>
      <c r="E186" s="237" t="s">
        <v>82</v>
      </c>
      <c r="F186" s="238"/>
      <c r="G186" s="238"/>
      <c r="H186" s="238"/>
      <c r="I186" s="238"/>
      <c r="J186" s="239"/>
      <c r="K186" s="88"/>
      <c r="L186" s="89"/>
      <c r="M186" s="90"/>
      <c r="N186" s="87"/>
      <c r="O186" s="94"/>
      <c r="P186" s="95"/>
      <c r="Q186" s="94"/>
      <c r="R186" s="94"/>
      <c r="S186" s="94"/>
      <c r="T186" s="94"/>
      <c r="U186" s="94"/>
      <c r="V186" s="96"/>
      <c r="W186" s="97"/>
      <c r="X186" s="98"/>
      <c r="Y186" s="240" t="s">
        <v>128</v>
      </c>
      <c r="Z186" s="145"/>
    </row>
    <row r="187" spans="1:26" ht="20.100000000000001" customHeight="1" x14ac:dyDescent="0.15">
      <c r="A187" s="122"/>
      <c r="B187" s="122"/>
      <c r="C187" s="140"/>
      <c r="D187" s="218"/>
      <c r="E187" s="241"/>
      <c r="F187" s="242"/>
      <c r="G187" s="242"/>
      <c r="H187" s="242"/>
      <c r="I187" s="242"/>
      <c r="J187" s="243"/>
      <c r="K187" s="91"/>
      <c r="L187" s="92"/>
      <c r="M187" s="93"/>
      <c r="N187" s="29"/>
      <c r="O187" s="30"/>
      <c r="P187" s="99"/>
      <c r="Q187" s="30"/>
      <c r="R187" s="30"/>
      <c r="S187" s="30"/>
      <c r="T187" s="30"/>
      <c r="U187" s="30"/>
      <c r="V187" s="35"/>
      <c r="W187" s="61"/>
      <c r="X187" s="62"/>
      <c r="Y187" s="244" t="s">
        <v>128</v>
      </c>
      <c r="Z187" s="145"/>
    </row>
    <row r="188" spans="1:26" ht="20.100000000000001" customHeight="1" x14ac:dyDescent="0.15">
      <c r="A188" s="122"/>
      <c r="B188" s="122"/>
      <c r="C188" s="140"/>
      <c r="D188" s="141"/>
      <c r="E188" s="245"/>
      <c r="F188" s="245"/>
      <c r="G188" s="245"/>
      <c r="H188" s="245"/>
      <c r="I188" s="245"/>
      <c r="J188" s="245"/>
      <c r="K188" s="147"/>
      <c r="L188" s="147"/>
      <c r="M188" s="147"/>
      <c r="N188" s="147"/>
      <c r="O188" s="147"/>
      <c r="P188" s="147"/>
      <c r="Q188" s="147"/>
      <c r="R188" s="147"/>
      <c r="S188" s="147"/>
      <c r="T188" s="147"/>
      <c r="U188" s="147"/>
      <c r="V188" s="147"/>
      <c r="W188" s="147"/>
      <c r="X188" s="147"/>
      <c r="Y188" s="147"/>
      <c r="Z188" s="145"/>
    </row>
    <row r="189" spans="1:26" ht="20.100000000000001" customHeight="1" x14ac:dyDescent="0.15">
      <c r="A189" s="122">
        <f>IFERROR(IF(TRIM($I189)="",1001,0),3)</f>
        <v>1001</v>
      </c>
      <c r="B189" s="122"/>
      <c r="C189" s="140"/>
      <c r="D189" s="141">
        <v>4</v>
      </c>
      <c r="E189" s="117" t="s">
        <v>6</v>
      </c>
      <c r="I189" s="56"/>
      <c r="J189" s="56"/>
      <c r="K189" s="56"/>
      <c r="L189" s="56"/>
      <c r="M189" s="56"/>
      <c r="N189" s="146" t="s">
        <v>7</v>
      </c>
      <c r="O189" s="146"/>
      <c r="P189" s="146"/>
      <c r="Q189" s="146"/>
      <c r="R189" s="146"/>
      <c r="S189" s="146"/>
      <c r="T189" s="146"/>
      <c r="U189" s="146"/>
      <c r="V189" s="146"/>
      <c r="W189" s="146"/>
      <c r="X189" s="146"/>
      <c r="Y189" s="146"/>
      <c r="Z189" s="145"/>
    </row>
    <row r="190" spans="1:26" ht="20.100000000000001" customHeight="1" x14ac:dyDescent="0.15">
      <c r="A190" s="122"/>
      <c r="B190" s="122"/>
      <c r="C190" s="149"/>
      <c r="D190" s="146"/>
      <c r="E190" s="146"/>
      <c r="F190" s="146"/>
      <c r="G190" s="146"/>
      <c r="H190" s="146"/>
      <c r="I190" s="143"/>
      <c r="J190" s="148" t="s">
        <v>186</v>
      </c>
      <c r="K190" s="148"/>
      <c r="L190" s="148"/>
      <c r="M190" s="148"/>
      <c r="N190" s="148"/>
      <c r="O190" s="148"/>
      <c r="P190" s="148"/>
      <c r="Q190" s="148"/>
      <c r="R190" s="148"/>
      <c r="S190" s="148"/>
      <c r="T190" s="148"/>
      <c r="U190" s="148"/>
      <c r="V190" s="148"/>
      <c r="W190" s="148"/>
      <c r="X190" s="148"/>
      <c r="Y190" s="148"/>
      <c r="Z190" s="145"/>
    </row>
    <row r="191" spans="1:26" ht="20.100000000000001" customHeight="1" x14ac:dyDescent="0.15">
      <c r="A191" s="122"/>
      <c r="B191" s="122"/>
      <c r="C191" s="140"/>
      <c r="D191" s="141">
        <v>5</v>
      </c>
      <c r="E191" s="117" t="s">
        <v>115</v>
      </c>
      <c r="I191" s="56"/>
      <c r="J191" s="56"/>
      <c r="K191" s="56"/>
      <c r="L191" s="56"/>
      <c r="M191" s="56"/>
      <c r="N191" s="146" t="s">
        <v>7</v>
      </c>
      <c r="O191" s="56"/>
      <c r="P191" s="74"/>
      <c r="Q191" s="74"/>
      <c r="R191" s="146" t="s">
        <v>127</v>
      </c>
      <c r="S191" s="146"/>
      <c r="T191" s="146"/>
      <c r="U191" s="146"/>
      <c r="V191" s="146"/>
      <c r="W191" s="146"/>
      <c r="X191" s="146"/>
      <c r="Y191" s="146"/>
      <c r="Z191" s="145"/>
    </row>
    <row r="192" spans="1:26" ht="20.100000000000001" customHeight="1" x14ac:dyDescent="0.15">
      <c r="A192" s="122"/>
      <c r="B192" s="122"/>
      <c r="C192" s="149"/>
      <c r="D192" s="146"/>
      <c r="E192" s="146"/>
      <c r="F192" s="146"/>
      <c r="G192" s="146"/>
      <c r="H192" s="146"/>
      <c r="I192" s="143"/>
      <c r="J192" s="148" t="s">
        <v>189</v>
      </c>
      <c r="K192" s="148"/>
      <c r="L192" s="148"/>
      <c r="M192" s="148"/>
      <c r="N192" s="148"/>
      <c r="O192" s="148"/>
      <c r="P192" s="148"/>
      <c r="Q192" s="148"/>
      <c r="R192" s="148"/>
      <c r="S192" s="148"/>
      <c r="T192" s="148"/>
      <c r="U192" s="148"/>
      <c r="V192" s="148"/>
      <c r="W192" s="148"/>
      <c r="X192" s="148"/>
      <c r="Y192" s="148"/>
      <c r="Z192" s="145"/>
    </row>
    <row r="193" spans="1:27" ht="20.100000000000001" customHeight="1" x14ac:dyDescent="0.15">
      <c r="A193" s="122"/>
      <c r="B193" s="122"/>
      <c r="C193" s="140"/>
      <c r="D193" s="141">
        <v>6</v>
      </c>
      <c r="E193" s="117" t="s">
        <v>116</v>
      </c>
      <c r="I193" s="66"/>
      <c r="J193" s="67"/>
      <c r="K193" s="67"/>
      <c r="L193" s="67"/>
      <c r="M193" s="67"/>
      <c r="N193" s="146"/>
      <c r="O193" s="146"/>
      <c r="P193" s="146"/>
      <c r="Q193" s="146"/>
      <c r="R193" s="146"/>
      <c r="S193" s="146"/>
      <c r="T193" s="146"/>
      <c r="U193" s="146"/>
      <c r="V193" s="146"/>
      <c r="W193" s="146"/>
      <c r="X193" s="146"/>
      <c r="Y193" s="146"/>
      <c r="Z193" s="145"/>
    </row>
    <row r="194" spans="1:27" ht="20.100000000000001" customHeight="1" x14ac:dyDescent="0.15">
      <c r="A194" s="122"/>
      <c r="B194" s="122"/>
      <c r="C194" s="149"/>
      <c r="D194" s="146"/>
      <c r="E194" s="146"/>
      <c r="F194" s="146"/>
      <c r="G194" s="146"/>
      <c r="H194" s="146"/>
      <c r="I194" s="143"/>
      <c r="J194" s="148" t="str">
        <f>日付例&amp;"　年月日を入力してください。個人の場合や設立日が1900/3/31以前の場合は、入力不要です。"</f>
        <v>例)2024/4/1、R6/4/1　年月日を入力してください。個人の場合や設立日が1900/3/31以前の場合は、入力不要です。</v>
      </c>
      <c r="K194" s="147"/>
      <c r="L194" s="147"/>
      <c r="M194" s="147"/>
      <c r="N194" s="147"/>
      <c r="O194" s="147"/>
      <c r="P194" s="147"/>
      <c r="Q194" s="147"/>
      <c r="R194" s="147"/>
      <c r="S194" s="147"/>
      <c r="T194" s="147"/>
      <c r="U194" s="147"/>
      <c r="V194" s="147"/>
      <c r="W194" s="147"/>
      <c r="X194" s="147"/>
      <c r="Y194" s="147"/>
      <c r="Z194" s="145"/>
    </row>
    <row r="195" spans="1:27" ht="20.100000000000001" customHeight="1" x14ac:dyDescent="0.15">
      <c r="A195" s="122"/>
      <c r="B195" s="122"/>
      <c r="C195" s="140"/>
      <c r="D195" s="141">
        <v>7</v>
      </c>
      <c r="E195" s="117" t="s">
        <v>198</v>
      </c>
      <c r="I195" s="198"/>
      <c r="J195" s="198"/>
      <c r="K195" s="198"/>
      <c r="L195" s="198"/>
      <c r="M195" s="146"/>
      <c r="N195" s="146"/>
      <c r="O195" s="146"/>
      <c r="P195" s="146"/>
      <c r="Q195" s="146"/>
      <c r="R195" s="146"/>
      <c r="S195" s="146"/>
      <c r="T195" s="146"/>
      <c r="U195" s="146"/>
      <c r="V195" s="146"/>
      <c r="W195" s="146"/>
      <c r="X195" s="146"/>
      <c r="Z195" s="189"/>
    </row>
    <row r="196" spans="1:27" ht="20.100000000000001" customHeight="1" x14ac:dyDescent="0.15">
      <c r="A196" s="122">
        <f>IFERROR(IF(TRIM($I196)="",1001,0),3)</f>
        <v>1001</v>
      </c>
      <c r="B196" s="122"/>
      <c r="C196" s="140"/>
      <c r="E196" s="246" t="s">
        <v>173</v>
      </c>
      <c r="F196" s="247"/>
      <c r="G196" s="247"/>
      <c r="H196" s="248"/>
      <c r="I196" s="75"/>
      <c r="J196" s="76"/>
      <c r="K196" s="76"/>
      <c r="L196" s="76"/>
      <c r="M196" s="77"/>
      <c r="Y196" s="146"/>
      <c r="Z196" s="189"/>
    </row>
    <row r="197" spans="1:27" ht="20.100000000000001" customHeight="1" x14ac:dyDescent="0.15">
      <c r="A197" s="122">
        <f>IFERROR(IF(TRIM($I197)="",1001,0),3)</f>
        <v>1001</v>
      </c>
      <c r="B197" s="122"/>
      <c r="C197" s="140"/>
      <c r="D197" s="141"/>
      <c r="E197" s="249" t="s">
        <v>174</v>
      </c>
      <c r="F197" s="250"/>
      <c r="G197" s="250"/>
      <c r="H197" s="251"/>
      <c r="I197" s="71"/>
      <c r="J197" s="72"/>
      <c r="K197" s="72"/>
      <c r="L197" s="72"/>
      <c r="M197" s="73"/>
      <c r="Y197" s="146"/>
      <c r="Z197" s="189"/>
    </row>
    <row r="198" spans="1:27" ht="20.100000000000001" customHeight="1" x14ac:dyDescent="0.15">
      <c r="A198" s="122">
        <f>IFERROR(IF(TRIM($I198)="",1001,0),3)</f>
        <v>1001</v>
      </c>
      <c r="B198" s="122"/>
      <c r="C198" s="140"/>
      <c r="D198" s="141"/>
      <c r="E198" s="252" t="s">
        <v>175</v>
      </c>
      <c r="F198" s="253"/>
      <c r="G198" s="253"/>
      <c r="H198" s="254"/>
      <c r="I198" s="71"/>
      <c r="J198" s="72"/>
      <c r="K198" s="72"/>
      <c r="L198" s="72"/>
      <c r="M198" s="73"/>
      <c r="Y198" s="146"/>
      <c r="Z198" s="189"/>
    </row>
    <row r="199" spans="1:27" ht="20.100000000000001" customHeight="1" x14ac:dyDescent="0.15">
      <c r="A199" s="122"/>
      <c r="B199" s="122"/>
      <c r="C199" s="140"/>
      <c r="D199" s="141"/>
      <c r="E199" s="249" t="s">
        <v>176</v>
      </c>
      <c r="F199" s="250"/>
      <c r="G199" s="250"/>
      <c r="H199" s="251"/>
      <c r="I199" s="255">
        <f>I196+I197+I198</f>
        <v>0</v>
      </c>
      <c r="J199" s="256"/>
      <c r="K199" s="256"/>
      <c r="L199" s="256"/>
      <c r="M199" s="257"/>
      <c r="Y199" s="146"/>
      <c r="Z199" s="189"/>
    </row>
    <row r="200" spans="1:27" ht="20.100000000000001" customHeight="1" x14ac:dyDescent="0.15">
      <c r="A200" s="122">
        <f>IFERROR(IF(TRIM($I200)="",1001,0),3)</f>
        <v>1001</v>
      </c>
      <c r="B200" s="122"/>
      <c r="C200" s="140"/>
      <c r="D200" s="141"/>
      <c r="E200" s="258" t="s">
        <v>177</v>
      </c>
      <c r="F200" s="259"/>
      <c r="G200" s="259"/>
      <c r="H200" s="260"/>
      <c r="I200" s="58"/>
      <c r="J200" s="59"/>
      <c r="K200" s="59"/>
      <c r="L200" s="59"/>
      <c r="M200" s="60"/>
      <c r="Y200" s="146"/>
      <c r="Z200" s="189"/>
    </row>
    <row r="201" spans="1:27" ht="20.100000000000001" customHeight="1" x14ac:dyDescent="0.15">
      <c r="A201" s="122"/>
      <c r="B201" s="122"/>
      <c r="C201" s="140"/>
      <c r="D201" s="141"/>
      <c r="E201" s="261"/>
      <c r="F201" s="262"/>
      <c r="G201" s="263"/>
      <c r="H201" s="263"/>
      <c r="I201" s="264"/>
      <c r="J201" s="263"/>
      <c r="K201" s="263"/>
      <c r="Y201" s="146"/>
      <c r="Z201" s="189"/>
    </row>
    <row r="202" spans="1:27" ht="20.100000000000001" customHeight="1" x14ac:dyDescent="0.15">
      <c r="A202" s="122"/>
      <c r="B202" s="122"/>
      <c r="C202" s="140"/>
      <c r="D202" s="141">
        <v>8</v>
      </c>
      <c r="E202" s="117" t="s">
        <v>83</v>
      </c>
      <c r="I202" s="28"/>
      <c r="J202" s="67"/>
      <c r="K202" s="67"/>
      <c r="L202" s="67"/>
      <c r="M202" s="67"/>
      <c r="N202" s="146"/>
      <c r="O202" s="146"/>
      <c r="P202" s="146"/>
      <c r="Q202" s="146"/>
      <c r="R202" s="146"/>
      <c r="S202" s="146"/>
      <c r="T202" s="146"/>
      <c r="U202" s="146"/>
      <c r="V202" s="146"/>
      <c r="W202" s="146"/>
      <c r="X202" s="146"/>
      <c r="Y202" s="146"/>
      <c r="Z202" s="145"/>
    </row>
    <row r="203" spans="1:27" ht="60" customHeight="1" x14ac:dyDescent="0.15">
      <c r="A203" s="122"/>
      <c r="B203" s="122"/>
      <c r="C203" s="149"/>
      <c r="D203" s="146"/>
      <c r="E203" s="146"/>
      <c r="F203" s="146"/>
      <c r="G203" s="146"/>
      <c r="H203" s="146"/>
      <c r="I203" s="143"/>
      <c r="J203" s="202" t="s">
        <v>191</v>
      </c>
      <c r="K203" s="202"/>
      <c r="L203" s="202"/>
      <c r="M203" s="202"/>
      <c r="N203" s="202"/>
      <c r="O203" s="202"/>
      <c r="P203" s="202"/>
      <c r="Q203" s="202"/>
      <c r="R203" s="202"/>
      <c r="S203" s="202"/>
      <c r="T203" s="202"/>
      <c r="U203" s="202"/>
      <c r="V203" s="202"/>
      <c r="W203" s="202"/>
      <c r="X203" s="202"/>
      <c r="Y203" s="202"/>
      <c r="Z203" s="145"/>
    </row>
    <row r="204" spans="1:27" ht="20.100000000000001" customHeight="1" x14ac:dyDescent="0.15">
      <c r="A204" s="122"/>
      <c r="B204" s="122"/>
      <c r="C204" s="160"/>
      <c r="D204" s="161"/>
      <c r="E204" s="161"/>
      <c r="F204" s="161"/>
      <c r="G204" s="161"/>
      <c r="H204" s="161"/>
      <c r="I204" s="161"/>
      <c r="J204" s="162"/>
      <c r="K204" s="162"/>
      <c r="L204" s="265"/>
      <c r="M204" s="265"/>
      <c r="N204" s="191"/>
      <c r="O204" s="162"/>
      <c r="P204" s="185"/>
      <c r="Q204" s="185"/>
      <c r="R204" s="185"/>
      <c r="S204" s="191"/>
      <c r="T204" s="191"/>
      <c r="U204" s="191"/>
      <c r="V204" s="191"/>
      <c r="W204" s="191"/>
      <c r="X204" s="191"/>
      <c r="Y204" s="162"/>
      <c r="Z204" s="164"/>
    </row>
    <row r="205" spans="1:27" ht="20.100000000000001" customHeight="1" x14ac:dyDescent="0.15">
      <c r="A205" s="122"/>
      <c r="B205" s="122"/>
      <c r="C205" s="146"/>
      <c r="D205" s="146"/>
      <c r="E205" s="146"/>
      <c r="F205" s="146"/>
      <c r="G205" s="146"/>
      <c r="H205" s="146"/>
      <c r="I205" s="146"/>
      <c r="J205" s="166"/>
      <c r="K205" s="166"/>
      <c r="L205" s="266"/>
      <c r="M205" s="166"/>
      <c r="N205" s="192"/>
      <c r="O205" s="166"/>
      <c r="P205" s="186"/>
      <c r="Q205" s="186"/>
      <c r="R205" s="186"/>
      <c r="S205" s="192"/>
      <c r="T205" s="192"/>
      <c r="U205" s="192"/>
      <c r="V205" s="192"/>
      <c r="W205" s="192"/>
      <c r="X205" s="192"/>
      <c r="Y205" s="166"/>
      <c r="Z205" s="146"/>
    </row>
    <row r="206" spans="1:27" ht="20.100000000000001" customHeight="1" x14ac:dyDescent="0.15">
      <c r="A206" s="122"/>
      <c r="B206" s="122"/>
      <c r="C206" s="146"/>
      <c r="D206" s="146"/>
      <c r="E206" s="146"/>
      <c r="F206" s="146"/>
      <c r="G206" s="146"/>
      <c r="H206" s="146"/>
      <c r="I206" s="146"/>
      <c r="J206" s="166"/>
      <c r="K206" s="166"/>
      <c r="L206" s="267"/>
      <c r="M206" s="146"/>
      <c r="N206" s="268"/>
      <c r="O206" s="146"/>
      <c r="P206" s="187"/>
      <c r="Q206" s="187"/>
      <c r="R206" s="187"/>
      <c r="S206" s="268"/>
      <c r="T206" s="268"/>
      <c r="U206" s="268"/>
      <c r="V206" s="268"/>
      <c r="W206" s="268"/>
      <c r="X206" s="268"/>
      <c r="Y206" s="268"/>
      <c r="Z206" s="146"/>
      <c r="AA206" s="268"/>
    </row>
    <row r="207" spans="1:27" ht="20.100000000000001" customHeight="1" x14ac:dyDescent="0.15">
      <c r="A207" s="122"/>
      <c r="B207" s="122"/>
      <c r="C207" s="133" t="s">
        <v>16</v>
      </c>
      <c r="D207" s="134"/>
      <c r="E207" s="134"/>
      <c r="F207" s="134"/>
      <c r="G207" s="134"/>
      <c r="H207" s="135"/>
      <c r="I207" s="269"/>
      <c r="L207" s="270"/>
      <c r="N207" s="178"/>
      <c r="P207" s="271"/>
      <c r="Q207" s="271"/>
      <c r="R207" s="271"/>
      <c r="S207" s="178"/>
      <c r="T207" s="178"/>
      <c r="U207" s="178"/>
      <c r="V207" s="178"/>
      <c r="W207" s="178"/>
      <c r="X207" s="178"/>
      <c r="Y207" s="178"/>
      <c r="AA207" s="178"/>
    </row>
    <row r="208" spans="1:27" ht="20.100000000000001" customHeight="1" x14ac:dyDescent="0.15">
      <c r="A208" s="122"/>
      <c r="B208" s="122"/>
      <c r="C208" s="136"/>
      <c r="D208" s="137"/>
      <c r="E208" s="137"/>
      <c r="F208" s="137"/>
      <c r="G208" s="137"/>
      <c r="H208" s="137"/>
      <c r="I208" s="137"/>
      <c r="J208" s="138"/>
      <c r="K208" s="138"/>
      <c r="L208" s="195"/>
      <c r="M208" s="195"/>
      <c r="N208" s="182"/>
      <c r="O208" s="182"/>
      <c r="P208" s="272"/>
      <c r="Q208" s="272"/>
      <c r="R208" s="272"/>
      <c r="S208" s="182"/>
      <c r="T208" s="182"/>
      <c r="U208" s="182"/>
      <c r="V208" s="182"/>
      <c r="W208" s="182"/>
      <c r="X208" s="182"/>
      <c r="Y208" s="182"/>
      <c r="Z208" s="139"/>
      <c r="AA208" s="178"/>
    </row>
    <row r="209" spans="1:27" ht="15.75" hidden="1" customHeight="1" x14ac:dyDescent="0.15">
      <c r="A209" s="122"/>
      <c r="B209" s="122"/>
      <c r="C209" s="136"/>
      <c r="D209" s="137"/>
      <c r="E209" s="137"/>
      <c r="F209" s="137"/>
      <c r="G209" s="137"/>
      <c r="H209" s="137"/>
      <c r="I209" s="137"/>
      <c r="J209" s="146"/>
      <c r="K209" s="146"/>
      <c r="L209" s="267"/>
      <c r="M209" s="267"/>
      <c r="N209" s="268"/>
      <c r="O209" s="268"/>
      <c r="P209" s="187"/>
      <c r="Q209" s="187"/>
      <c r="R209" s="187"/>
      <c r="S209" s="268"/>
      <c r="T209" s="268"/>
      <c r="U209" s="268"/>
      <c r="V209" s="268"/>
      <c r="W209" s="268"/>
      <c r="X209" s="268"/>
      <c r="Y209" s="268"/>
      <c r="Z209" s="145"/>
      <c r="AA209" s="178"/>
    </row>
    <row r="210" spans="1:27" ht="20.100000000000001" customHeight="1" x14ac:dyDescent="0.15">
      <c r="A210" s="122">
        <f>IFERROR(IF(OR(TRIM($I210)="",OR(NOT(ISNUMBER(VALUE($P210))), TRIM($P210)="", LEN($P210)&lt;&gt;6)),1001,0),3)</f>
        <v>1001</v>
      </c>
      <c r="B210" s="122"/>
      <c r="C210" s="140"/>
      <c r="D210" s="141">
        <v>1</v>
      </c>
      <c r="E210" s="117" t="s">
        <v>117</v>
      </c>
      <c r="I210" s="28"/>
      <c r="J210" s="28"/>
      <c r="K210" s="28"/>
      <c r="L210" s="28"/>
      <c r="M210" s="28"/>
      <c r="N210" s="177" t="s">
        <v>66</v>
      </c>
      <c r="O210" s="273" t="s">
        <v>64</v>
      </c>
      <c r="P210" s="1"/>
      <c r="Q210" s="146" t="s">
        <v>65</v>
      </c>
      <c r="T210" s="146"/>
      <c r="Y210" s="146"/>
      <c r="Z210" s="145"/>
    </row>
    <row r="211" spans="1:27" ht="30" customHeight="1" x14ac:dyDescent="0.15">
      <c r="A211" s="122"/>
      <c r="B211" s="122"/>
      <c r="C211" s="149"/>
      <c r="D211" s="146"/>
      <c r="E211" s="146"/>
      <c r="F211" s="146"/>
      <c r="G211" s="146"/>
      <c r="H211" s="146"/>
      <c r="I211" s="152"/>
      <c r="J211" s="169" t="s">
        <v>121</v>
      </c>
      <c r="K211" s="274"/>
      <c r="L211" s="274"/>
      <c r="M211" s="274"/>
      <c r="N211" s="274"/>
      <c r="O211" s="274"/>
      <c r="P211" s="274"/>
      <c r="Q211" s="274"/>
      <c r="R211" s="274"/>
      <c r="S211" s="274"/>
      <c r="T211" s="274"/>
      <c r="U211" s="274"/>
      <c r="V211" s="274"/>
      <c r="W211" s="274"/>
      <c r="X211" s="274"/>
      <c r="Y211" s="274"/>
      <c r="Z211" s="145"/>
    </row>
    <row r="212" spans="1:27" ht="20.100000000000001" customHeight="1" x14ac:dyDescent="0.15">
      <c r="A212" s="122">
        <f>IFERROR(IF(TRIM($I212)="",1001,0),3)</f>
        <v>1001</v>
      </c>
      <c r="B212" s="122"/>
      <c r="C212" s="140"/>
      <c r="D212" s="141">
        <v>2</v>
      </c>
      <c r="E212" s="117" t="s">
        <v>84</v>
      </c>
      <c r="I212" s="66"/>
      <c r="J212" s="28"/>
      <c r="K212" s="28"/>
      <c r="L212" s="28"/>
      <c r="M212" s="28"/>
      <c r="N212" s="273"/>
      <c r="O212" s="146"/>
      <c r="P212" s="146"/>
      <c r="Q212" s="146"/>
      <c r="R212" s="146"/>
      <c r="S212" s="146"/>
      <c r="T212" s="146"/>
      <c r="U212" s="146"/>
      <c r="V212" s="146"/>
      <c r="W212" s="146"/>
      <c r="X212" s="146"/>
      <c r="Y212" s="146"/>
      <c r="Z212" s="145"/>
    </row>
    <row r="213" spans="1:27" ht="30" customHeight="1" x14ac:dyDescent="0.15">
      <c r="A213" s="122"/>
      <c r="B213" s="122"/>
      <c r="C213" s="149"/>
      <c r="D213" s="146"/>
      <c r="E213" s="146"/>
      <c r="F213" s="146"/>
      <c r="G213" s="146"/>
      <c r="H213" s="146"/>
      <c r="I213" s="152"/>
      <c r="J213" s="148" t="str">
        <f>日付例&amp;"　年月日を入力してください。"</f>
        <v>例)2024/4/1、R6/4/1　年月日を入力してください。</v>
      </c>
      <c r="K213" s="148"/>
      <c r="L213" s="148"/>
      <c r="M213" s="148"/>
      <c r="N213" s="148"/>
      <c r="O213" s="148"/>
      <c r="P213" s="148"/>
      <c r="Q213" s="148"/>
      <c r="R213" s="148"/>
      <c r="S213" s="148"/>
      <c r="T213" s="148"/>
      <c r="U213" s="148"/>
      <c r="V213" s="148"/>
      <c r="W213" s="148"/>
      <c r="X213" s="148"/>
      <c r="Y213" s="148"/>
      <c r="Z213" s="145"/>
    </row>
    <row r="214" spans="1:27" ht="20.100000000000001" customHeight="1" x14ac:dyDescent="0.15">
      <c r="A214" s="122"/>
      <c r="B214" s="122"/>
      <c r="C214" s="149"/>
      <c r="D214" s="141">
        <v>3</v>
      </c>
      <c r="E214" s="117" t="s">
        <v>161</v>
      </c>
      <c r="G214" s="146"/>
      <c r="H214" s="146"/>
      <c r="I214" s="152"/>
      <c r="J214" s="148"/>
      <c r="K214" s="148"/>
      <c r="L214" s="148"/>
      <c r="M214" s="148"/>
      <c r="N214" s="148"/>
      <c r="O214" s="148"/>
      <c r="P214" s="148"/>
      <c r="Q214" s="148"/>
      <c r="R214" s="148"/>
      <c r="S214" s="148"/>
      <c r="T214" s="148"/>
      <c r="U214" s="148"/>
      <c r="V214" s="148"/>
      <c r="W214" s="148"/>
      <c r="X214" s="148"/>
      <c r="Y214" s="148"/>
      <c r="Z214" s="145"/>
    </row>
    <row r="215" spans="1:27" ht="45" customHeight="1" x14ac:dyDescent="0.15">
      <c r="A215" s="122"/>
      <c r="B215" s="122"/>
      <c r="C215" s="136"/>
      <c r="E215" s="275" t="s">
        <v>222</v>
      </c>
      <c r="F215" s="275"/>
      <c r="G215" s="275"/>
      <c r="H215" s="275"/>
      <c r="I215" s="275"/>
      <c r="J215" s="275"/>
      <c r="K215" s="275"/>
      <c r="L215" s="275"/>
      <c r="M215" s="275"/>
      <c r="N215" s="275"/>
      <c r="O215" s="275"/>
      <c r="P215" s="275"/>
      <c r="Q215" s="275"/>
      <c r="R215" s="275"/>
      <c r="S215" s="275"/>
      <c r="T215" s="275"/>
      <c r="U215" s="275"/>
      <c r="V215" s="275"/>
      <c r="W215" s="275"/>
      <c r="X215" s="275"/>
      <c r="Y215" s="275"/>
      <c r="Z215" s="145"/>
      <c r="AA215" s="178"/>
    </row>
    <row r="216" spans="1:27" ht="19.899999999999999" customHeight="1" x14ac:dyDescent="0.15">
      <c r="A216" s="122">
        <f>IFERROR(IF(COUNTIF($L218:$L250,"○")&lt;1,1001,0),3)</f>
        <v>1001</v>
      </c>
      <c r="B216" s="386"/>
      <c r="C216" s="140"/>
      <c r="E216" s="276" t="s">
        <v>190</v>
      </c>
      <c r="F216" s="277"/>
      <c r="G216" s="277"/>
      <c r="H216" s="277"/>
      <c r="I216" s="277"/>
      <c r="J216" s="277"/>
      <c r="K216" s="277"/>
      <c r="L216" s="278" t="s">
        <v>8</v>
      </c>
      <c r="M216" s="278"/>
      <c r="N216" s="278" t="s">
        <v>224</v>
      </c>
      <c r="O216" s="279" t="s">
        <v>120</v>
      </c>
      <c r="P216" s="279" t="s">
        <v>267</v>
      </c>
      <c r="Q216" s="280" t="s">
        <v>192</v>
      </c>
      <c r="R216" s="279" t="s">
        <v>272</v>
      </c>
      <c r="S216" s="280" t="s">
        <v>205</v>
      </c>
      <c r="T216" s="279" t="s">
        <v>223</v>
      </c>
      <c r="U216" s="279"/>
      <c r="V216" s="279"/>
      <c r="W216" s="279"/>
      <c r="X216" s="279"/>
      <c r="Y216" s="281"/>
      <c r="Z216" s="145"/>
      <c r="AA216" s="268"/>
    </row>
    <row r="217" spans="1:27" ht="30" customHeight="1" x14ac:dyDescent="0.15">
      <c r="A217" s="122"/>
      <c r="B217" s="122"/>
      <c r="C217" s="140"/>
      <c r="E217" s="282"/>
      <c r="F217" s="283"/>
      <c r="G217" s="283"/>
      <c r="H217" s="283"/>
      <c r="I217" s="283"/>
      <c r="J217" s="283"/>
      <c r="K217" s="283"/>
      <c r="L217" s="284"/>
      <c r="M217" s="284"/>
      <c r="N217" s="284"/>
      <c r="O217" s="285"/>
      <c r="P217" s="285"/>
      <c r="Q217" s="286"/>
      <c r="R217" s="285"/>
      <c r="S217" s="286"/>
      <c r="T217" s="287" t="s">
        <v>206</v>
      </c>
      <c r="U217" s="287" t="s">
        <v>207</v>
      </c>
      <c r="V217" s="288" t="s">
        <v>208</v>
      </c>
      <c r="W217" s="288" t="s">
        <v>209</v>
      </c>
      <c r="X217" s="288" t="s">
        <v>210</v>
      </c>
      <c r="Y217" s="289" t="s">
        <v>211</v>
      </c>
      <c r="Z217" s="145"/>
      <c r="AA217" s="268"/>
    </row>
    <row r="218" spans="1:27" ht="20.100000000000001" customHeight="1" x14ac:dyDescent="0.15">
      <c r="A218" s="122">
        <f>IFERROR(IF(AND($L218="○", OR(TRIM($N218)="",COUNT($O218:$P218,$R218:$Y218)&lt;10)),1001,0),3)</f>
        <v>0</v>
      </c>
      <c r="B218" s="122"/>
      <c r="C218" s="140"/>
      <c r="E218" s="290" t="s">
        <v>85</v>
      </c>
      <c r="F218" s="291" t="s">
        <v>130</v>
      </c>
      <c r="G218" s="292"/>
      <c r="H218" s="292"/>
      <c r="I218" s="292"/>
      <c r="J218" s="292"/>
      <c r="K218" s="293"/>
      <c r="L218" s="79"/>
      <c r="M218" s="80"/>
      <c r="N218" s="2"/>
      <c r="O218" s="3"/>
      <c r="P218" s="4"/>
      <c r="Q218" s="5"/>
      <c r="R218" s="6"/>
      <c r="S218" s="6"/>
      <c r="T218" s="6"/>
      <c r="U218" s="6"/>
      <c r="V218" s="6"/>
      <c r="W218" s="6"/>
      <c r="X218" s="6"/>
      <c r="Y218" s="7"/>
      <c r="Z218" s="145"/>
      <c r="AA218" s="268"/>
    </row>
    <row r="219" spans="1:27" ht="20.100000000000001" customHeight="1" x14ac:dyDescent="0.15">
      <c r="A219" s="122">
        <f>IFERROR(IF(AND($L219="○", COUNT($O219:$P219)&lt;2),1001,0),3)</f>
        <v>0</v>
      </c>
      <c r="B219" s="122"/>
      <c r="C219" s="140"/>
      <c r="E219" s="294" t="s">
        <v>212</v>
      </c>
      <c r="F219" s="295" t="s">
        <v>213</v>
      </c>
      <c r="G219" s="296"/>
      <c r="H219" s="296"/>
      <c r="I219" s="296"/>
      <c r="J219" s="296"/>
      <c r="K219" s="297"/>
      <c r="L219" s="54"/>
      <c r="M219" s="55"/>
      <c r="N219" s="298"/>
      <c r="O219" s="3"/>
      <c r="P219" s="4"/>
      <c r="Q219" s="299"/>
      <c r="R219" s="300"/>
      <c r="S219" s="300"/>
      <c r="T219" s="300"/>
      <c r="U219" s="300"/>
      <c r="V219" s="300"/>
      <c r="W219" s="300"/>
      <c r="X219" s="300"/>
      <c r="Y219" s="301"/>
      <c r="Z219" s="145"/>
      <c r="AA219" s="268"/>
    </row>
    <row r="220" spans="1:27" ht="20.100000000000001" customHeight="1" x14ac:dyDescent="0.15">
      <c r="A220" s="122">
        <f>IFERROR(IF(AND($L220="○", OR(TRIM($N220)="",COUNT($O220:$P220,$R220:$Y220)&lt;10)),1001,0),3)</f>
        <v>0</v>
      </c>
      <c r="B220" s="122"/>
      <c r="C220" s="140"/>
      <c r="E220" s="302" t="s">
        <v>86</v>
      </c>
      <c r="F220" s="303" t="s">
        <v>131</v>
      </c>
      <c r="G220" s="304"/>
      <c r="H220" s="304"/>
      <c r="I220" s="304"/>
      <c r="J220" s="304"/>
      <c r="K220" s="305"/>
      <c r="L220" s="54"/>
      <c r="M220" s="55"/>
      <c r="N220" s="8"/>
      <c r="O220" s="9"/>
      <c r="P220" s="10"/>
      <c r="Q220" s="11"/>
      <c r="R220" s="12"/>
      <c r="S220" s="12"/>
      <c r="T220" s="12"/>
      <c r="U220" s="12"/>
      <c r="V220" s="12"/>
      <c r="W220" s="12"/>
      <c r="X220" s="12"/>
      <c r="Y220" s="13"/>
      <c r="Z220" s="145"/>
      <c r="AA220" s="268"/>
    </row>
    <row r="221" spans="1:27" ht="20.100000000000001" customHeight="1" x14ac:dyDescent="0.15">
      <c r="A221" s="122">
        <f>IFERROR(IF(AND($L221="○", OR(TRIM($N221)="",COUNT($O221:$P221,$R221:$Y221)&lt;10)),1001,0),3)</f>
        <v>0</v>
      </c>
      <c r="B221" s="122"/>
      <c r="C221" s="140"/>
      <c r="E221" s="302" t="s">
        <v>87</v>
      </c>
      <c r="F221" s="303" t="s">
        <v>132</v>
      </c>
      <c r="G221" s="304"/>
      <c r="H221" s="304"/>
      <c r="I221" s="304"/>
      <c r="J221" s="304"/>
      <c r="K221" s="305"/>
      <c r="L221" s="54"/>
      <c r="M221" s="55"/>
      <c r="N221" s="8"/>
      <c r="O221" s="9"/>
      <c r="P221" s="10"/>
      <c r="Q221" s="11"/>
      <c r="R221" s="12"/>
      <c r="S221" s="12"/>
      <c r="T221" s="12"/>
      <c r="U221" s="12"/>
      <c r="V221" s="12"/>
      <c r="W221" s="12"/>
      <c r="X221" s="12"/>
      <c r="Y221" s="13"/>
      <c r="Z221" s="145"/>
      <c r="AA221" s="268"/>
    </row>
    <row r="222" spans="1:27" ht="20.100000000000001" customHeight="1" x14ac:dyDescent="0.15">
      <c r="A222" s="122">
        <f>IFERROR(IF(AND($L222="○", OR(TRIM($N222)="",COUNT($O222:$P222,$R222:$Y222)&lt;10)),1001,0),3)</f>
        <v>0</v>
      </c>
      <c r="B222" s="122"/>
      <c r="C222" s="140"/>
      <c r="E222" s="302" t="s">
        <v>88</v>
      </c>
      <c r="F222" s="303" t="s">
        <v>133</v>
      </c>
      <c r="G222" s="304"/>
      <c r="H222" s="304"/>
      <c r="I222" s="304"/>
      <c r="J222" s="304"/>
      <c r="K222" s="305"/>
      <c r="L222" s="54"/>
      <c r="M222" s="55"/>
      <c r="N222" s="8"/>
      <c r="O222" s="9"/>
      <c r="P222" s="10"/>
      <c r="Q222" s="11"/>
      <c r="R222" s="12"/>
      <c r="S222" s="12"/>
      <c r="T222" s="12"/>
      <c r="U222" s="12"/>
      <c r="V222" s="12"/>
      <c r="W222" s="12"/>
      <c r="X222" s="12"/>
      <c r="Y222" s="13"/>
      <c r="Z222" s="145"/>
      <c r="AA222" s="268"/>
    </row>
    <row r="223" spans="1:27" ht="20.100000000000001" customHeight="1" x14ac:dyDescent="0.15">
      <c r="A223" s="122">
        <f>IFERROR(IF(AND($L223="○", OR(TRIM($N223)="",COUNT($O223:$P223,$R223:$Y223)&lt;10)),1001,0),3)</f>
        <v>0</v>
      </c>
      <c r="B223" s="122"/>
      <c r="C223" s="140"/>
      <c r="E223" s="302" t="s">
        <v>159</v>
      </c>
      <c r="F223" s="303" t="s">
        <v>134</v>
      </c>
      <c r="G223" s="304"/>
      <c r="H223" s="304"/>
      <c r="I223" s="304"/>
      <c r="J223" s="304"/>
      <c r="K223" s="305"/>
      <c r="L223" s="54"/>
      <c r="M223" s="55"/>
      <c r="N223" s="8"/>
      <c r="O223" s="9"/>
      <c r="P223" s="10"/>
      <c r="Q223" s="11"/>
      <c r="R223" s="12"/>
      <c r="S223" s="12"/>
      <c r="T223" s="12"/>
      <c r="U223" s="12"/>
      <c r="V223" s="12"/>
      <c r="W223" s="12"/>
      <c r="X223" s="12"/>
      <c r="Y223" s="13"/>
      <c r="Z223" s="145"/>
      <c r="AA223" s="268"/>
    </row>
    <row r="224" spans="1:27" ht="20.100000000000001" customHeight="1" x14ac:dyDescent="0.15">
      <c r="A224" s="122">
        <f>IFERROR(IF(AND($L224="○", COUNT($O224:$P224)&lt;2),1001,0),3)</f>
        <v>0</v>
      </c>
      <c r="B224" s="122"/>
      <c r="C224" s="140"/>
      <c r="E224" s="294" t="s">
        <v>214</v>
      </c>
      <c r="F224" s="295" t="s">
        <v>215</v>
      </c>
      <c r="G224" s="296"/>
      <c r="H224" s="296"/>
      <c r="I224" s="296"/>
      <c r="J224" s="296"/>
      <c r="K224" s="297"/>
      <c r="L224" s="54"/>
      <c r="M224" s="55"/>
      <c r="N224" s="298"/>
      <c r="O224" s="9"/>
      <c r="P224" s="10"/>
      <c r="Q224" s="299"/>
      <c r="R224" s="300"/>
      <c r="S224" s="300"/>
      <c r="T224" s="300"/>
      <c r="U224" s="300"/>
      <c r="V224" s="300"/>
      <c r="W224" s="300"/>
      <c r="X224" s="300"/>
      <c r="Y224" s="301"/>
      <c r="Z224" s="145"/>
      <c r="AA224" s="268"/>
    </row>
    <row r="225" spans="1:27" ht="20.100000000000001" customHeight="1" x14ac:dyDescent="0.15">
      <c r="A225" s="122">
        <f>IFERROR(IF(AND($L225="○", OR(TRIM($N225)="",COUNT($O225:$P225,$R225:$Y225)&lt;10)),1001,0),3)</f>
        <v>0</v>
      </c>
      <c r="B225" s="122"/>
      <c r="C225" s="140"/>
      <c r="E225" s="302" t="s">
        <v>89</v>
      </c>
      <c r="F225" s="303" t="s">
        <v>135</v>
      </c>
      <c r="G225" s="304"/>
      <c r="H225" s="304"/>
      <c r="I225" s="304"/>
      <c r="J225" s="304"/>
      <c r="K225" s="305"/>
      <c r="L225" s="54"/>
      <c r="M225" s="55"/>
      <c r="N225" s="8"/>
      <c r="O225" s="9"/>
      <c r="P225" s="10"/>
      <c r="Q225" s="11"/>
      <c r="R225" s="12"/>
      <c r="S225" s="12"/>
      <c r="T225" s="12"/>
      <c r="U225" s="12"/>
      <c r="V225" s="12"/>
      <c r="W225" s="12"/>
      <c r="X225" s="12"/>
      <c r="Y225" s="13"/>
      <c r="Z225" s="145"/>
      <c r="AA225" s="268"/>
    </row>
    <row r="226" spans="1:27" ht="20.100000000000001" customHeight="1" x14ac:dyDescent="0.15">
      <c r="A226" s="122">
        <f>IFERROR(IF(AND($L226="○", OR(TRIM($N226)="",COUNT($O226:$P226,$R226:$Y226)&lt;10)),1001,0),3)</f>
        <v>0</v>
      </c>
      <c r="B226" s="122"/>
      <c r="C226" s="140"/>
      <c r="E226" s="302" t="s">
        <v>90</v>
      </c>
      <c r="F226" s="303" t="s">
        <v>136</v>
      </c>
      <c r="G226" s="304"/>
      <c r="H226" s="304"/>
      <c r="I226" s="304"/>
      <c r="J226" s="304"/>
      <c r="K226" s="305"/>
      <c r="L226" s="54"/>
      <c r="M226" s="55"/>
      <c r="N226" s="8"/>
      <c r="O226" s="9"/>
      <c r="P226" s="10"/>
      <c r="Q226" s="11"/>
      <c r="R226" s="12"/>
      <c r="S226" s="12"/>
      <c r="T226" s="12"/>
      <c r="U226" s="12"/>
      <c r="V226" s="12"/>
      <c r="W226" s="12"/>
      <c r="X226" s="12"/>
      <c r="Y226" s="13"/>
      <c r="Z226" s="145"/>
      <c r="AA226" s="268"/>
    </row>
    <row r="227" spans="1:27" ht="20.100000000000001" customHeight="1" x14ac:dyDescent="0.15">
      <c r="A227" s="122">
        <f>IFERROR(IF(AND($L227="○", OR(TRIM($N227)="",COUNT($O227:$P227,$R227:$Y227)&lt;10)),1001,0),3)</f>
        <v>0</v>
      </c>
      <c r="B227" s="122"/>
      <c r="C227" s="140"/>
      <c r="E227" s="302" t="s">
        <v>91</v>
      </c>
      <c r="F227" s="303" t="s">
        <v>137</v>
      </c>
      <c r="G227" s="304"/>
      <c r="H227" s="304"/>
      <c r="I227" s="304"/>
      <c r="J227" s="304"/>
      <c r="K227" s="305"/>
      <c r="L227" s="54"/>
      <c r="M227" s="55"/>
      <c r="N227" s="8"/>
      <c r="O227" s="9"/>
      <c r="P227" s="10"/>
      <c r="Q227" s="11"/>
      <c r="R227" s="12"/>
      <c r="S227" s="12"/>
      <c r="T227" s="12"/>
      <c r="U227" s="12"/>
      <c r="V227" s="12"/>
      <c r="W227" s="12"/>
      <c r="X227" s="12"/>
      <c r="Y227" s="13"/>
      <c r="Z227" s="145"/>
      <c r="AA227" s="268"/>
    </row>
    <row r="228" spans="1:27" ht="20.100000000000001" customHeight="1" x14ac:dyDescent="0.15">
      <c r="A228" s="122">
        <f>IFERROR(IF(AND($L228="○", OR(TRIM($N228)="",COUNT($O228:$P228,$R228:$Y228)&lt;10)),1001,0),3)</f>
        <v>0</v>
      </c>
      <c r="B228" s="122"/>
      <c r="C228" s="140"/>
      <c r="E228" s="302" t="s">
        <v>92</v>
      </c>
      <c r="F228" s="303" t="s">
        <v>138</v>
      </c>
      <c r="G228" s="304"/>
      <c r="H228" s="304"/>
      <c r="I228" s="304"/>
      <c r="J228" s="304"/>
      <c r="K228" s="305"/>
      <c r="L228" s="54"/>
      <c r="M228" s="55"/>
      <c r="N228" s="8"/>
      <c r="O228" s="9"/>
      <c r="P228" s="10"/>
      <c r="Q228" s="11"/>
      <c r="R228" s="12"/>
      <c r="S228" s="12"/>
      <c r="T228" s="12"/>
      <c r="U228" s="12"/>
      <c r="V228" s="12"/>
      <c r="W228" s="12"/>
      <c r="X228" s="12"/>
      <c r="Y228" s="13"/>
      <c r="Z228" s="145"/>
      <c r="AA228" s="268"/>
    </row>
    <row r="229" spans="1:27" ht="20.100000000000001" customHeight="1" x14ac:dyDescent="0.15">
      <c r="A229" s="122">
        <f>IFERROR(IF(AND($L229="○", OR(TRIM($N229)="",COUNT($O229:$P229,$R229:$Y229)&lt;10)),1001,0),3)</f>
        <v>0</v>
      </c>
      <c r="B229" s="122"/>
      <c r="C229" s="140"/>
      <c r="E229" s="302" t="s">
        <v>93</v>
      </c>
      <c r="F229" s="303" t="s">
        <v>139</v>
      </c>
      <c r="G229" s="304"/>
      <c r="H229" s="304"/>
      <c r="I229" s="304"/>
      <c r="J229" s="304"/>
      <c r="K229" s="305"/>
      <c r="L229" s="54"/>
      <c r="M229" s="55"/>
      <c r="N229" s="8"/>
      <c r="O229" s="9"/>
      <c r="P229" s="10"/>
      <c r="Q229" s="11"/>
      <c r="R229" s="12"/>
      <c r="S229" s="12"/>
      <c r="T229" s="12"/>
      <c r="U229" s="12"/>
      <c r="V229" s="12"/>
      <c r="W229" s="12"/>
      <c r="X229" s="12"/>
      <c r="Y229" s="13"/>
      <c r="Z229" s="145"/>
      <c r="AA229" s="268"/>
    </row>
    <row r="230" spans="1:27" ht="20.100000000000001" customHeight="1" x14ac:dyDescent="0.15">
      <c r="A230" s="122">
        <f>IFERROR(IF(AND($L230="○", OR(TRIM($N230)="",COUNT($O230:$P230,$R230:$Y230)&lt;10)),1001,0),3)</f>
        <v>0</v>
      </c>
      <c r="B230" s="122"/>
      <c r="C230" s="140"/>
      <c r="E230" s="302" t="s">
        <v>94</v>
      </c>
      <c r="F230" s="303" t="s">
        <v>140</v>
      </c>
      <c r="G230" s="304"/>
      <c r="H230" s="304"/>
      <c r="I230" s="304"/>
      <c r="J230" s="304"/>
      <c r="K230" s="305"/>
      <c r="L230" s="54"/>
      <c r="M230" s="55"/>
      <c r="N230" s="8"/>
      <c r="O230" s="9"/>
      <c r="P230" s="10"/>
      <c r="Q230" s="11"/>
      <c r="R230" s="12"/>
      <c r="S230" s="12"/>
      <c r="T230" s="12"/>
      <c r="U230" s="12"/>
      <c r="V230" s="12"/>
      <c r="W230" s="12"/>
      <c r="X230" s="12"/>
      <c r="Y230" s="13"/>
      <c r="Z230" s="145"/>
      <c r="AA230" s="268"/>
    </row>
    <row r="231" spans="1:27" ht="20.100000000000001" customHeight="1" x14ac:dyDescent="0.15">
      <c r="A231" s="122">
        <f>IFERROR(IF(AND($L231="○", COUNT($O231:$P231)&lt;2),1001,0),3)</f>
        <v>0</v>
      </c>
      <c r="B231" s="122"/>
      <c r="C231" s="140"/>
      <c r="E231" s="302" t="s">
        <v>216</v>
      </c>
      <c r="F231" s="295" t="s">
        <v>217</v>
      </c>
      <c r="G231" s="296"/>
      <c r="H231" s="296"/>
      <c r="I231" s="296"/>
      <c r="J231" s="296"/>
      <c r="K231" s="297"/>
      <c r="L231" s="54"/>
      <c r="M231" s="55"/>
      <c r="N231" s="298"/>
      <c r="O231" s="9"/>
      <c r="P231" s="10"/>
      <c r="Q231" s="299"/>
      <c r="R231" s="300"/>
      <c r="S231" s="300"/>
      <c r="T231" s="300"/>
      <c r="U231" s="300"/>
      <c r="V231" s="300"/>
      <c r="W231" s="300"/>
      <c r="X231" s="300"/>
      <c r="Y231" s="301"/>
      <c r="Z231" s="145"/>
      <c r="AA231" s="268"/>
    </row>
    <row r="232" spans="1:27" ht="20.100000000000001" customHeight="1" x14ac:dyDescent="0.15">
      <c r="A232" s="122">
        <f>IFERROR(IF(AND($L232="○", OR(TRIM($N232)="",COUNT($O232:$P232,$R232:$Y232)&lt;10)),1001,0),3)</f>
        <v>0</v>
      </c>
      <c r="B232" s="122"/>
      <c r="C232" s="140"/>
      <c r="E232" s="302" t="s">
        <v>95</v>
      </c>
      <c r="F232" s="303" t="s">
        <v>141</v>
      </c>
      <c r="G232" s="304"/>
      <c r="H232" s="304"/>
      <c r="I232" s="304"/>
      <c r="J232" s="304"/>
      <c r="K232" s="305"/>
      <c r="L232" s="54"/>
      <c r="M232" s="55"/>
      <c r="N232" s="8"/>
      <c r="O232" s="9"/>
      <c r="P232" s="10"/>
      <c r="Q232" s="11"/>
      <c r="R232" s="12"/>
      <c r="S232" s="12"/>
      <c r="T232" s="12"/>
      <c r="U232" s="12"/>
      <c r="V232" s="12"/>
      <c r="W232" s="12"/>
      <c r="X232" s="12"/>
      <c r="Y232" s="13"/>
      <c r="Z232" s="145"/>
      <c r="AA232" s="268"/>
    </row>
    <row r="233" spans="1:27" ht="20.100000000000001" customHeight="1" x14ac:dyDescent="0.15">
      <c r="A233" s="122">
        <f>IFERROR(IF(AND($L233="○", OR(TRIM($N233)="",COUNT($O233:$P233,$R233:$Y233)&lt;10)),1001,0),3)</f>
        <v>0</v>
      </c>
      <c r="B233" s="122"/>
      <c r="C233" s="140"/>
      <c r="E233" s="302" t="s">
        <v>96</v>
      </c>
      <c r="F233" s="303" t="s">
        <v>142</v>
      </c>
      <c r="G233" s="304"/>
      <c r="H233" s="304"/>
      <c r="I233" s="304"/>
      <c r="J233" s="304"/>
      <c r="K233" s="305"/>
      <c r="L233" s="54"/>
      <c r="M233" s="55"/>
      <c r="N233" s="8"/>
      <c r="O233" s="9"/>
      <c r="P233" s="10"/>
      <c r="Q233" s="11"/>
      <c r="R233" s="12"/>
      <c r="S233" s="12"/>
      <c r="T233" s="12"/>
      <c r="U233" s="12"/>
      <c r="V233" s="12"/>
      <c r="W233" s="12"/>
      <c r="X233" s="12"/>
      <c r="Y233" s="13"/>
      <c r="Z233" s="145"/>
      <c r="AA233" s="268"/>
    </row>
    <row r="234" spans="1:27" ht="20.100000000000001" customHeight="1" x14ac:dyDescent="0.15">
      <c r="A234" s="122">
        <f>IFERROR(IF(AND($L234="○", OR(TRIM($N234)="",COUNT($O234:$P234,$R234:$Y234)&lt;10)),1001,0),3)</f>
        <v>0</v>
      </c>
      <c r="B234" s="122"/>
      <c r="C234" s="140"/>
      <c r="E234" s="302" t="s">
        <v>97</v>
      </c>
      <c r="F234" s="303" t="s">
        <v>143</v>
      </c>
      <c r="G234" s="304"/>
      <c r="H234" s="304"/>
      <c r="I234" s="304"/>
      <c r="J234" s="304"/>
      <c r="K234" s="305"/>
      <c r="L234" s="54"/>
      <c r="M234" s="55"/>
      <c r="N234" s="8"/>
      <c r="O234" s="9"/>
      <c r="P234" s="10"/>
      <c r="Q234" s="11"/>
      <c r="R234" s="12"/>
      <c r="S234" s="12"/>
      <c r="T234" s="12"/>
      <c r="U234" s="12"/>
      <c r="V234" s="12"/>
      <c r="W234" s="12"/>
      <c r="X234" s="12"/>
      <c r="Y234" s="13"/>
      <c r="Z234" s="145"/>
      <c r="AA234" s="268"/>
    </row>
    <row r="235" spans="1:27" ht="20.100000000000001" customHeight="1" x14ac:dyDescent="0.15">
      <c r="A235" s="122">
        <f>IFERROR(IF(AND($L235="○", OR(TRIM($N235)="",COUNT($O235:$P235,$R235:$Y235)&lt;10)),1001,0),3)</f>
        <v>0</v>
      </c>
      <c r="B235" s="122"/>
      <c r="C235" s="140"/>
      <c r="E235" s="302" t="s">
        <v>98</v>
      </c>
      <c r="F235" s="303" t="s">
        <v>144</v>
      </c>
      <c r="G235" s="304"/>
      <c r="H235" s="304"/>
      <c r="I235" s="304"/>
      <c r="J235" s="304"/>
      <c r="K235" s="305"/>
      <c r="L235" s="54"/>
      <c r="M235" s="55"/>
      <c r="N235" s="8"/>
      <c r="O235" s="9"/>
      <c r="P235" s="10"/>
      <c r="Q235" s="11"/>
      <c r="R235" s="12"/>
      <c r="S235" s="12"/>
      <c r="T235" s="12"/>
      <c r="U235" s="12"/>
      <c r="V235" s="12"/>
      <c r="W235" s="12"/>
      <c r="X235" s="12"/>
      <c r="Y235" s="13"/>
      <c r="Z235" s="145"/>
      <c r="AA235" s="268"/>
    </row>
    <row r="236" spans="1:27" ht="20.100000000000001" customHeight="1" x14ac:dyDescent="0.15">
      <c r="A236" s="122">
        <f>IFERROR(IF(AND($L236="○", OR(TRIM($N236)="",COUNT($O236:$P236,$R236:$Y236)&lt;10)),1001,0),3)</f>
        <v>0</v>
      </c>
      <c r="B236" s="122"/>
      <c r="C236" s="140"/>
      <c r="E236" s="302" t="s">
        <v>99</v>
      </c>
      <c r="F236" s="303" t="s">
        <v>145</v>
      </c>
      <c r="G236" s="304"/>
      <c r="H236" s="304"/>
      <c r="I236" s="304"/>
      <c r="J236" s="304"/>
      <c r="K236" s="305"/>
      <c r="L236" s="54"/>
      <c r="M236" s="55"/>
      <c r="N236" s="8"/>
      <c r="O236" s="9"/>
      <c r="P236" s="10"/>
      <c r="Q236" s="11"/>
      <c r="R236" s="12"/>
      <c r="S236" s="12"/>
      <c r="T236" s="12"/>
      <c r="U236" s="12"/>
      <c r="V236" s="12"/>
      <c r="W236" s="12"/>
      <c r="X236" s="12"/>
      <c r="Y236" s="13"/>
      <c r="Z236" s="145"/>
      <c r="AA236" s="268"/>
    </row>
    <row r="237" spans="1:27" ht="20.100000000000001" customHeight="1" x14ac:dyDescent="0.15">
      <c r="A237" s="122">
        <f>IFERROR(IF(AND($L237="○", OR(TRIM($N237)="",COUNT($O237:$P237,$R237:$Y237)&lt;10)),1001,0),3)</f>
        <v>0</v>
      </c>
      <c r="B237" s="122"/>
      <c r="C237" s="140"/>
      <c r="E237" s="302" t="s">
        <v>100</v>
      </c>
      <c r="F237" s="303" t="s">
        <v>146</v>
      </c>
      <c r="G237" s="304"/>
      <c r="H237" s="304"/>
      <c r="I237" s="304"/>
      <c r="J237" s="304"/>
      <c r="K237" s="305"/>
      <c r="L237" s="54"/>
      <c r="M237" s="55"/>
      <c r="N237" s="8"/>
      <c r="O237" s="9"/>
      <c r="P237" s="10"/>
      <c r="Q237" s="11"/>
      <c r="R237" s="12"/>
      <c r="S237" s="12"/>
      <c r="T237" s="12"/>
      <c r="U237" s="12"/>
      <c r="V237" s="12"/>
      <c r="W237" s="12"/>
      <c r="X237" s="12"/>
      <c r="Y237" s="13"/>
      <c r="Z237" s="145"/>
      <c r="AA237" s="268"/>
    </row>
    <row r="238" spans="1:27" ht="20.100000000000001" customHeight="1" x14ac:dyDescent="0.15">
      <c r="A238" s="122">
        <f>IFERROR(IF(AND($L238="○", OR(TRIM($N238)="",COUNT($O238:$P238,$R238:$Y238)&lt;10)),1001,0),3)</f>
        <v>0</v>
      </c>
      <c r="B238" s="122"/>
      <c r="C238" s="140"/>
      <c r="E238" s="302" t="s">
        <v>101</v>
      </c>
      <c r="F238" s="303" t="s">
        <v>147</v>
      </c>
      <c r="G238" s="304"/>
      <c r="H238" s="304"/>
      <c r="I238" s="304"/>
      <c r="J238" s="304"/>
      <c r="K238" s="305"/>
      <c r="L238" s="54"/>
      <c r="M238" s="55"/>
      <c r="N238" s="8"/>
      <c r="O238" s="9"/>
      <c r="P238" s="10"/>
      <c r="Q238" s="11"/>
      <c r="R238" s="12"/>
      <c r="S238" s="12"/>
      <c r="T238" s="12"/>
      <c r="U238" s="12"/>
      <c r="V238" s="12"/>
      <c r="W238" s="12"/>
      <c r="X238" s="12"/>
      <c r="Y238" s="13"/>
      <c r="Z238" s="145"/>
      <c r="AA238" s="268"/>
    </row>
    <row r="239" spans="1:27" ht="20.100000000000001" customHeight="1" x14ac:dyDescent="0.15">
      <c r="A239" s="122">
        <f>IFERROR(IF(AND($L239="○", OR(TRIM($N239)="",COUNT($O239:$P239,$R239:$Y239)&lt;10)),1001,0),3)</f>
        <v>0</v>
      </c>
      <c r="B239" s="122"/>
      <c r="C239" s="140"/>
      <c r="E239" s="302" t="s">
        <v>102</v>
      </c>
      <c r="F239" s="303" t="s">
        <v>148</v>
      </c>
      <c r="G239" s="304"/>
      <c r="H239" s="304"/>
      <c r="I239" s="304"/>
      <c r="J239" s="304"/>
      <c r="K239" s="305"/>
      <c r="L239" s="54"/>
      <c r="M239" s="55"/>
      <c r="N239" s="8"/>
      <c r="O239" s="9"/>
      <c r="P239" s="10"/>
      <c r="Q239" s="11"/>
      <c r="R239" s="12"/>
      <c r="S239" s="12"/>
      <c r="T239" s="12"/>
      <c r="U239" s="12"/>
      <c r="V239" s="12"/>
      <c r="W239" s="12"/>
      <c r="X239" s="12"/>
      <c r="Y239" s="13"/>
      <c r="Z239" s="145"/>
      <c r="AA239" s="268"/>
    </row>
    <row r="240" spans="1:27" ht="20.100000000000001" customHeight="1" x14ac:dyDescent="0.15">
      <c r="A240" s="122">
        <f>IFERROR(IF(AND($L240="○", OR(TRIM($N240)="",COUNT($O240:$P240,$R240:$Y240)&lt;10)),1001,0),3)</f>
        <v>0</v>
      </c>
      <c r="B240" s="122"/>
      <c r="C240" s="136"/>
      <c r="E240" s="302" t="s">
        <v>103</v>
      </c>
      <c r="F240" s="303" t="s">
        <v>149</v>
      </c>
      <c r="G240" s="304"/>
      <c r="H240" s="304"/>
      <c r="I240" s="304"/>
      <c r="J240" s="304"/>
      <c r="K240" s="305"/>
      <c r="L240" s="54"/>
      <c r="M240" s="55"/>
      <c r="N240" s="8"/>
      <c r="O240" s="9"/>
      <c r="P240" s="10"/>
      <c r="Q240" s="11"/>
      <c r="R240" s="12"/>
      <c r="S240" s="12"/>
      <c r="T240" s="12"/>
      <c r="U240" s="12"/>
      <c r="V240" s="12"/>
      <c r="W240" s="12"/>
      <c r="X240" s="12"/>
      <c r="Y240" s="13"/>
      <c r="Z240" s="189"/>
      <c r="AA240" s="178"/>
    </row>
    <row r="241" spans="1:27" ht="20.100000000000001" customHeight="1" x14ac:dyDescent="0.15">
      <c r="A241" s="122">
        <f>IFERROR(IF(AND($L241="○", OR(TRIM($N241)="",COUNT($O241:$P241,$R241:$Y241)&lt;10)),1001,0),3)</f>
        <v>0</v>
      </c>
      <c r="B241" s="122"/>
      <c r="C241" s="140"/>
      <c r="E241" s="302" t="s">
        <v>104</v>
      </c>
      <c r="F241" s="303" t="s">
        <v>150</v>
      </c>
      <c r="G241" s="304"/>
      <c r="H241" s="304"/>
      <c r="I241" s="304"/>
      <c r="J241" s="304"/>
      <c r="K241" s="305"/>
      <c r="L241" s="54"/>
      <c r="M241" s="55"/>
      <c r="N241" s="8"/>
      <c r="O241" s="9"/>
      <c r="P241" s="10"/>
      <c r="Q241" s="11"/>
      <c r="R241" s="12"/>
      <c r="S241" s="12"/>
      <c r="T241" s="12"/>
      <c r="U241" s="12"/>
      <c r="V241" s="12"/>
      <c r="W241" s="12"/>
      <c r="X241" s="12"/>
      <c r="Y241" s="13"/>
      <c r="Z241" s="145"/>
      <c r="AA241" s="268"/>
    </row>
    <row r="242" spans="1:27" ht="20.100000000000001" customHeight="1" x14ac:dyDescent="0.15">
      <c r="A242" s="122">
        <f>IFERROR(IF(AND($L242="○", OR(TRIM($N242)="",COUNT($O242:$P242,$R242:$Y242)&lt;10)),1001,0),3)</f>
        <v>0</v>
      </c>
      <c r="B242" s="122"/>
      <c r="C242" s="140"/>
      <c r="E242" s="302" t="s">
        <v>105</v>
      </c>
      <c r="F242" s="303" t="s">
        <v>151</v>
      </c>
      <c r="G242" s="304"/>
      <c r="H242" s="304"/>
      <c r="I242" s="304"/>
      <c r="J242" s="304"/>
      <c r="K242" s="305"/>
      <c r="L242" s="54"/>
      <c r="M242" s="55"/>
      <c r="N242" s="8"/>
      <c r="O242" s="9"/>
      <c r="P242" s="10"/>
      <c r="Q242" s="11"/>
      <c r="R242" s="12"/>
      <c r="S242" s="12"/>
      <c r="T242" s="12"/>
      <c r="U242" s="12"/>
      <c r="V242" s="12"/>
      <c r="W242" s="12"/>
      <c r="X242" s="12"/>
      <c r="Y242" s="13"/>
      <c r="Z242" s="145"/>
      <c r="AA242" s="268"/>
    </row>
    <row r="243" spans="1:27" ht="20.100000000000001" customHeight="1" x14ac:dyDescent="0.15">
      <c r="A243" s="122">
        <f>IFERROR(IF(AND($L243="○", OR(TRIM($N243)="",COUNT($O243:$P243,$R243:$Y243)&lt;10)),1001,0),3)</f>
        <v>0</v>
      </c>
      <c r="B243" s="122"/>
      <c r="C243" s="140"/>
      <c r="E243" s="302" t="s">
        <v>106</v>
      </c>
      <c r="F243" s="303" t="s">
        <v>152</v>
      </c>
      <c r="G243" s="304"/>
      <c r="H243" s="304"/>
      <c r="I243" s="304"/>
      <c r="J243" s="304"/>
      <c r="K243" s="305"/>
      <c r="L243" s="54"/>
      <c r="M243" s="55"/>
      <c r="N243" s="8"/>
      <c r="O243" s="9"/>
      <c r="P243" s="10"/>
      <c r="Q243" s="11"/>
      <c r="R243" s="12"/>
      <c r="S243" s="12"/>
      <c r="T243" s="12"/>
      <c r="U243" s="12"/>
      <c r="V243" s="12"/>
      <c r="W243" s="12"/>
      <c r="X243" s="12"/>
      <c r="Y243" s="13"/>
      <c r="Z243" s="145"/>
      <c r="AA243" s="268"/>
    </row>
    <row r="244" spans="1:27" ht="20.100000000000001" customHeight="1" x14ac:dyDescent="0.15">
      <c r="A244" s="122">
        <f>IFERROR(IF(AND($L244="○", OR(TRIM($N244)="",COUNT($O244:$P244,$R244:$Y244)&lt;10)),1001,0),3)</f>
        <v>0</v>
      </c>
      <c r="B244" s="122"/>
      <c r="C244" s="140"/>
      <c r="E244" s="302" t="s">
        <v>107</v>
      </c>
      <c r="F244" s="303" t="s">
        <v>153</v>
      </c>
      <c r="G244" s="304"/>
      <c r="H244" s="304"/>
      <c r="I244" s="304"/>
      <c r="J244" s="304"/>
      <c r="K244" s="305"/>
      <c r="L244" s="54"/>
      <c r="M244" s="55"/>
      <c r="N244" s="8"/>
      <c r="O244" s="9"/>
      <c r="P244" s="10"/>
      <c r="Q244" s="11"/>
      <c r="R244" s="12"/>
      <c r="S244" s="12"/>
      <c r="T244" s="12"/>
      <c r="U244" s="12"/>
      <c r="V244" s="12"/>
      <c r="W244" s="12"/>
      <c r="X244" s="12"/>
      <c r="Y244" s="13"/>
      <c r="Z244" s="145"/>
      <c r="AA244" s="268"/>
    </row>
    <row r="245" spans="1:27" ht="20.100000000000001" customHeight="1" x14ac:dyDescent="0.15">
      <c r="A245" s="122">
        <f>IFERROR(IF(AND($L245="○", OR(TRIM($N245)="",COUNT($O245:$P245,$R245:$Y245)&lt;10)),1001,0),3)</f>
        <v>0</v>
      </c>
      <c r="B245" s="122"/>
      <c r="C245" s="140"/>
      <c r="E245" s="302" t="s">
        <v>108</v>
      </c>
      <c r="F245" s="303" t="s">
        <v>154</v>
      </c>
      <c r="G245" s="304"/>
      <c r="H245" s="304"/>
      <c r="I245" s="304"/>
      <c r="J245" s="304"/>
      <c r="K245" s="305"/>
      <c r="L245" s="54"/>
      <c r="M245" s="55"/>
      <c r="N245" s="8"/>
      <c r="O245" s="9"/>
      <c r="P245" s="10"/>
      <c r="Q245" s="11"/>
      <c r="R245" s="12"/>
      <c r="S245" s="12"/>
      <c r="T245" s="12"/>
      <c r="U245" s="12"/>
      <c r="V245" s="12"/>
      <c r="W245" s="12"/>
      <c r="X245" s="12"/>
      <c r="Y245" s="13"/>
      <c r="Z245" s="145"/>
      <c r="AA245" s="268"/>
    </row>
    <row r="246" spans="1:27" ht="20.100000000000001" customHeight="1" x14ac:dyDescent="0.15">
      <c r="A246" s="122">
        <f>IFERROR(IF(AND($L246="○", OR(TRIM($N246)="",COUNT($O246:$P246,$R246:$Y246)&lt;10)),1001,0),3)</f>
        <v>0</v>
      </c>
      <c r="B246" s="122"/>
      <c r="C246" s="140"/>
      <c r="E246" s="302" t="s">
        <v>109</v>
      </c>
      <c r="F246" s="303" t="s">
        <v>155</v>
      </c>
      <c r="G246" s="304"/>
      <c r="H246" s="304"/>
      <c r="I246" s="304"/>
      <c r="J246" s="304"/>
      <c r="K246" s="305"/>
      <c r="L246" s="54"/>
      <c r="M246" s="55"/>
      <c r="N246" s="8"/>
      <c r="O246" s="9"/>
      <c r="P246" s="10"/>
      <c r="Q246" s="11"/>
      <c r="R246" s="12"/>
      <c r="S246" s="12"/>
      <c r="T246" s="12"/>
      <c r="U246" s="12"/>
      <c r="V246" s="12"/>
      <c r="W246" s="12"/>
      <c r="X246" s="12"/>
      <c r="Y246" s="13"/>
      <c r="Z246" s="145"/>
      <c r="AA246" s="268"/>
    </row>
    <row r="247" spans="1:27" ht="20.100000000000001" customHeight="1" x14ac:dyDescent="0.15">
      <c r="A247" s="122">
        <f>IFERROR(IF(AND($L247="○", OR(TRIM($N247)="",COUNT($O247:$P247,$R247:$Y247)&lt;10)),1001,0),3)</f>
        <v>0</v>
      </c>
      <c r="B247" s="122"/>
      <c r="C247" s="140"/>
      <c r="E247" s="302" t="s">
        <v>110</v>
      </c>
      <c r="F247" s="303" t="s">
        <v>156</v>
      </c>
      <c r="G247" s="304"/>
      <c r="H247" s="304"/>
      <c r="I247" s="304"/>
      <c r="J247" s="304"/>
      <c r="K247" s="305"/>
      <c r="L247" s="54"/>
      <c r="M247" s="55"/>
      <c r="N247" s="8"/>
      <c r="O247" s="9"/>
      <c r="P247" s="10"/>
      <c r="Q247" s="11"/>
      <c r="R247" s="12"/>
      <c r="S247" s="12"/>
      <c r="T247" s="12"/>
      <c r="U247" s="12"/>
      <c r="V247" s="12"/>
      <c r="W247" s="12"/>
      <c r="X247" s="12"/>
      <c r="Y247" s="13"/>
      <c r="Z247" s="145"/>
      <c r="AA247" s="268"/>
    </row>
    <row r="248" spans="1:27" ht="20.100000000000001" customHeight="1" x14ac:dyDescent="0.15">
      <c r="A248" s="122">
        <f>IFERROR(IF(AND($L248="○", OR(TRIM($N248)="",COUNT($O248:$P248,$R248:$Y248)&lt;10)),1001,0),3)</f>
        <v>0</v>
      </c>
      <c r="B248" s="122"/>
      <c r="C248" s="140"/>
      <c r="E248" s="302" t="s">
        <v>111</v>
      </c>
      <c r="F248" s="303" t="s">
        <v>157</v>
      </c>
      <c r="G248" s="304"/>
      <c r="H248" s="304"/>
      <c r="I248" s="304"/>
      <c r="J248" s="304"/>
      <c r="K248" s="305"/>
      <c r="L248" s="54"/>
      <c r="M248" s="55"/>
      <c r="N248" s="8"/>
      <c r="O248" s="9"/>
      <c r="P248" s="10"/>
      <c r="Q248" s="11"/>
      <c r="R248" s="12"/>
      <c r="S248" s="12"/>
      <c r="T248" s="12"/>
      <c r="U248" s="12"/>
      <c r="V248" s="12"/>
      <c r="W248" s="12"/>
      <c r="X248" s="12"/>
      <c r="Y248" s="13"/>
      <c r="Z248" s="145"/>
      <c r="AA248" s="268"/>
    </row>
    <row r="249" spans="1:27" ht="20.100000000000001" customHeight="1" x14ac:dyDescent="0.15">
      <c r="A249" s="122">
        <f>IFERROR(IF(AND($L249="○", OR(TRIM($N249)="",COUNT($O249:$P249,$R249:$Y249)&lt;10)),1001,0),3)</f>
        <v>0</v>
      </c>
      <c r="B249" s="122"/>
      <c r="C249" s="140"/>
      <c r="E249" s="302" t="s">
        <v>112</v>
      </c>
      <c r="F249" s="303" t="s">
        <v>158</v>
      </c>
      <c r="G249" s="304"/>
      <c r="H249" s="304"/>
      <c r="I249" s="304"/>
      <c r="J249" s="304"/>
      <c r="K249" s="305"/>
      <c r="L249" s="54"/>
      <c r="M249" s="55"/>
      <c r="N249" s="8"/>
      <c r="O249" s="9"/>
      <c r="P249" s="10"/>
      <c r="Q249" s="11"/>
      <c r="R249" s="12"/>
      <c r="S249" s="12"/>
      <c r="T249" s="12"/>
      <c r="U249" s="12"/>
      <c r="V249" s="12"/>
      <c r="W249" s="12"/>
      <c r="X249" s="12"/>
      <c r="Y249" s="13"/>
      <c r="Z249" s="145"/>
      <c r="AA249" s="268"/>
    </row>
    <row r="250" spans="1:27" ht="20.100000000000001" customHeight="1" x14ac:dyDescent="0.15">
      <c r="A250" s="122">
        <f>IFERROR(IF(AND($L250="○", TRIM($P250)=""),1001,0),3)</f>
        <v>0</v>
      </c>
      <c r="B250" s="122"/>
      <c r="C250" s="140"/>
      <c r="E250" s="306" t="s">
        <v>179</v>
      </c>
      <c r="F250" s="307" t="s">
        <v>178</v>
      </c>
      <c r="G250" s="308"/>
      <c r="H250" s="308"/>
      <c r="I250" s="308"/>
      <c r="J250" s="308"/>
      <c r="K250" s="309"/>
      <c r="L250" s="100"/>
      <c r="M250" s="101"/>
      <c r="N250" s="310"/>
      <c r="O250" s="311"/>
      <c r="P250" s="14"/>
      <c r="Q250" s="312"/>
      <c r="R250" s="313"/>
      <c r="S250" s="313"/>
      <c r="T250" s="313"/>
      <c r="U250" s="313"/>
      <c r="V250" s="313"/>
      <c r="W250" s="313"/>
      <c r="X250" s="313"/>
      <c r="Y250" s="314"/>
      <c r="Z250" s="145"/>
      <c r="AA250" s="268"/>
    </row>
    <row r="251" spans="1:27" ht="30" customHeight="1" x14ac:dyDescent="0.15">
      <c r="A251" s="122"/>
      <c r="B251" s="122"/>
      <c r="C251" s="160"/>
      <c r="D251" s="161"/>
      <c r="E251" s="161"/>
      <c r="F251" s="161"/>
      <c r="G251" s="161"/>
      <c r="H251" s="161"/>
      <c r="I251" s="161"/>
      <c r="J251" s="161"/>
      <c r="K251" s="161"/>
      <c r="L251" s="161"/>
      <c r="M251" s="315"/>
      <c r="N251" s="161"/>
      <c r="O251" s="191"/>
      <c r="P251" s="162"/>
      <c r="Q251" s="185"/>
      <c r="R251" s="185"/>
      <c r="S251" s="185"/>
      <c r="T251" s="185"/>
      <c r="U251" s="185"/>
      <c r="V251" s="185"/>
      <c r="W251" s="185"/>
      <c r="X251" s="185"/>
      <c r="Y251" s="162"/>
      <c r="Z251" s="164"/>
    </row>
    <row r="252" spans="1:27" ht="19.899999999999999" customHeight="1" x14ac:dyDescent="0.15"/>
    <row r="253" spans="1:27" ht="19.899999999999999" customHeight="1" x14ac:dyDescent="0.15"/>
    <row r="254" spans="1:27" ht="20.100000000000001" customHeight="1" x14ac:dyDescent="0.15">
      <c r="A254" s="122"/>
      <c r="B254" s="122"/>
      <c r="C254" s="133" t="s">
        <v>248</v>
      </c>
      <c r="D254" s="134"/>
      <c r="E254" s="134"/>
      <c r="F254" s="134"/>
      <c r="G254" s="134"/>
      <c r="H254" s="134"/>
      <c r="I254" s="316"/>
      <c r="J254" s="194"/>
      <c r="K254" s="194"/>
      <c r="V254" s="194"/>
      <c r="W254" s="194"/>
      <c r="X254" s="194"/>
      <c r="Y254" s="194"/>
      <c r="Z254" s="194"/>
    </row>
    <row r="255" spans="1:27" ht="15" customHeight="1" x14ac:dyDescent="0.15">
      <c r="A255" s="122"/>
      <c r="B255" s="122"/>
      <c r="C255" s="136"/>
      <c r="D255" s="137"/>
      <c r="E255" s="137"/>
      <c r="F255" s="137"/>
      <c r="G255" s="137"/>
      <c r="H255" s="137"/>
      <c r="I255" s="317"/>
      <c r="J255" s="146"/>
      <c r="K255" s="138"/>
      <c r="L255" s="138"/>
      <c r="M255" s="138"/>
      <c r="N255" s="138"/>
      <c r="O255" s="138"/>
      <c r="P255" s="138"/>
      <c r="Q255" s="138"/>
      <c r="R255" s="138"/>
      <c r="S255" s="138"/>
      <c r="T255" s="138"/>
      <c r="U255" s="138"/>
      <c r="Z255" s="318"/>
    </row>
    <row r="256" spans="1:27" ht="20.100000000000001" customHeight="1" x14ac:dyDescent="0.15">
      <c r="A256" s="122"/>
      <c r="B256" s="122"/>
      <c r="C256" s="136"/>
      <c r="D256" s="141">
        <v>1</v>
      </c>
      <c r="E256" s="319" t="s">
        <v>252</v>
      </c>
      <c r="F256" s="320"/>
      <c r="G256" s="320"/>
      <c r="H256" s="320"/>
      <c r="I256" s="200"/>
      <c r="J256" s="200"/>
      <c r="K256" s="200"/>
      <c r="L256" s="200"/>
      <c r="M256" s="200"/>
      <c r="N256" s="200"/>
      <c r="O256" s="200"/>
      <c r="P256" s="320"/>
      <c r="Q256" s="320"/>
      <c r="R256" s="320"/>
      <c r="S256" s="320"/>
      <c r="T256" s="320"/>
      <c r="U256" s="146"/>
      <c r="Z256" s="189"/>
    </row>
    <row r="257" spans="1:26" ht="45" customHeight="1" x14ac:dyDescent="0.15">
      <c r="A257" s="122"/>
      <c r="B257" s="122"/>
      <c r="C257" s="136"/>
      <c r="E257" s="321" t="s">
        <v>253</v>
      </c>
      <c r="F257" s="321"/>
      <c r="G257" s="321"/>
      <c r="H257" s="321"/>
      <c r="I257" s="321"/>
      <c r="J257" s="321"/>
      <c r="K257" s="321"/>
      <c r="L257" s="321"/>
      <c r="M257" s="321"/>
      <c r="N257" s="321"/>
      <c r="O257" s="321"/>
      <c r="P257" s="321"/>
      <c r="Q257" s="321"/>
      <c r="R257" s="321"/>
      <c r="S257" s="321"/>
      <c r="T257" s="321"/>
      <c r="U257" s="321"/>
      <c r="V257" s="321"/>
      <c r="W257" s="321"/>
      <c r="X257" s="321"/>
      <c r="Y257" s="321"/>
      <c r="Z257" s="189"/>
    </row>
    <row r="258" spans="1:26" ht="30" customHeight="1" x14ac:dyDescent="0.15">
      <c r="A258" s="122"/>
      <c r="B258" s="122"/>
      <c r="C258" s="136"/>
      <c r="D258" s="322"/>
      <c r="E258" s="323" t="s">
        <v>257</v>
      </c>
      <c r="F258" s="324"/>
      <c r="G258" s="325"/>
      <c r="H258" s="324" t="s">
        <v>218</v>
      </c>
      <c r="I258" s="324"/>
      <c r="J258" s="324"/>
      <c r="K258" s="324"/>
      <c r="L258" s="324"/>
      <c r="M258" s="324"/>
      <c r="N258" s="324"/>
      <c r="O258" s="324"/>
      <c r="P258" s="326"/>
      <c r="Q258" s="327" t="s">
        <v>219</v>
      </c>
      <c r="R258" s="328"/>
      <c r="S258" s="329" t="s">
        <v>250</v>
      </c>
      <c r="T258" s="330"/>
      <c r="U258" s="330"/>
      <c r="V258" s="330"/>
      <c r="W258" s="330"/>
      <c r="X258" s="330"/>
      <c r="Y258" s="331"/>
      <c r="Z258" s="189"/>
    </row>
    <row r="259" spans="1:26" ht="20.100000000000001" customHeight="1" x14ac:dyDescent="0.15">
      <c r="A259" s="122"/>
      <c r="B259" s="122"/>
      <c r="C259" s="136"/>
      <c r="D259" s="322"/>
      <c r="E259" s="103"/>
      <c r="F259" s="104"/>
      <c r="G259" s="105"/>
      <c r="H259" s="22"/>
      <c r="I259" s="23"/>
      <c r="J259" s="23"/>
      <c r="K259" s="23"/>
      <c r="L259" s="23"/>
      <c r="M259" s="23"/>
      <c r="N259" s="23"/>
      <c r="O259" s="23"/>
      <c r="P259" s="24"/>
      <c r="Q259" s="52"/>
      <c r="R259" s="53"/>
      <c r="S259" s="43"/>
      <c r="T259" s="44"/>
      <c r="U259" s="44"/>
      <c r="V259" s="44"/>
      <c r="W259" s="44"/>
      <c r="X259" s="44"/>
      <c r="Y259" s="45"/>
      <c r="Z259" s="189"/>
    </row>
    <row r="260" spans="1:26" ht="20.100000000000001" customHeight="1" x14ac:dyDescent="0.15">
      <c r="A260" s="122"/>
      <c r="B260" s="122"/>
      <c r="C260" s="136"/>
      <c r="D260" s="322"/>
      <c r="E260" s="25"/>
      <c r="F260" s="26"/>
      <c r="G260" s="27"/>
      <c r="H260" s="15"/>
      <c r="I260" s="16"/>
      <c r="J260" s="16"/>
      <c r="K260" s="16"/>
      <c r="L260" s="16"/>
      <c r="M260" s="16"/>
      <c r="N260" s="16"/>
      <c r="O260" s="16"/>
      <c r="P260" s="17"/>
      <c r="Q260" s="40"/>
      <c r="R260" s="41"/>
      <c r="S260" s="46"/>
      <c r="T260" s="47"/>
      <c r="U260" s="47"/>
      <c r="V260" s="47"/>
      <c r="W260" s="47"/>
      <c r="X260" s="47"/>
      <c r="Y260" s="48"/>
      <c r="Z260" s="189"/>
    </row>
    <row r="261" spans="1:26" ht="20.100000000000001" customHeight="1" x14ac:dyDescent="0.15">
      <c r="A261" s="122"/>
      <c r="B261" s="122"/>
      <c r="C261" s="136"/>
      <c r="D261" s="322"/>
      <c r="E261" s="25"/>
      <c r="F261" s="26"/>
      <c r="G261" s="27"/>
      <c r="H261" s="15"/>
      <c r="I261" s="16"/>
      <c r="J261" s="16"/>
      <c r="K261" s="16"/>
      <c r="L261" s="16"/>
      <c r="M261" s="16"/>
      <c r="N261" s="16"/>
      <c r="O261" s="16"/>
      <c r="P261" s="17"/>
      <c r="Q261" s="40"/>
      <c r="R261" s="41"/>
      <c r="S261" s="46"/>
      <c r="T261" s="47"/>
      <c r="U261" s="47"/>
      <c r="V261" s="47"/>
      <c r="W261" s="47"/>
      <c r="X261" s="47"/>
      <c r="Y261" s="48"/>
      <c r="Z261" s="189"/>
    </row>
    <row r="262" spans="1:26" ht="20.100000000000001" customHeight="1" x14ac:dyDescent="0.15">
      <c r="A262" s="122"/>
      <c r="B262" s="122"/>
      <c r="C262" s="136"/>
      <c r="D262" s="322"/>
      <c r="E262" s="25"/>
      <c r="F262" s="26"/>
      <c r="G262" s="27"/>
      <c r="H262" s="15"/>
      <c r="I262" s="16"/>
      <c r="J262" s="16"/>
      <c r="K262" s="16"/>
      <c r="L262" s="16"/>
      <c r="M262" s="16"/>
      <c r="N262" s="16"/>
      <c r="O262" s="16"/>
      <c r="P262" s="17"/>
      <c r="Q262" s="40"/>
      <c r="R262" s="41"/>
      <c r="S262" s="46"/>
      <c r="T262" s="47"/>
      <c r="U262" s="47"/>
      <c r="V262" s="47"/>
      <c r="W262" s="47"/>
      <c r="X262" s="47"/>
      <c r="Y262" s="48"/>
      <c r="Z262" s="189"/>
    </row>
    <row r="263" spans="1:26" ht="20.100000000000001" customHeight="1" x14ac:dyDescent="0.15">
      <c r="A263" s="122"/>
      <c r="B263" s="122"/>
      <c r="C263" s="136"/>
      <c r="D263" s="322"/>
      <c r="E263" s="25"/>
      <c r="F263" s="26"/>
      <c r="G263" s="27"/>
      <c r="H263" s="15"/>
      <c r="I263" s="16"/>
      <c r="J263" s="16"/>
      <c r="K263" s="16"/>
      <c r="L263" s="16"/>
      <c r="M263" s="16"/>
      <c r="N263" s="16"/>
      <c r="O263" s="16"/>
      <c r="P263" s="17"/>
      <c r="Q263" s="40"/>
      <c r="R263" s="41"/>
      <c r="S263" s="46"/>
      <c r="T263" s="47"/>
      <c r="U263" s="47"/>
      <c r="V263" s="47"/>
      <c r="W263" s="47"/>
      <c r="X263" s="47"/>
      <c r="Y263" s="48"/>
      <c r="Z263" s="189"/>
    </row>
    <row r="264" spans="1:26" ht="20.100000000000001" customHeight="1" x14ac:dyDescent="0.15">
      <c r="A264" s="122"/>
      <c r="B264" s="122"/>
      <c r="C264" s="136"/>
      <c r="D264" s="322"/>
      <c r="E264" s="25"/>
      <c r="F264" s="26"/>
      <c r="G264" s="27"/>
      <c r="H264" s="15"/>
      <c r="I264" s="16"/>
      <c r="J264" s="16"/>
      <c r="K264" s="16"/>
      <c r="L264" s="16"/>
      <c r="M264" s="16"/>
      <c r="N264" s="16"/>
      <c r="O264" s="16"/>
      <c r="P264" s="17"/>
      <c r="Q264" s="40"/>
      <c r="R264" s="41"/>
      <c r="S264" s="46"/>
      <c r="T264" s="47"/>
      <c r="U264" s="47"/>
      <c r="V264" s="47"/>
      <c r="W264" s="47"/>
      <c r="X264" s="47"/>
      <c r="Y264" s="48"/>
      <c r="Z264" s="189"/>
    </row>
    <row r="265" spans="1:26" ht="20.100000000000001" customHeight="1" x14ac:dyDescent="0.15">
      <c r="A265" s="122"/>
      <c r="B265" s="122"/>
      <c r="C265" s="136"/>
      <c r="D265" s="322"/>
      <c r="E265" s="25"/>
      <c r="F265" s="26"/>
      <c r="G265" s="27"/>
      <c r="H265" s="15"/>
      <c r="I265" s="16"/>
      <c r="J265" s="16"/>
      <c r="K265" s="16"/>
      <c r="L265" s="16"/>
      <c r="M265" s="16"/>
      <c r="N265" s="16"/>
      <c r="O265" s="16"/>
      <c r="P265" s="17"/>
      <c r="Q265" s="40"/>
      <c r="R265" s="41"/>
      <c r="S265" s="46"/>
      <c r="T265" s="47"/>
      <c r="U265" s="47"/>
      <c r="V265" s="47"/>
      <c r="W265" s="47"/>
      <c r="X265" s="47"/>
      <c r="Y265" s="48"/>
      <c r="Z265" s="189"/>
    </row>
    <row r="266" spans="1:26" ht="20.100000000000001" customHeight="1" x14ac:dyDescent="0.15">
      <c r="A266" s="122"/>
      <c r="B266" s="122"/>
      <c r="C266" s="136"/>
      <c r="D266" s="322"/>
      <c r="E266" s="25"/>
      <c r="F266" s="26"/>
      <c r="G266" s="27"/>
      <c r="H266" s="15"/>
      <c r="I266" s="16"/>
      <c r="J266" s="16"/>
      <c r="K266" s="16"/>
      <c r="L266" s="16"/>
      <c r="M266" s="16"/>
      <c r="N266" s="16"/>
      <c r="O266" s="16"/>
      <c r="P266" s="17"/>
      <c r="Q266" s="40"/>
      <c r="R266" s="41"/>
      <c r="S266" s="46"/>
      <c r="T266" s="47"/>
      <c r="U266" s="47"/>
      <c r="V266" s="47"/>
      <c r="W266" s="47"/>
      <c r="X266" s="47"/>
      <c r="Y266" s="48"/>
      <c r="Z266" s="189"/>
    </row>
    <row r="267" spans="1:26" ht="20.100000000000001" customHeight="1" x14ac:dyDescent="0.15">
      <c r="A267" s="122"/>
      <c r="B267" s="122"/>
      <c r="C267" s="136"/>
      <c r="D267" s="322"/>
      <c r="E267" s="25"/>
      <c r="F267" s="26"/>
      <c r="G267" s="27"/>
      <c r="H267" s="15"/>
      <c r="I267" s="16"/>
      <c r="J267" s="16"/>
      <c r="K267" s="16"/>
      <c r="L267" s="16"/>
      <c r="M267" s="16"/>
      <c r="N267" s="16"/>
      <c r="O267" s="16"/>
      <c r="P267" s="17"/>
      <c r="Q267" s="40"/>
      <c r="R267" s="41"/>
      <c r="S267" s="46"/>
      <c r="T267" s="47"/>
      <c r="U267" s="47"/>
      <c r="V267" s="47"/>
      <c r="W267" s="47"/>
      <c r="X267" s="47"/>
      <c r="Y267" s="48"/>
      <c r="Z267" s="189"/>
    </row>
    <row r="268" spans="1:26" ht="20.100000000000001" customHeight="1" x14ac:dyDescent="0.15">
      <c r="A268" s="122"/>
      <c r="B268" s="122"/>
      <c r="C268" s="136"/>
      <c r="D268" s="322"/>
      <c r="E268" s="25"/>
      <c r="F268" s="26"/>
      <c r="G268" s="27"/>
      <c r="H268" s="15"/>
      <c r="I268" s="16"/>
      <c r="J268" s="16"/>
      <c r="K268" s="16"/>
      <c r="L268" s="16"/>
      <c r="M268" s="16"/>
      <c r="N268" s="16"/>
      <c r="O268" s="16"/>
      <c r="P268" s="17"/>
      <c r="Q268" s="40"/>
      <c r="R268" s="41"/>
      <c r="S268" s="46"/>
      <c r="T268" s="47"/>
      <c r="U268" s="47"/>
      <c r="V268" s="47"/>
      <c r="W268" s="47"/>
      <c r="X268" s="47"/>
      <c r="Y268" s="48"/>
      <c r="Z268" s="189"/>
    </row>
    <row r="269" spans="1:26" ht="20.100000000000001" customHeight="1" x14ac:dyDescent="0.15">
      <c r="A269" s="122"/>
      <c r="B269" s="122"/>
      <c r="C269" s="136"/>
      <c r="D269" s="322"/>
      <c r="E269" s="25"/>
      <c r="F269" s="26"/>
      <c r="G269" s="27"/>
      <c r="H269" s="15"/>
      <c r="I269" s="16"/>
      <c r="J269" s="16"/>
      <c r="K269" s="16"/>
      <c r="L269" s="16"/>
      <c r="M269" s="16"/>
      <c r="N269" s="16"/>
      <c r="O269" s="16"/>
      <c r="P269" s="17"/>
      <c r="Q269" s="40"/>
      <c r="R269" s="41"/>
      <c r="S269" s="46"/>
      <c r="T269" s="47"/>
      <c r="U269" s="47"/>
      <c r="V269" s="47"/>
      <c r="W269" s="47"/>
      <c r="X269" s="47"/>
      <c r="Y269" s="48"/>
      <c r="Z269" s="189"/>
    </row>
    <row r="270" spans="1:26" ht="20.100000000000001" customHeight="1" x14ac:dyDescent="0.15">
      <c r="A270" s="122"/>
      <c r="B270" s="122"/>
      <c r="C270" s="136"/>
      <c r="D270" s="322"/>
      <c r="E270" s="25"/>
      <c r="F270" s="26"/>
      <c r="G270" s="27"/>
      <c r="H270" s="15"/>
      <c r="I270" s="16"/>
      <c r="J270" s="16"/>
      <c r="K270" s="16"/>
      <c r="L270" s="16"/>
      <c r="M270" s="16"/>
      <c r="N270" s="16"/>
      <c r="O270" s="16"/>
      <c r="P270" s="17"/>
      <c r="Q270" s="40"/>
      <c r="R270" s="41"/>
      <c r="S270" s="46"/>
      <c r="T270" s="47"/>
      <c r="U270" s="47"/>
      <c r="V270" s="47"/>
      <c r="W270" s="47"/>
      <c r="X270" s="47"/>
      <c r="Y270" s="48"/>
      <c r="Z270" s="189"/>
    </row>
    <row r="271" spans="1:26" ht="20.100000000000001" customHeight="1" x14ac:dyDescent="0.15">
      <c r="A271" s="122"/>
      <c r="B271" s="122"/>
      <c r="C271" s="136"/>
      <c r="D271" s="322"/>
      <c r="E271" s="25"/>
      <c r="F271" s="26"/>
      <c r="G271" s="27"/>
      <c r="H271" s="15"/>
      <c r="I271" s="16"/>
      <c r="J271" s="16"/>
      <c r="K271" s="16"/>
      <c r="L271" s="16"/>
      <c r="M271" s="16"/>
      <c r="N271" s="16"/>
      <c r="O271" s="16"/>
      <c r="P271" s="17"/>
      <c r="Q271" s="40"/>
      <c r="R271" s="41"/>
      <c r="S271" s="46"/>
      <c r="T271" s="47"/>
      <c r="U271" s="47"/>
      <c r="V271" s="47"/>
      <c r="W271" s="47"/>
      <c r="X271" s="47"/>
      <c r="Y271" s="48"/>
      <c r="Z271" s="189"/>
    </row>
    <row r="272" spans="1:26" ht="20.100000000000001" customHeight="1" x14ac:dyDescent="0.15">
      <c r="A272" s="122"/>
      <c r="B272" s="122"/>
      <c r="C272" s="136"/>
      <c r="D272" s="322"/>
      <c r="E272" s="25"/>
      <c r="F272" s="26"/>
      <c r="G272" s="27"/>
      <c r="H272" s="15"/>
      <c r="I272" s="16"/>
      <c r="J272" s="16"/>
      <c r="K272" s="16"/>
      <c r="L272" s="16"/>
      <c r="M272" s="16"/>
      <c r="N272" s="16"/>
      <c r="O272" s="16"/>
      <c r="P272" s="17"/>
      <c r="Q272" s="40"/>
      <c r="R272" s="41"/>
      <c r="S272" s="46"/>
      <c r="T272" s="47"/>
      <c r="U272" s="47"/>
      <c r="V272" s="47"/>
      <c r="W272" s="47"/>
      <c r="X272" s="47"/>
      <c r="Y272" s="48"/>
      <c r="Z272" s="189"/>
    </row>
    <row r="273" spans="1:26" ht="20.100000000000001" customHeight="1" x14ac:dyDescent="0.15">
      <c r="A273" s="122"/>
      <c r="B273" s="122"/>
      <c r="C273" s="136"/>
      <c r="D273" s="322"/>
      <c r="E273" s="25"/>
      <c r="F273" s="26"/>
      <c r="G273" s="27"/>
      <c r="H273" s="15"/>
      <c r="I273" s="16"/>
      <c r="J273" s="16"/>
      <c r="K273" s="16"/>
      <c r="L273" s="16"/>
      <c r="M273" s="16"/>
      <c r="N273" s="16"/>
      <c r="O273" s="16"/>
      <c r="P273" s="17"/>
      <c r="Q273" s="40"/>
      <c r="R273" s="41"/>
      <c r="S273" s="46"/>
      <c r="T273" s="47"/>
      <c r="U273" s="47"/>
      <c r="V273" s="47"/>
      <c r="W273" s="47"/>
      <c r="X273" s="47"/>
      <c r="Y273" s="48"/>
      <c r="Z273" s="189"/>
    </row>
    <row r="274" spans="1:26" ht="20.100000000000001" customHeight="1" x14ac:dyDescent="0.15">
      <c r="A274" s="122"/>
      <c r="B274" s="122"/>
      <c r="C274" s="136"/>
      <c r="D274" s="322"/>
      <c r="E274" s="25"/>
      <c r="F274" s="26"/>
      <c r="G274" s="27"/>
      <c r="H274" s="15"/>
      <c r="I274" s="16"/>
      <c r="J274" s="16"/>
      <c r="K274" s="16"/>
      <c r="L274" s="16"/>
      <c r="M274" s="16"/>
      <c r="N274" s="16"/>
      <c r="O274" s="16"/>
      <c r="P274" s="17"/>
      <c r="Q274" s="40"/>
      <c r="R274" s="41"/>
      <c r="S274" s="46"/>
      <c r="T274" s="47"/>
      <c r="U274" s="47"/>
      <c r="V274" s="47"/>
      <c r="W274" s="47"/>
      <c r="X274" s="47"/>
      <c r="Y274" s="48"/>
      <c r="Z274" s="189"/>
    </row>
    <row r="275" spans="1:26" ht="20.100000000000001" customHeight="1" x14ac:dyDescent="0.15">
      <c r="A275" s="122"/>
      <c r="B275" s="122"/>
      <c r="C275" s="136"/>
      <c r="D275" s="322"/>
      <c r="E275" s="25"/>
      <c r="F275" s="26"/>
      <c r="G275" s="27"/>
      <c r="H275" s="15"/>
      <c r="I275" s="16"/>
      <c r="J275" s="16"/>
      <c r="K275" s="16"/>
      <c r="L275" s="16"/>
      <c r="M275" s="16"/>
      <c r="N275" s="16"/>
      <c r="O275" s="16"/>
      <c r="P275" s="17"/>
      <c r="Q275" s="40"/>
      <c r="R275" s="41"/>
      <c r="S275" s="46"/>
      <c r="T275" s="47"/>
      <c r="U275" s="47"/>
      <c r="V275" s="47"/>
      <c r="W275" s="47"/>
      <c r="X275" s="47"/>
      <c r="Y275" s="48"/>
      <c r="Z275" s="189"/>
    </row>
    <row r="276" spans="1:26" ht="20.100000000000001" customHeight="1" x14ac:dyDescent="0.15">
      <c r="A276" s="122"/>
      <c r="B276" s="122"/>
      <c r="C276" s="136"/>
      <c r="D276" s="322"/>
      <c r="E276" s="25"/>
      <c r="F276" s="26"/>
      <c r="G276" s="27"/>
      <c r="H276" s="15"/>
      <c r="I276" s="16"/>
      <c r="J276" s="16"/>
      <c r="K276" s="16"/>
      <c r="L276" s="16"/>
      <c r="M276" s="16"/>
      <c r="N276" s="16"/>
      <c r="O276" s="16"/>
      <c r="P276" s="17"/>
      <c r="Q276" s="40"/>
      <c r="R276" s="41"/>
      <c r="S276" s="46"/>
      <c r="T276" s="47"/>
      <c r="U276" s="47"/>
      <c r="V276" s="47"/>
      <c r="W276" s="47"/>
      <c r="X276" s="47"/>
      <c r="Y276" s="48"/>
      <c r="Z276" s="189"/>
    </row>
    <row r="277" spans="1:26" ht="20.100000000000001" customHeight="1" x14ac:dyDescent="0.15">
      <c r="A277" s="122"/>
      <c r="B277" s="122"/>
      <c r="C277" s="136"/>
      <c r="D277" s="322"/>
      <c r="E277" s="25"/>
      <c r="F277" s="26"/>
      <c r="G277" s="27"/>
      <c r="H277" s="15"/>
      <c r="I277" s="16"/>
      <c r="J277" s="16"/>
      <c r="K277" s="16"/>
      <c r="L277" s="16"/>
      <c r="M277" s="16"/>
      <c r="N277" s="16"/>
      <c r="O277" s="16"/>
      <c r="P277" s="17"/>
      <c r="Q277" s="40"/>
      <c r="R277" s="41"/>
      <c r="S277" s="46"/>
      <c r="T277" s="47"/>
      <c r="U277" s="47"/>
      <c r="V277" s="47"/>
      <c r="W277" s="47"/>
      <c r="X277" s="47"/>
      <c r="Y277" s="48"/>
      <c r="Z277" s="189"/>
    </row>
    <row r="278" spans="1:26" ht="20.100000000000001" customHeight="1" x14ac:dyDescent="0.15">
      <c r="A278" s="122"/>
      <c r="B278" s="122"/>
      <c r="C278" s="136"/>
      <c r="D278" s="322"/>
      <c r="E278" s="107"/>
      <c r="F278" s="108"/>
      <c r="G278" s="109"/>
      <c r="H278" s="19"/>
      <c r="I278" s="20"/>
      <c r="J278" s="20"/>
      <c r="K278" s="20"/>
      <c r="L278" s="20"/>
      <c r="M278" s="20"/>
      <c r="N278" s="20"/>
      <c r="O278" s="20"/>
      <c r="P278" s="21"/>
      <c r="Q278" s="32"/>
      <c r="R278" s="42"/>
      <c r="S278" s="49"/>
      <c r="T278" s="50"/>
      <c r="U278" s="50"/>
      <c r="V278" s="50"/>
      <c r="W278" s="50"/>
      <c r="X278" s="50"/>
      <c r="Y278" s="51"/>
      <c r="Z278" s="189"/>
    </row>
    <row r="279" spans="1:26" ht="20.100000000000001" customHeight="1" x14ac:dyDescent="0.15">
      <c r="A279" s="122"/>
      <c r="B279" s="122"/>
      <c r="C279" s="149"/>
      <c r="E279" s="332" t="s">
        <v>258</v>
      </c>
      <c r="F279" s="333"/>
      <c r="G279" s="333"/>
      <c r="H279" s="333"/>
      <c r="I279" s="333"/>
      <c r="J279" s="333"/>
      <c r="K279" s="333"/>
      <c r="L279" s="333"/>
      <c r="M279" s="333"/>
      <c r="N279" s="333"/>
      <c r="O279" s="333"/>
      <c r="P279" s="333"/>
      <c r="U279" s="146"/>
      <c r="Z279" s="189"/>
    </row>
    <row r="280" spans="1:26" ht="20.100000000000001" customHeight="1" x14ac:dyDescent="0.15">
      <c r="A280" s="122"/>
      <c r="B280" s="122"/>
      <c r="C280" s="149"/>
      <c r="D280" s="141">
        <v>2</v>
      </c>
      <c r="E280" s="177" t="s">
        <v>251</v>
      </c>
      <c r="F280" s="320"/>
      <c r="G280" s="320"/>
      <c r="H280" s="320"/>
      <c r="I280" s="334"/>
      <c r="J280" s="334"/>
      <c r="K280" s="334"/>
      <c r="L280" s="334"/>
      <c r="M280" s="334"/>
      <c r="U280" s="146"/>
      <c r="Z280" s="189"/>
    </row>
    <row r="281" spans="1:26" ht="20.100000000000001" customHeight="1" x14ac:dyDescent="0.15">
      <c r="A281" s="122"/>
      <c r="B281" s="122"/>
      <c r="C281" s="149"/>
      <c r="D281" s="335"/>
      <c r="E281" s="336" t="s">
        <v>244</v>
      </c>
      <c r="F281" s="336"/>
      <c r="G281" s="336"/>
      <c r="H281" s="336"/>
      <c r="I281" s="336"/>
      <c r="J281" s="336"/>
      <c r="K281" s="336"/>
      <c r="L281" s="336"/>
      <c r="M281" s="336"/>
      <c r="N281" s="336"/>
      <c r="O281" s="336"/>
      <c r="P281" s="336"/>
      <c r="Q281" s="336"/>
      <c r="R281" s="336"/>
      <c r="S281" s="336"/>
      <c r="T281" s="336"/>
      <c r="U281" s="336"/>
      <c r="V281" s="336"/>
      <c r="W281" s="336"/>
      <c r="X281" s="336"/>
      <c r="Y281" s="336"/>
      <c r="Z281" s="189"/>
    </row>
    <row r="282" spans="1:26" ht="19.899999999999999" customHeight="1" x14ac:dyDescent="0.15">
      <c r="A282" s="122"/>
      <c r="B282" s="122"/>
      <c r="C282" s="149"/>
      <c r="D282" s="322"/>
      <c r="E282" s="337" t="s">
        <v>220</v>
      </c>
      <c r="F282" s="338"/>
      <c r="G282" s="338"/>
      <c r="H282" s="339"/>
      <c r="I282" s="340" t="s">
        <v>221</v>
      </c>
      <c r="J282" s="338"/>
      <c r="K282" s="338"/>
      <c r="L282" s="338"/>
      <c r="M282" s="339"/>
      <c r="N282" s="341" t="s">
        <v>254</v>
      </c>
      <c r="O282" s="342"/>
      <c r="P282" s="342"/>
      <c r="Q282" s="342"/>
      <c r="R282" s="342"/>
      <c r="S282" s="342"/>
      <c r="T282" s="342"/>
      <c r="U282" s="342"/>
      <c r="V282" s="342"/>
      <c r="W282" s="342"/>
      <c r="X282" s="342"/>
      <c r="Y282" s="343"/>
      <c r="Z282" s="189"/>
    </row>
    <row r="283" spans="1:26" ht="30" customHeight="1" x14ac:dyDescent="0.15">
      <c r="A283" s="122"/>
      <c r="B283" s="122"/>
      <c r="C283" s="149"/>
      <c r="D283" s="322"/>
      <c r="E283" s="344"/>
      <c r="F283" s="345"/>
      <c r="G283" s="345"/>
      <c r="H283" s="346"/>
      <c r="I283" s="347"/>
      <c r="J283" s="345"/>
      <c r="K283" s="345"/>
      <c r="L283" s="345"/>
      <c r="M283" s="346"/>
      <c r="N283" s="347" t="s">
        <v>245</v>
      </c>
      <c r="O283" s="345"/>
      <c r="P283" s="345"/>
      <c r="Q283" s="345"/>
      <c r="R283" s="346"/>
      <c r="S283" s="348" t="s">
        <v>246</v>
      </c>
      <c r="T283" s="349"/>
      <c r="U283" s="347" t="s">
        <v>247</v>
      </c>
      <c r="V283" s="345"/>
      <c r="W283" s="345"/>
      <c r="X283" s="345"/>
      <c r="Y283" s="350"/>
      <c r="Z283" s="189"/>
    </row>
    <row r="284" spans="1:26" ht="20.100000000000001" customHeight="1" x14ac:dyDescent="0.15">
      <c r="A284" s="122"/>
      <c r="B284" s="122"/>
      <c r="C284" s="149"/>
      <c r="D284" s="322"/>
      <c r="E284" s="106"/>
      <c r="F284" s="23"/>
      <c r="G284" s="23"/>
      <c r="H284" s="24"/>
      <c r="I284" s="22"/>
      <c r="J284" s="110"/>
      <c r="K284" s="110"/>
      <c r="L284" s="110"/>
      <c r="M284" s="111"/>
      <c r="N284" s="22"/>
      <c r="O284" s="23"/>
      <c r="P284" s="23"/>
      <c r="Q284" s="23"/>
      <c r="R284" s="24"/>
      <c r="S284" s="52"/>
      <c r="T284" s="113"/>
      <c r="U284" s="22"/>
      <c r="V284" s="23"/>
      <c r="W284" s="23"/>
      <c r="X284" s="23"/>
      <c r="Y284" s="114"/>
      <c r="Z284" s="189"/>
    </row>
    <row r="285" spans="1:26" ht="20.100000000000001" customHeight="1" x14ac:dyDescent="0.15">
      <c r="A285" s="122"/>
      <c r="B285" s="122"/>
      <c r="C285" s="149"/>
      <c r="D285" s="322"/>
      <c r="E285" s="87"/>
      <c r="F285" s="16"/>
      <c r="G285" s="16"/>
      <c r="H285" s="17"/>
      <c r="I285" s="15"/>
      <c r="J285" s="94"/>
      <c r="K285" s="94"/>
      <c r="L285" s="94"/>
      <c r="M285" s="102"/>
      <c r="N285" s="15"/>
      <c r="O285" s="16"/>
      <c r="P285" s="16"/>
      <c r="Q285" s="16"/>
      <c r="R285" s="17"/>
      <c r="S285" s="40"/>
      <c r="T285" s="112"/>
      <c r="U285" s="15"/>
      <c r="V285" s="16"/>
      <c r="W285" s="16"/>
      <c r="X285" s="16"/>
      <c r="Y285" s="18"/>
      <c r="Z285" s="189"/>
    </row>
    <row r="286" spans="1:26" ht="20.100000000000001" customHeight="1" x14ac:dyDescent="0.15">
      <c r="A286" s="122"/>
      <c r="B286" s="122"/>
      <c r="C286" s="149"/>
      <c r="D286" s="322"/>
      <c r="E286" s="87"/>
      <c r="F286" s="16"/>
      <c r="G286" s="16"/>
      <c r="H286" s="17"/>
      <c r="I286" s="15"/>
      <c r="J286" s="94"/>
      <c r="K286" s="94"/>
      <c r="L286" s="94"/>
      <c r="M286" s="102"/>
      <c r="N286" s="15"/>
      <c r="O286" s="16"/>
      <c r="P286" s="16"/>
      <c r="Q286" s="16"/>
      <c r="R286" s="17"/>
      <c r="S286" s="40"/>
      <c r="T286" s="112"/>
      <c r="U286" s="15"/>
      <c r="V286" s="16"/>
      <c r="W286" s="16"/>
      <c r="X286" s="16"/>
      <c r="Y286" s="18"/>
      <c r="Z286" s="189"/>
    </row>
    <row r="287" spans="1:26" ht="20.100000000000001" customHeight="1" x14ac:dyDescent="0.15">
      <c r="A287" s="122"/>
      <c r="B287" s="122"/>
      <c r="C287" s="149"/>
      <c r="D287" s="322"/>
      <c r="E287" s="87"/>
      <c r="F287" s="16"/>
      <c r="G287" s="16"/>
      <c r="H287" s="17"/>
      <c r="I287" s="15"/>
      <c r="J287" s="94"/>
      <c r="K287" s="94"/>
      <c r="L287" s="94"/>
      <c r="M287" s="102"/>
      <c r="N287" s="15"/>
      <c r="O287" s="16"/>
      <c r="P287" s="16"/>
      <c r="Q287" s="16"/>
      <c r="R287" s="17"/>
      <c r="S287" s="40"/>
      <c r="T287" s="112"/>
      <c r="U287" s="15"/>
      <c r="V287" s="16"/>
      <c r="W287" s="16"/>
      <c r="X287" s="16"/>
      <c r="Y287" s="18"/>
      <c r="Z287" s="189"/>
    </row>
    <row r="288" spans="1:26" ht="20.100000000000001" customHeight="1" x14ac:dyDescent="0.15">
      <c r="A288" s="122"/>
      <c r="B288" s="122"/>
      <c r="C288" s="149"/>
      <c r="D288" s="322"/>
      <c r="E288" s="87"/>
      <c r="F288" s="16"/>
      <c r="G288" s="16"/>
      <c r="H288" s="17"/>
      <c r="I288" s="15"/>
      <c r="J288" s="94"/>
      <c r="K288" s="94"/>
      <c r="L288" s="94"/>
      <c r="M288" s="102"/>
      <c r="N288" s="15"/>
      <c r="O288" s="16"/>
      <c r="P288" s="16"/>
      <c r="Q288" s="16"/>
      <c r="R288" s="17"/>
      <c r="S288" s="40"/>
      <c r="T288" s="112"/>
      <c r="U288" s="15"/>
      <c r="V288" s="16"/>
      <c r="W288" s="16"/>
      <c r="X288" s="16"/>
      <c r="Y288" s="18"/>
      <c r="Z288" s="189"/>
    </row>
    <row r="289" spans="1:26" ht="20.100000000000001" customHeight="1" x14ac:dyDescent="0.15">
      <c r="A289" s="122"/>
      <c r="B289" s="122"/>
      <c r="C289" s="149"/>
      <c r="D289" s="322"/>
      <c r="E289" s="87"/>
      <c r="F289" s="16"/>
      <c r="G289" s="16"/>
      <c r="H289" s="17"/>
      <c r="I289" s="15"/>
      <c r="J289" s="94"/>
      <c r="K289" s="94"/>
      <c r="L289" s="94"/>
      <c r="M289" s="102"/>
      <c r="N289" s="15"/>
      <c r="O289" s="16"/>
      <c r="P289" s="16"/>
      <c r="Q289" s="16"/>
      <c r="R289" s="17"/>
      <c r="S289" s="40"/>
      <c r="T289" s="112"/>
      <c r="U289" s="15"/>
      <c r="V289" s="16"/>
      <c r="W289" s="16"/>
      <c r="X289" s="16"/>
      <c r="Y289" s="18"/>
      <c r="Z289" s="189"/>
    </row>
    <row r="290" spans="1:26" ht="20.100000000000001" customHeight="1" x14ac:dyDescent="0.15">
      <c r="A290" s="122"/>
      <c r="B290" s="122"/>
      <c r="C290" s="149"/>
      <c r="D290" s="322"/>
      <c r="E290" s="87"/>
      <c r="F290" s="16"/>
      <c r="G290" s="16"/>
      <c r="H290" s="17"/>
      <c r="I290" s="15"/>
      <c r="J290" s="94"/>
      <c r="K290" s="94"/>
      <c r="L290" s="94"/>
      <c r="M290" s="102"/>
      <c r="N290" s="15"/>
      <c r="O290" s="16"/>
      <c r="P290" s="16"/>
      <c r="Q290" s="16"/>
      <c r="R290" s="17"/>
      <c r="S290" s="40"/>
      <c r="T290" s="112"/>
      <c r="U290" s="15"/>
      <c r="V290" s="16"/>
      <c r="W290" s="16"/>
      <c r="X290" s="16"/>
      <c r="Y290" s="18"/>
      <c r="Z290" s="189"/>
    </row>
    <row r="291" spans="1:26" ht="20.100000000000001" customHeight="1" x14ac:dyDescent="0.15">
      <c r="A291" s="122"/>
      <c r="B291" s="122"/>
      <c r="C291" s="149"/>
      <c r="D291" s="322"/>
      <c r="E291" s="87"/>
      <c r="F291" s="16"/>
      <c r="G291" s="16"/>
      <c r="H291" s="17"/>
      <c r="I291" s="15"/>
      <c r="J291" s="94"/>
      <c r="K291" s="94"/>
      <c r="L291" s="94"/>
      <c r="M291" s="102"/>
      <c r="N291" s="15"/>
      <c r="O291" s="16"/>
      <c r="P291" s="16"/>
      <c r="Q291" s="16"/>
      <c r="R291" s="17"/>
      <c r="S291" s="40"/>
      <c r="T291" s="112"/>
      <c r="U291" s="15"/>
      <c r="V291" s="16"/>
      <c r="W291" s="16"/>
      <c r="X291" s="16"/>
      <c r="Y291" s="18"/>
      <c r="Z291" s="189"/>
    </row>
    <row r="292" spans="1:26" ht="20.100000000000001" customHeight="1" x14ac:dyDescent="0.15">
      <c r="A292" s="122"/>
      <c r="B292" s="122"/>
      <c r="C292" s="149"/>
      <c r="D292" s="322"/>
      <c r="E292" s="87"/>
      <c r="F292" s="16"/>
      <c r="G292" s="16"/>
      <c r="H292" s="17"/>
      <c r="I292" s="15"/>
      <c r="J292" s="94"/>
      <c r="K292" s="94"/>
      <c r="L292" s="94"/>
      <c r="M292" s="102"/>
      <c r="N292" s="15"/>
      <c r="O292" s="16"/>
      <c r="P292" s="16"/>
      <c r="Q292" s="16"/>
      <c r="R292" s="17"/>
      <c r="S292" s="40"/>
      <c r="T292" s="112"/>
      <c r="U292" s="15"/>
      <c r="V292" s="16"/>
      <c r="W292" s="16"/>
      <c r="X292" s="16"/>
      <c r="Y292" s="18"/>
      <c r="Z292" s="189"/>
    </row>
    <row r="293" spans="1:26" ht="20.100000000000001" customHeight="1" x14ac:dyDescent="0.15">
      <c r="A293" s="122"/>
      <c r="B293" s="122"/>
      <c r="C293" s="149"/>
      <c r="D293" s="322"/>
      <c r="E293" s="87"/>
      <c r="F293" s="16"/>
      <c r="G293" s="16"/>
      <c r="H293" s="17"/>
      <c r="I293" s="15"/>
      <c r="J293" s="94"/>
      <c r="K293" s="94"/>
      <c r="L293" s="94"/>
      <c r="M293" s="102"/>
      <c r="N293" s="15"/>
      <c r="O293" s="16"/>
      <c r="P293" s="16"/>
      <c r="Q293" s="16"/>
      <c r="R293" s="17"/>
      <c r="S293" s="40"/>
      <c r="T293" s="112"/>
      <c r="U293" s="15"/>
      <c r="V293" s="16"/>
      <c r="W293" s="16"/>
      <c r="X293" s="16"/>
      <c r="Y293" s="18"/>
      <c r="Z293" s="189"/>
    </row>
    <row r="294" spans="1:26" ht="20.100000000000001" customHeight="1" x14ac:dyDescent="0.15">
      <c r="A294" s="122"/>
      <c r="B294" s="122"/>
      <c r="C294" s="149"/>
      <c r="D294" s="322"/>
      <c r="E294" s="87"/>
      <c r="F294" s="16"/>
      <c r="G294" s="16"/>
      <c r="H294" s="17"/>
      <c r="I294" s="15"/>
      <c r="J294" s="94"/>
      <c r="K294" s="94"/>
      <c r="L294" s="94"/>
      <c r="M294" s="102"/>
      <c r="N294" s="15"/>
      <c r="O294" s="16"/>
      <c r="P294" s="16"/>
      <c r="Q294" s="16"/>
      <c r="R294" s="17"/>
      <c r="S294" s="40"/>
      <c r="T294" s="112"/>
      <c r="U294" s="15"/>
      <c r="V294" s="16"/>
      <c r="W294" s="16"/>
      <c r="X294" s="16"/>
      <c r="Y294" s="18"/>
      <c r="Z294" s="189"/>
    </row>
    <row r="295" spans="1:26" ht="20.100000000000001" customHeight="1" x14ac:dyDescent="0.15">
      <c r="A295" s="122"/>
      <c r="B295" s="122"/>
      <c r="C295" s="149"/>
      <c r="D295" s="322"/>
      <c r="E295" s="87"/>
      <c r="F295" s="16"/>
      <c r="G295" s="16"/>
      <c r="H295" s="17"/>
      <c r="I295" s="15"/>
      <c r="J295" s="94"/>
      <c r="K295" s="94"/>
      <c r="L295" s="94"/>
      <c r="M295" s="102"/>
      <c r="N295" s="15"/>
      <c r="O295" s="16"/>
      <c r="P295" s="16"/>
      <c r="Q295" s="16"/>
      <c r="R295" s="17"/>
      <c r="S295" s="40"/>
      <c r="T295" s="112"/>
      <c r="U295" s="15"/>
      <c r="V295" s="16"/>
      <c r="W295" s="16"/>
      <c r="X295" s="16"/>
      <c r="Y295" s="18"/>
      <c r="Z295" s="189"/>
    </row>
    <row r="296" spans="1:26" ht="20.100000000000001" customHeight="1" x14ac:dyDescent="0.15">
      <c r="A296" s="122"/>
      <c r="B296" s="122"/>
      <c r="C296" s="149"/>
      <c r="D296" s="322"/>
      <c r="E296" s="87"/>
      <c r="F296" s="16"/>
      <c r="G296" s="16"/>
      <c r="H296" s="17"/>
      <c r="I296" s="15"/>
      <c r="J296" s="94"/>
      <c r="K296" s="94"/>
      <c r="L296" s="94"/>
      <c r="M296" s="102"/>
      <c r="N296" s="15"/>
      <c r="O296" s="16"/>
      <c r="P296" s="16"/>
      <c r="Q296" s="16"/>
      <c r="R296" s="17"/>
      <c r="S296" s="40"/>
      <c r="T296" s="112"/>
      <c r="U296" s="15"/>
      <c r="V296" s="16"/>
      <c r="W296" s="16"/>
      <c r="X296" s="16"/>
      <c r="Y296" s="18"/>
      <c r="Z296" s="189"/>
    </row>
    <row r="297" spans="1:26" ht="20.100000000000001" customHeight="1" x14ac:dyDescent="0.15">
      <c r="A297" s="122"/>
      <c r="B297" s="122"/>
      <c r="C297" s="149"/>
      <c r="D297" s="322"/>
      <c r="E297" s="87"/>
      <c r="F297" s="16"/>
      <c r="G297" s="16"/>
      <c r="H297" s="17"/>
      <c r="I297" s="15"/>
      <c r="J297" s="94"/>
      <c r="K297" s="94"/>
      <c r="L297" s="94"/>
      <c r="M297" s="102"/>
      <c r="N297" s="15"/>
      <c r="O297" s="16"/>
      <c r="P297" s="16"/>
      <c r="Q297" s="16"/>
      <c r="R297" s="17"/>
      <c r="S297" s="40"/>
      <c r="T297" s="112"/>
      <c r="U297" s="15"/>
      <c r="V297" s="16"/>
      <c r="W297" s="16"/>
      <c r="X297" s="16"/>
      <c r="Y297" s="18"/>
      <c r="Z297" s="189"/>
    </row>
    <row r="298" spans="1:26" ht="20.100000000000001" customHeight="1" x14ac:dyDescent="0.15">
      <c r="A298" s="122"/>
      <c r="B298" s="122"/>
      <c r="C298" s="149"/>
      <c r="D298" s="322"/>
      <c r="E298" s="87"/>
      <c r="F298" s="16"/>
      <c r="G298" s="16"/>
      <c r="H298" s="17"/>
      <c r="I298" s="15"/>
      <c r="J298" s="94"/>
      <c r="K298" s="94"/>
      <c r="L298" s="94"/>
      <c r="M298" s="102"/>
      <c r="N298" s="15"/>
      <c r="O298" s="16"/>
      <c r="P298" s="16"/>
      <c r="Q298" s="16"/>
      <c r="R298" s="17"/>
      <c r="S298" s="40"/>
      <c r="T298" s="112"/>
      <c r="U298" s="15"/>
      <c r="V298" s="16"/>
      <c r="W298" s="16"/>
      <c r="X298" s="16"/>
      <c r="Y298" s="18"/>
      <c r="Z298" s="189"/>
    </row>
    <row r="299" spans="1:26" ht="20.100000000000001" customHeight="1" x14ac:dyDescent="0.15">
      <c r="A299" s="122"/>
      <c r="B299" s="122"/>
      <c r="C299" s="149"/>
      <c r="D299" s="322"/>
      <c r="E299" s="87"/>
      <c r="F299" s="16"/>
      <c r="G299" s="16"/>
      <c r="H299" s="17"/>
      <c r="I299" s="15"/>
      <c r="J299" s="94"/>
      <c r="K299" s="94"/>
      <c r="L299" s="94"/>
      <c r="M299" s="102"/>
      <c r="N299" s="15"/>
      <c r="O299" s="16"/>
      <c r="P299" s="16"/>
      <c r="Q299" s="16"/>
      <c r="R299" s="17"/>
      <c r="S299" s="40"/>
      <c r="T299" s="112"/>
      <c r="U299" s="15"/>
      <c r="V299" s="16"/>
      <c r="W299" s="16"/>
      <c r="X299" s="16"/>
      <c r="Y299" s="18"/>
      <c r="Z299" s="189"/>
    </row>
    <row r="300" spans="1:26" ht="20.100000000000001" customHeight="1" x14ac:dyDescent="0.15">
      <c r="A300" s="122"/>
      <c r="B300" s="122"/>
      <c r="C300" s="149"/>
      <c r="D300" s="322"/>
      <c r="E300" s="87"/>
      <c r="F300" s="16"/>
      <c r="G300" s="16"/>
      <c r="H300" s="17"/>
      <c r="I300" s="15"/>
      <c r="J300" s="94"/>
      <c r="K300" s="94"/>
      <c r="L300" s="94"/>
      <c r="M300" s="102"/>
      <c r="N300" s="15"/>
      <c r="O300" s="16"/>
      <c r="P300" s="16"/>
      <c r="Q300" s="16"/>
      <c r="R300" s="17"/>
      <c r="S300" s="40"/>
      <c r="T300" s="112"/>
      <c r="U300" s="15"/>
      <c r="V300" s="16"/>
      <c r="W300" s="16"/>
      <c r="X300" s="16"/>
      <c r="Y300" s="18"/>
      <c r="Z300" s="189"/>
    </row>
    <row r="301" spans="1:26" ht="20.100000000000001" customHeight="1" x14ac:dyDescent="0.15">
      <c r="A301" s="122"/>
      <c r="B301" s="122"/>
      <c r="C301" s="149"/>
      <c r="D301" s="322"/>
      <c r="E301" s="87"/>
      <c r="F301" s="16"/>
      <c r="G301" s="16"/>
      <c r="H301" s="17"/>
      <c r="I301" s="15"/>
      <c r="J301" s="94"/>
      <c r="K301" s="94"/>
      <c r="L301" s="94"/>
      <c r="M301" s="102"/>
      <c r="N301" s="15"/>
      <c r="O301" s="16"/>
      <c r="P301" s="16"/>
      <c r="Q301" s="16"/>
      <c r="R301" s="17"/>
      <c r="S301" s="40"/>
      <c r="T301" s="112"/>
      <c r="U301" s="15"/>
      <c r="V301" s="16"/>
      <c r="W301" s="16"/>
      <c r="X301" s="16"/>
      <c r="Y301" s="18"/>
      <c r="Z301" s="189"/>
    </row>
    <row r="302" spans="1:26" ht="20.100000000000001" customHeight="1" x14ac:dyDescent="0.15">
      <c r="A302" s="122"/>
      <c r="B302" s="122"/>
      <c r="C302" s="149"/>
      <c r="D302" s="322"/>
      <c r="E302" s="87"/>
      <c r="F302" s="16"/>
      <c r="G302" s="16"/>
      <c r="H302" s="17"/>
      <c r="I302" s="15"/>
      <c r="J302" s="94"/>
      <c r="K302" s="94"/>
      <c r="L302" s="94"/>
      <c r="M302" s="102"/>
      <c r="N302" s="15"/>
      <c r="O302" s="16"/>
      <c r="P302" s="16"/>
      <c r="Q302" s="16"/>
      <c r="R302" s="17"/>
      <c r="S302" s="40"/>
      <c r="T302" s="112"/>
      <c r="U302" s="15"/>
      <c r="V302" s="16"/>
      <c r="W302" s="16"/>
      <c r="X302" s="16"/>
      <c r="Y302" s="18"/>
      <c r="Z302" s="189"/>
    </row>
    <row r="303" spans="1:26" ht="20.100000000000001" customHeight="1" x14ac:dyDescent="0.15">
      <c r="A303" s="122"/>
      <c r="B303" s="122"/>
      <c r="C303" s="149"/>
      <c r="D303" s="322"/>
      <c r="E303" s="29"/>
      <c r="F303" s="20"/>
      <c r="G303" s="20"/>
      <c r="H303" s="21"/>
      <c r="I303" s="19"/>
      <c r="J303" s="30"/>
      <c r="K303" s="30"/>
      <c r="L303" s="30"/>
      <c r="M303" s="31"/>
      <c r="N303" s="19"/>
      <c r="O303" s="20"/>
      <c r="P303" s="20"/>
      <c r="Q303" s="20"/>
      <c r="R303" s="21"/>
      <c r="S303" s="32"/>
      <c r="T303" s="33"/>
      <c r="U303" s="19"/>
      <c r="V303" s="20"/>
      <c r="W303" s="20"/>
      <c r="X303" s="20"/>
      <c r="Y303" s="34"/>
      <c r="Z303" s="189"/>
    </row>
    <row r="304" spans="1:26" ht="20.100000000000001" customHeight="1" x14ac:dyDescent="0.15">
      <c r="A304" s="122"/>
      <c r="B304" s="122"/>
      <c r="C304" s="149"/>
      <c r="D304" s="335"/>
      <c r="E304" s="351"/>
      <c r="F304" s="352"/>
      <c r="G304" s="352"/>
      <c r="H304" s="352"/>
      <c r="I304" s="334"/>
      <c r="J304" s="353"/>
      <c r="K304" s="354"/>
      <c r="L304" s="334"/>
      <c r="M304" s="335"/>
      <c r="N304" s="200"/>
      <c r="U304" s="146"/>
      <c r="Z304" s="189"/>
    </row>
    <row r="305" spans="1:27" ht="20.100000000000001" customHeight="1" x14ac:dyDescent="0.15">
      <c r="A305" s="122"/>
      <c r="B305" s="122"/>
      <c r="C305" s="160"/>
      <c r="D305" s="161"/>
      <c r="E305" s="161"/>
      <c r="F305" s="161"/>
      <c r="G305" s="161"/>
      <c r="H305" s="161"/>
      <c r="I305" s="161"/>
      <c r="J305" s="161"/>
      <c r="K305" s="161"/>
      <c r="L305" s="161"/>
      <c r="M305" s="355"/>
      <c r="N305" s="161"/>
      <c r="O305" s="356"/>
      <c r="P305" s="357"/>
      <c r="Q305" s="357"/>
      <c r="R305" s="357"/>
      <c r="S305" s="358"/>
      <c r="T305" s="359"/>
      <c r="U305" s="161"/>
      <c r="V305" s="194"/>
      <c r="W305" s="194"/>
      <c r="X305" s="194"/>
      <c r="Y305" s="194"/>
      <c r="Z305" s="360"/>
    </row>
    <row r="306" spans="1:27" ht="20.100000000000001" customHeight="1" x14ac:dyDescent="0.15">
      <c r="A306" s="122"/>
      <c r="B306" s="122"/>
      <c r="C306" s="146"/>
      <c r="D306" s="146"/>
      <c r="E306" s="146"/>
      <c r="F306" s="146"/>
      <c r="G306" s="146"/>
      <c r="H306" s="146"/>
      <c r="I306" s="146"/>
      <c r="J306" s="170"/>
      <c r="K306" s="170"/>
      <c r="L306" s="170"/>
      <c r="M306" s="361"/>
      <c r="N306" s="170"/>
      <c r="O306" s="362"/>
      <c r="P306" s="362"/>
      <c r="Q306" s="362"/>
      <c r="R306" s="362"/>
      <c r="S306" s="361"/>
      <c r="T306" s="170"/>
      <c r="U306" s="146"/>
    </row>
    <row r="307" spans="1:27" ht="19.899999999999999" customHeight="1" x14ac:dyDescent="0.15">
      <c r="M307" s="270"/>
      <c r="O307" s="178"/>
      <c r="Q307" s="271"/>
      <c r="R307" s="271"/>
      <c r="S307" s="271"/>
      <c r="T307" s="271"/>
      <c r="U307" s="271"/>
      <c r="V307" s="271"/>
      <c r="W307" s="271"/>
      <c r="X307" s="271"/>
    </row>
    <row r="308" spans="1:27" ht="20.100000000000001" customHeight="1" x14ac:dyDescent="0.15">
      <c r="B308" s="122"/>
      <c r="C308" s="133" t="s">
        <v>249</v>
      </c>
      <c r="D308" s="134"/>
      <c r="E308" s="134"/>
      <c r="F308" s="134"/>
      <c r="G308" s="134"/>
      <c r="H308" s="135"/>
      <c r="I308" s="269"/>
      <c r="L308" s="270"/>
      <c r="N308" s="178"/>
      <c r="P308" s="271"/>
      <c r="Q308" s="271"/>
      <c r="R308" s="271"/>
      <c r="S308" s="178"/>
      <c r="T308" s="178"/>
      <c r="U308" s="178"/>
      <c r="V308" s="178"/>
      <c r="W308" s="178"/>
      <c r="X308" s="178"/>
      <c r="Y308" s="178"/>
      <c r="AA308" s="178"/>
    </row>
    <row r="309" spans="1:27" ht="19.899999999999999" customHeight="1" x14ac:dyDescent="0.15">
      <c r="B309" s="122"/>
      <c r="C309" s="136"/>
      <c r="D309" s="137"/>
      <c r="E309" s="137"/>
      <c r="F309" s="137"/>
      <c r="G309" s="137"/>
      <c r="H309" s="137"/>
      <c r="I309" s="137"/>
      <c r="J309" s="138"/>
      <c r="K309" s="138"/>
      <c r="L309" s="195"/>
      <c r="M309" s="195"/>
      <c r="N309" s="182"/>
      <c r="O309" s="182"/>
      <c r="P309" s="272"/>
      <c r="Q309" s="272"/>
      <c r="R309" s="272"/>
      <c r="S309" s="182"/>
      <c r="T309" s="182"/>
      <c r="U309" s="182"/>
      <c r="V309" s="182"/>
      <c r="W309" s="182"/>
      <c r="X309" s="182"/>
      <c r="Y309" s="182"/>
      <c r="Z309" s="139"/>
      <c r="AA309" s="178"/>
    </row>
    <row r="310" spans="1:27" ht="19.899999999999999" customHeight="1" x14ac:dyDescent="0.15">
      <c r="B310" s="122"/>
      <c r="C310" s="140"/>
      <c r="D310" s="363" t="s">
        <v>234</v>
      </c>
      <c r="E310" s="364"/>
      <c r="F310" s="364"/>
      <c r="G310" s="364"/>
      <c r="H310" s="364"/>
      <c r="I310" s="364"/>
      <c r="J310" s="364"/>
      <c r="K310" s="364"/>
      <c r="L310" s="364"/>
      <c r="M310" s="364"/>
      <c r="N310" s="364"/>
      <c r="O310" s="364"/>
      <c r="P310" s="364"/>
      <c r="Q310" s="364"/>
      <c r="R310" s="364"/>
      <c r="S310" s="364"/>
      <c r="T310" s="364"/>
      <c r="U310" s="364"/>
      <c r="V310" s="364"/>
      <c r="W310" s="364"/>
      <c r="X310" s="364"/>
      <c r="Y310" s="364"/>
      <c r="Z310" s="145"/>
    </row>
    <row r="311" spans="1:27" ht="19.899999999999999" customHeight="1" x14ac:dyDescent="0.15">
      <c r="A311" s="115"/>
      <c r="B311" s="115"/>
      <c r="C311" s="149"/>
      <c r="D311" s="141">
        <f>D309+1</f>
        <v>1</v>
      </c>
      <c r="E311" s="146" t="s">
        <v>227</v>
      </c>
      <c r="F311" s="146"/>
      <c r="G311" s="146"/>
      <c r="H311" s="146"/>
      <c r="I311" s="365"/>
      <c r="J311" s="170"/>
      <c r="K311" s="366"/>
      <c r="L311" s="170"/>
      <c r="M311" s="170"/>
      <c r="N311" s="147"/>
      <c r="O311" s="147"/>
      <c r="P311" s="147"/>
      <c r="Q311" s="147"/>
      <c r="R311" s="147"/>
      <c r="S311" s="147"/>
      <c r="T311" s="147"/>
      <c r="U311" s="147"/>
      <c r="V311" s="146"/>
      <c r="Z311" s="189"/>
    </row>
    <row r="312" spans="1:27" ht="19.899999999999999" customHeight="1" x14ac:dyDescent="0.15">
      <c r="A312" s="115"/>
      <c r="B312" s="115"/>
      <c r="C312" s="149"/>
      <c r="D312" s="146"/>
      <c r="E312" s="367" t="s">
        <v>260</v>
      </c>
      <c r="F312" s="146"/>
      <c r="G312" s="146"/>
      <c r="H312" s="146"/>
      <c r="I312" s="365"/>
      <c r="J312" s="170"/>
      <c r="K312" s="366"/>
      <c r="L312" s="170"/>
      <c r="M312" s="170"/>
      <c r="N312" s="147"/>
      <c r="O312" s="147"/>
      <c r="P312" s="147"/>
      <c r="Q312" s="147"/>
      <c r="R312" s="147"/>
      <c r="S312" s="147"/>
      <c r="T312" s="147"/>
      <c r="U312" s="147"/>
      <c r="V312" s="146"/>
      <c r="Z312" s="189"/>
    </row>
    <row r="313" spans="1:27" ht="19.899999999999999" customHeight="1" x14ac:dyDescent="0.15">
      <c r="A313" s="115"/>
      <c r="B313" s="115"/>
      <c r="C313" s="149"/>
      <c r="D313" s="146"/>
      <c r="E313" s="368" t="s">
        <v>225</v>
      </c>
      <c r="F313" s="369"/>
      <c r="G313" s="369"/>
      <c r="H313" s="370"/>
      <c r="I313" s="212" t="s">
        <v>226</v>
      </c>
      <c r="J313" s="213"/>
      <c r="K313" s="371"/>
      <c r="L313" s="213"/>
      <c r="M313" s="214"/>
      <c r="N313" s="147"/>
      <c r="O313" s="147"/>
      <c r="P313" s="147"/>
      <c r="Q313" s="147"/>
      <c r="R313" s="147"/>
      <c r="S313" s="147"/>
      <c r="T313" s="147"/>
      <c r="U313" s="147"/>
      <c r="V313" s="146"/>
      <c r="Z313" s="189"/>
    </row>
    <row r="314" spans="1:27" ht="19.899999999999999" customHeight="1" x14ac:dyDescent="0.15">
      <c r="A314" s="115"/>
      <c r="B314" s="115"/>
      <c r="C314" s="149"/>
      <c r="D314" s="146"/>
      <c r="E314" s="372" t="s">
        <v>228</v>
      </c>
      <c r="F314" s="373"/>
      <c r="G314" s="373"/>
      <c r="H314" s="374"/>
      <c r="I314" s="36"/>
      <c r="J314" s="37"/>
      <c r="K314" s="38"/>
      <c r="L314" s="37"/>
      <c r="M314" s="39"/>
      <c r="N314" s="147"/>
      <c r="O314" s="147"/>
      <c r="P314" s="147"/>
      <c r="Q314" s="147"/>
      <c r="R314" s="147"/>
      <c r="S314" s="147"/>
      <c r="T314" s="147"/>
      <c r="U314" s="147"/>
      <c r="V314" s="146"/>
      <c r="Z314" s="189"/>
    </row>
    <row r="315" spans="1:27" ht="19.899999999999999" customHeight="1" x14ac:dyDescent="0.15">
      <c r="A315" s="115"/>
      <c r="B315" s="115"/>
      <c r="C315" s="149"/>
      <c r="D315" s="146"/>
      <c r="E315" s="375" t="s">
        <v>229</v>
      </c>
      <c r="F315" s="376"/>
      <c r="G315" s="376"/>
      <c r="H315" s="377"/>
      <c r="I315" s="29"/>
      <c r="J315" s="30"/>
      <c r="K315" s="30"/>
      <c r="L315" s="30"/>
      <c r="M315" s="35"/>
      <c r="N315" s="147"/>
      <c r="O315" s="147"/>
      <c r="P315" s="147"/>
      <c r="Q315" s="147"/>
      <c r="R315" s="147"/>
      <c r="S315" s="147"/>
      <c r="T315" s="147"/>
      <c r="U315" s="147"/>
      <c r="V315" s="146"/>
      <c r="Z315" s="189"/>
    </row>
    <row r="316" spans="1:27" ht="19.899999999999999" customHeight="1" x14ac:dyDescent="0.15">
      <c r="A316" s="115"/>
      <c r="B316" s="115"/>
      <c r="C316" s="149"/>
      <c r="D316" s="378"/>
      <c r="E316" s="379"/>
      <c r="F316" s="379"/>
      <c r="G316" s="379"/>
      <c r="H316" s="379"/>
      <c r="I316" s="380"/>
      <c r="J316" s="148"/>
      <c r="K316" s="380"/>
      <c r="L316" s="380"/>
      <c r="M316" s="380"/>
      <c r="N316" s="166"/>
      <c r="O316" s="166"/>
      <c r="P316" s="186"/>
      <c r="Q316" s="166"/>
      <c r="R316" s="166"/>
      <c r="S316" s="166"/>
      <c r="T316" s="166"/>
      <c r="U316" s="166"/>
      <c r="V316" s="166"/>
      <c r="W316" s="146"/>
      <c r="Z316" s="189"/>
    </row>
    <row r="317" spans="1:27" ht="19.899999999999999" customHeight="1" x14ac:dyDescent="0.15">
      <c r="B317" s="122"/>
      <c r="C317" s="140"/>
      <c r="D317" s="141">
        <v>2</v>
      </c>
      <c r="E317" s="117" t="s">
        <v>230</v>
      </c>
      <c r="I317" s="28"/>
      <c r="J317" s="28"/>
      <c r="K317" s="28"/>
      <c r="L317" s="28"/>
      <c r="M317" s="28"/>
      <c r="N317" s="146"/>
      <c r="Z317" s="145"/>
    </row>
    <row r="318" spans="1:27" ht="19.899999999999999" customHeight="1" x14ac:dyDescent="0.15">
      <c r="B318" s="122"/>
      <c r="C318" s="140"/>
      <c r="E318" s="200" t="s">
        <v>231</v>
      </c>
      <c r="J318" s="381" t="s">
        <v>235</v>
      </c>
      <c r="K318" s="381"/>
      <c r="L318" s="381"/>
      <c r="M318" s="381"/>
      <c r="N318" s="381"/>
      <c r="O318" s="381"/>
      <c r="P318" s="381"/>
      <c r="Q318" s="381"/>
      <c r="R318" s="381"/>
      <c r="S318" s="381"/>
      <c r="T318" s="381"/>
      <c r="U318" s="381"/>
      <c r="V318" s="381"/>
      <c r="W318" s="381"/>
      <c r="X318" s="381"/>
      <c r="Y318" s="381"/>
      <c r="Z318" s="145"/>
    </row>
    <row r="319" spans="1:27" ht="19.899999999999999" customHeight="1" x14ac:dyDescent="0.15">
      <c r="B319" s="122"/>
      <c r="C319" s="140"/>
      <c r="D319" s="141">
        <v>3</v>
      </c>
      <c r="E319" s="117" t="s">
        <v>232</v>
      </c>
      <c r="I319" s="28"/>
      <c r="J319" s="28"/>
      <c r="K319" s="28"/>
      <c r="L319" s="28"/>
      <c r="M319" s="28"/>
      <c r="N319" s="146"/>
      <c r="Z319" s="145"/>
    </row>
    <row r="320" spans="1:27" ht="19.899999999999999" customHeight="1" x14ac:dyDescent="0.15">
      <c r="B320" s="122"/>
      <c r="C320" s="140"/>
      <c r="E320" s="200" t="s">
        <v>233</v>
      </c>
      <c r="J320" s="381" t="s">
        <v>236</v>
      </c>
      <c r="K320" s="381"/>
      <c r="L320" s="381"/>
      <c r="M320" s="381"/>
      <c r="N320" s="381"/>
      <c r="O320" s="381"/>
      <c r="P320" s="381"/>
      <c r="Q320" s="381"/>
      <c r="R320" s="381"/>
      <c r="S320" s="381"/>
      <c r="T320" s="381"/>
      <c r="U320" s="381"/>
      <c r="V320" s="381"/>
      <c r="W320" s="381"/>
      <c r="X320" s="381"/>
      <c r="Y320" s="381"/>
      <c r="Z320" s="145"/>
    </row>
    <row r="321" spans="2:27" ht="19.899999999999999" customHeight="1" x14ac:dyDescent="0.15">
      <c r="B321" s="122"/>
      <c r="C321" s="140"/>
      <c r="D321" s="141">
        <v>4</v>
      </c>
      <c r="E321" s="117" t="s">
        <v>237</v>
      </c>
      <c r="I321" s="28"/>
      <c r="J321" s="28"/>
      <c r="K321" s="28"/>
      <c r="L321" s="28"/>
      <c r="M321" s="28"/>
      <c r="Z321" s="145"/>
    </row>
    <row r="322" spans="2:27" ht="19.899999999999999" customHeight="1" x14ac:dyDescent="0.15">
      <c r="B322" s="122"/>
      <c r="C322" s="140"/>
      <c r="J322" s="381" t="s">
        <v>238</v>
      </c>
      <c r="K322" s="381"/>
      <c r="L322" s="381"/>
      <c r="M322" s="381"/>
      <c r="N322" s="381"/>
      <c r="O322" s="381"/>
      <c r="P322" s="381"/>
      <c r="Q322" s="381"/>
      <c r="R322" s="381"/>
      <c r="S322" s="381"/>
      <c r="T322" s="381"/>
      <c r="U322" s="381"/>
      <c r="V322" s="381"/>
      <c r="W322" s="381"/>
      <c r="X322" s="381"/>
      <c r="Y322" s="381"/>
      <c r="Z322" s="145"/>
    </row>
    <row r="323" spans="2:27" ht="19.899999999999999" customHeight="1" x14ac:dyDescent="0.15">
      <c r="B323" s="122"/>
      <c r="C323" s="140"/>
      <c r="D323" s="141">
        <v>5</v>
      </c>
      <c r="E323" s="117" t="s">
        <v>239</v>
      </c>
      <c r="I323" s="28"/>
      <c r="J323" s="28"/>
      <c r="K323" s="28"/>
      <c r="L323" s="28"/>
      <c r="M323" s="28"/>
      <c r="Z323" s="145"/>
    </row>
    <row r="324" spans="2:27" ht="19.899999999999999" customHeight="1" x14ac:dyDescent="0.15">
      <c r="B324" s="122"/>
      <c r="C324" s="140"/>
      <c r="E324" s="200" t="s">
        <v>240</v>
      </c>
      <c r="J324" s="381" t="s">
        <v>259</v>
      </c>
      <c r="K324" s="381"/>
      <c r="L324" s="381"/>
      <c r="M324" s="381"/>
      <c r="N324" s="381"/>
      <c r="O324" s="381"/>
      <c r="P324" s="381"/>
      <c r="Q324" s="381"/>
      <c r="R324" s="381"/>
      <c r="S324" s="381"/>
      <c r="T324" s="381"/>
      <c r="U324" s="381"/>
      <c r="V324" s="381"/>
      <c r="W324" s="381"/>
      <c r="X324" s="381"/>
      <c r="Y324" s="381"/>
      <c r="Z324" s="145"/>
    </row>
    <row r="325" spans="2:27" ht="19.899999999999999" customHeight="1" x14ac:dyDescent="0.15">
      <c r="B325" s="122"/>
      <c r="C325" s="140"/>
      <c r="D325" s="141">
        <v>6</v>
      </c>
      <c r="E325" s="117" t="s">
        <v>241</v>
      </c>
      <c r="I325" s="28"/>
      <c r="J325" s="28"/>
      <c r="K325" s="28"/>
      <c r="L325" s="28"/>
      <c r="M325" s="28"/>
      <c r="N325" s="146"/>
      <c r="Z325" s="145"/>
    </row>
    <row r="326" spans="2:27" ht="19.899999999999999" customHeight="1" x14ac:dyDescent="0.15">
      <c r="B326" s="122"/>
      <c r="C326" s="140"/>
      <c r="E326" s="200" t="s">
        <v>242</v>
      </c>
      <c r="J326" s="381" t="s">
        <v>243</v>
      </c>
      <c r="K326" s="381"/>
      <c r="L326" s="381"/>
      <c r="M326" s="381"/>
      <c r="N326" s="381"/>
      <c r="O326" s="381"/>
      <c r="P326" s="381"/>
      <c r="Q326" s="381"/>
      <c r="R326" s="381"/>
      <c r="S326" s="381"/>
      <c r="T326" s="381"/>
      <c r="U326" s="381"/>
      <c r="V326" s="381"/>
      <c r="W326" s="381"/>
      <c r="X326" s="381"/>
      <c r="Y326" s="381"/>
      <c r="Z326" s="145"/>
    </row>
    <row r="327" spans="2:27" ht="19.899999999999999" customHeight="1" x14ac:dyDescent="0.15">
      <c r="B327" s="122"/>
      <c r="C327" s="140"/>
      <c r="D327" s="141">
        <v>7</v>
      </c>
      <c r="E327" s="117" t="s">
        <v>262</v>
      </c>
      <c r="I327" s="28"/>
      <c r="J327" s="28"/>
      <c r="K327" s="28"/>
      <c r="L327" s="28"/>
      <c r="M327" s="28"/>
      <c r="N327" s="381"/>
      <c r="O327" s="381"/>
      <c r="P327" s="381"/>
      <c r="Q327" s="381"/>
      <c r="R327" s="381"/>
      <c r="S327" s="381"/>
      <c r="T327" s="381"/>
      <c r="U327" s="381"/>
      <c r="V327" s="381"/>
      <c r="W327" s="381"/>
      <c r="X327" s="381"/>
      <c r="Z327" s="145"/>
    </row>
    <row r="328" spans="2:27" ht="19.899999999999999" customHeight="1" x14ac:dyDescent="0.15">
      <c r="B328" s="122"/>
      <c r="C328" s="140"/>
      <c r="E328" s="200" t="s">
        <v>263</v>
      </c>
      <c r="J328" s="381" t="s">
        <v>261</v>
      </c>
      <c r="K328" s="381"/>
      <c r="L328" s="381"/>
      <c r="M328" s="381"/>
      <c r="N328" s="381"/>
      <c r="O328" s="381"/>
      <c r="P328" s="381"/>
      <c r="Q328" s="381"/>
      <c r="R328" s="381"/>
      <c r="S328" s="381"/>
      <c r="T328" s="381"/>
      <c r="U328" s="381"/>
      <c r="V328" s="381"/>
      <c r="W328" s="381"/>
      <c r="X328" s="381"/>
      <c r="Y328" s="381"/>
      <c r="Z328" s="145"/>
    </row>
    <row r="329" spans="2:27" ht="19.899999999999999" customHeight="1" x14ac:dyDescent="0.15">
      <c r="C329" s="382"/>
      <c r="D329" s="194"/>
      <c r="E329" s="194"/>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57"/>
    </row>
    <row r="330" spans="2:27" ht="19.899999999999999" customHeight="1" x14ac:dyDescent="0.15"/>
  </sheetData>
  <sheetProtection algorithmName="SHA-512" hashValue="YIlTwTBxMUTW472liPx55o/Oyj43DM75UrNCzL3xSEgvlO4XqKJglDySAyLNLOz2FCztbFR5eW4cn7nnspWgJQ==" saltValue="fMa1DFnvR8PPHEMwjMtODw==" spinCount="100000" sheet="1" objects="1" scenarios="1"/>
  <dataConsolidate/>
  <mergeCells count="378">
    <mergeCell ref="E301:H301"/>
    <mergeCell ref="I301:M301"/>
    <mergeCell ref="N301:R301"/>
    <mergeCell ref="S301:T301"/>
    <mergeCell ref="U301:Y301"/>
    <mergeCell ref="E302:H302"/>
    <mergeCell ref="I302:M302"/>
    <mergeCell ref="N302:R302"/>
    <mergeCell ref="S302:T302"/>
    <mergeCell ref="U302:Y302"/>
    <mergeCell ref="E299:H299"/>
    <mergeCell ref="I299:M299"/>
    <mergeCell ref="N299:R299"/>
    <mergeCell ref="S299:T299"/>
    <mergeCell ref="U299:Y299"/>
    <mergeCell ref="E300:H300"/>
    <mergeCell ref="I300:M300"/>
    <mergeCell ref="N300:R300"/>
    <mergeCell ref="S300:T300"/>
    <mergeCell ref="U300:Y300"/>
    <mergeCell ref="E297:H297"/>
    <mergeCell ref="I297:M297"/>
    <mergeCell ref="N297:R297"/>
    <mergeCell ref="S297:T297"/>
    <mergeCell ref="U297:Y297"/>
    <mergeCell ref="E298:H298"/>
    <mergeCell ref="I298:M298"/>
    <mergeCell ref="N298:R298"/>
    <mergeCell ref="S298:T298"/>
    <mergeCell ref="U298:Y298"/>
    <mergeCell ref="E295:H295"/>
    <mergeCell ref="I295:M295"/>
    <mergeCell ref="N295:R295"/>
    <mergeCell ref="S295:T295"/>
    <mergeCell ref="U295:Y295"/>
    <mergeCell ref="E296:H296"/>
    <mergeCell ref="I296:M296"/>
    <mergeCell ref="N296:R296"/>
    <mergeCell ref="S296:T296"/>
    <mergeCell ref="U296:Y296"/>
    <mergeCell ref="E293:H293"/>
    <mergeCell ref="I293:M293"/>
    <mergeCell ref="N293:R293"/>
    <mergeCell ref="S293:T293"/>
    <mergeCell ref="U293:Y293"/>
    <mergeCell ref="E294:H294"/>
    <mergeCell ref="I294:M294"/>
    <mergeCell ref="N294:R294"/>
    <mergeCell ref="S294:T294"/>
    <mergeCell ref="U294:Y294"/>
    <mergeCell ref="E291:H291"/>
    <mergeCell ref="I291:M291"/>
    <mergeCell ref="N291:R291"/>
    <mergeCell ref="S291:T291"/>
    <mergeCell ref="U291:Y291"/>
    <mergeCell ref="E292:H292"/>
    <mergeCell ref="I292:M292"/>
    <mergeCell ref="N292:R292"/>
    <mergeCell ref="S292:T292"/>
    <mergeCell ref="U292:Y292"/>
    <mergeCell ref="E289:H289"/>
    <mergeCell ref="I289:M289"/>
    <mergeCell ref="N289:R289"/>
    <mergeCell ref="S289:T289"/>
    <mergeCell ref="U289:Y289"/>
    <mergeCell ref="E290:H290"/>
    <mergeCell ref="I290:M290"/>
    <mergeCell ref="N290:R290"/>
    <mergeCell ref="S290:T290"/>
    <mergeCell ref="U290:Y290"/>
    <mergeCell ref="E277:G277"/>
    <mergeCell ref="H277:P277"/>
    <mergeCell ref="Q277:R277"/>
    <mergeCell ref="S277:Y277"/>
    <mergeCell ref="E288:H288"/>
    <mergeCell ref="I288:M288"/>
    <mergeCell ref="N288:R288"/>
    <mergeCell ref="S288:T288"/>
    <mergeCell ref="U288:Y288"/>
    <mergeCell ref="S286:T286"/>
    <mergeCell ref="N286:R286"/>
    <mergeCell ref="U286:Y286"/>
    <mergeCell ref="E287:H287"/>
    <mergeCell ref="I287:M287"/>
    <mergeCell ref="S287:T287"/>
    <mergeCell ref="N287:R287"/>
    <mergeCell ref="U287:Y287"/>
    <mergeCell ref="S284:T284"/>
    <mergeCell ref="N284:R284"/>
    <mergeCell ref="U284:Y284"/>
    <mergeCell ref="E285:H285"/>
    <mergeCell ref="I285:M285"/>
    <mergeCell ref="S285:T285"/>
    <mergeCell ref="E274:G274"/>
    <mergeCell ref="H274:P274"/>
    <mergeCell ref="Q274:R274"/>
    <mergeCell ref="S274:Y274"/>
    <mergeCell ref="E275:G275"/>
    <mergeCell ref="H275:P275"/>
    <mergeCell ref="Q275:R275"/>
    <mergeCell ref="S275:Y275"/>
    <mergeCell ref="E276:G276"/>
    <mergeCell ref="H276:P276"/>
    <mergeCell ref="Q276:R276"/>
    <mergeCell ref="S276:Y276"/>
    <mergeCell ref="E271:G271"/>
    <mergeCell ref="H271:P271"/>
    <mergeCell ref="Q271:R271"/>
    <mergeCell ref="S271:Y271"/>
    <mergeCell ref="E272:G272"/>
    <mergeCell ref="H272:P272"/>
    <mergeCell ref="Q272:R272"/>
    <mergeCell ref="S272:Y272"/>
    <mergeCell ref="E273:G273"/>
    <mergeCell ref="H273:P273"/>
    <mergeCell ref="Q273:R273"/>
    <mergeCell ref="S273:Y273"/>
    <mergeCell ref="H268:P268"/>
    <mergeCell ref="Q268:R268"/>
    <mergeCell ref="S268:Y268"/>
    <mergeCell ref="E269:G269"/>
    <mergeCell ref="H269:P269"/>
    <mergeCell ref="Q269:R269"/>
    <mergeCell ref="S269:Y269"/>
    <mergeCell ref="E270:G270"/>
    <mergeCell ref="H270:P270"/>
    <mergeCell ref="Q270:R270"/>
    <mergeCell ref="S270:Y270"/>
    <mergeCell ref="L248:M248"/>
    <mergeCell ref="C308:H308"/>
    <mergeCell ref="L249:M249"/>
    <mergeCell ref="L250:M250"/>
    <mergeCell ref="F240:K240"/>
    <mergeCell ref="F241:K241"/>
    <mergeCell ref="F242:K242"/>
    <mergeCell ref="F243:K243"/>
    <mergeCell ref="F244:K244"/>
    <mergeCell ref="F245:K245"/>
    <mergeCell ref="F250:K250"/>
    <mergeCell ref="E286:H286"/>
    <mergeCell ref="I286:M286"/>
    <mergeCell ref="E282:H283"/>
    <mergeCell ref="I282:M283"/>
    <mergeCell ref="E258:G258"/>
    <mergeCell ref="E259:G259"/>
    <mergeCell ref="E262:G262"/>
    <mergeCell ref="E263:G263"/>
    <mergeCell ref="E284:H284"/>
    <mergeCell ref="E264:G264"/>
    <mergeCell ref="E278:G278"/>
    <mergeCell ref="E260:G260"/>
    <mergeCell ref="I284:M284"/>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D111:Y111"/>
    <mergeCell ref="L243:M243"/>
    <mergeCell ref="L244:M244"/>
    <mergeCell ref="L245:M245"/>
    <mergeCell ref="I155:Y155"/>
    <mergeCell ref="I157:Y157"/>
    <mergeCell ref="I165:M165"/>
    <mergeCell ref="I167:M167"/>
    <mergeCell ref="J211:Y211"/>
    <mergeCell ref="I212:M212"/>
    <mergeCell ref="I176:M176"/>
    <mergeCell ref="I178:M178"/>
    <mergeCell ref="L218:M218"/>
    <mergeCell ref="L220:M220"/>
    <mergeCell ref="L221:M221"/>
    <mergeCell ref="L222:M222"/>
    <mergeCell ref="L223:M223"/>
    <mergeCell ref="L225:M225"/>
    <mergeCell ref="L226:M226"/>
    <mergeCell ref="L227:M227"/>
    <mergeCell ref="L228:M228"/>
    <mergeCell ref="L229:M229"/>
    <mergeCell ref="F218:K218"/>
    <mergeCell ref="F220:K220"/>
    <mergeCell ref="E215:Y215"/>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I32:Y32"/>
    <mergeCell ref="I34:M34"/>
    <mergeCell ref="I196:M196"/>
    <mergeCell ref="E187:J187"/>
    <mergeCell ref="I36:M36"/>
    <mergeCell ref="I69:M69"/>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118:M118"/>
    <mergeCell ref="I161:M161"/>
    <mergeCell ref="I79:Y79"/>
    <mergeCell ref="I81:Y81"/>
    <mergeCell ref="I83:M83"/>
    <mergeCell ref="I85:M85"/>
    <mergeCell ref="I114:Y114"/>
    <mergeCell ref="I116:Y116"/>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J177:Y177"/>
    <mergeCell ref="I122:M122"/>
    <mergeCell ref="I124:M124"/>
    <mergeCell ref="I120:Y120"/>
    <mergeCell ref="I153:M153"/>
    <mergeCell ref="I193:M193"/>
    <mergeCell ref="E183:J183"/>
    <mergeCell ref="E184:J184"/>
    <mergeCell ref="L246:M246"/>
    <mergeCell ref="L247:M247"/>
    <mergeCell ref="L242:M242"/>
    <mergeCell ref="L233:M233"/>
    <mergeCell ref="L234:M234"/>
    <mergeCell ref="L235:M235"/>
    <mergeCell ref="L236:M236"/>
    <mergeCell ref="L237:M237"/>
    <mergeCell ref="L230:M230"/>
    <mergeCell ref="L232:M232"/>
    <mergeCell ref="L231:M231"/>
    <mergeCell ref="L238:M238"/>
    <mergeCell ref="L239:M239"/>
    <mergeCell ref="L240:M240"/>
    <mergeCell ref="L241:M241"/>
    <mergeCell ref="F224:K224"/>
    <mergeCell ref="F231:K231"/>
    <mergeCell ref="F227:K227"/>
    <mergeCell ref="F228:K228"/>
    <mergeCell ref="F229:K229"/>
    <mergeCell ref="F230:K230"/>
    <mergeCell ref="F232:K232"/>
    <mergeCell ref="F233:K233"/>
    <mergeCell ref="T216:Y216"/>
    <mergeCell ref="S216:S217"/>
    <mergeCell ref="L216:M217"/>
    <mergeCell ref="L219:M219"/>
    <mergeCell ref="L224:M224"/>
    <mergeCell ref="E216:K217"/>
    <mergeCell ref="N216:N217"/>
    <mergeCell ref="O216:O217"/>
    <mergeCell ref="P216:P217"/>
    <mergeCell ref="Q216:Q217"/>
    <mergeCell ref="R216:R217"/>
    <mergeCell ref="F221:K221"/>
    <mergeCell ref="F222:K222"/>
    <mergeCell ref="F223:K223"/>
    <mergeCell ref="F219:K219"/>
    <mergeCell ref="F225:K225"/>
    <mergeCell ref="F226:K226"/>
    <mergeCell ref="F234:K234"/>
    <mergeCell ref="F235:K235"/>
    <mergeCell ref="F236:K236"/>
    <mergeCell ref="F246:K246"/>
    <mergeCell ref="F247:K247"/>
    <mergeCell ref="F248:K248"/>
    <mergeCell ref="F249:K249"/>
    <mergeCell ref="F237:K237"/>
    <mergeCell ref="F238:K238"/>
    <mergeCell ref="F239:K239"/>
    <mergeCell ref="R250:Y250"/>
    <mergeCell ref="Q264:R264"/>
    <mergeCell ref="Q278:R278"/>
    <mergeCell ref="S258:Y258"/>
    <mergeCell ref="S259:Y259"/>
    <mergeCell ref="S260:Y260"/>
    <mergeCell ref="S261:Y261"/>
    <mergeCell ref="S262:Y262"/>
    <mergeCell ref="S263:Y263"/>
    <mergeCell ref="S264:Y264"/>
    <mergeCell ref="S278:Y278"/>
    <mergeCell ref="Q258:R258"/>
    <mergeCell ref="Q259:R259"/>
    <mergeCell ref="Q260:R260"/>
    <mergeCell ref="Q261:R261"/>
    <mergeCell ref="Q262:R262"/>
    <mergeCell ref="Q263:R263"/>
    <mergeCell ref="Q265:R265"/>
    <mergeCell ref="S265:Y265"/>
    <mergeCell ref="Q266:R266"/>
    <mergeCell ref="S266:Y266"/>
    <mergeCell ref="Q267:R267"/>
    <mergeCell ref="S267:Y267"/>
    <mergeCell ref="I327:M327"/>
    <mergeCell ref="E303:H303"/>
    <mergeCell ref="I303:M303"/>
    <mergeCell ref="S303:T303"/>
    <mergeCell ref="N303:R303"/>
    <mergeCell ref="U303:Y303"/>
    <mergeCell ref="E315:H315"/>
    <mergeCell ref="I315:M315"/>
    <mergeCell ref="I325:M325"/>
    <mergeCell ref="I317:M317"/>
    <mergeCell ref="I319:M319"/>
    <mergeCell ref="I321:M321"/>
    <mergeCell ref="I323:M323"/>
    <mergeCell ref="I313:M313"/>
    <mergeCell ref="E314:H314"/>
    <mergeCell ref="I314:M314"/>
    <mergeCell ref="C254:H254"/>
    <mergeCell ref="H262:P262"/>
    <mergeCell ref="H263:P263"/>
    <mergeCell ref="H264:P264"/>
    <mergeCell ref="N285:R285"/>
    <mergeCell ref="U285:Y285"/>
    <mergeCell ref="H278:P278"/>
    <mergeCell ref="H258:P258"/>
    <mergeCell ref="H259:P259"/>
    <mergeCell ref="H260:P260"/>
    <mergeCell ref="H261:P261"/>
    <mergeCell ref="E257:Y257"/>
    <mergeCell ref="S283:T283"/>
    <mergeCell ref="N282:Y282"/>
    <mergeCell ref="N283:R283"/>
    <mergeCell ref="U283:Y283"/>
    <mergeCell ref="E261:G261"/>
    <mergeCell ref="E265:G265"/>
    <mergeCell ref="H265:P265"/>
    <mergeCell ref="E266:G266"/>
    <mergeCell ref="H266:P266"/>
    <mergeCell ref="E267:G267"/>
    <mergeCell ref="H267:P267"/>
    <mergeCell ref="E268:G268"/>
  </mergeCells>
  <phoneticPr fontId="4"/>
  <conditionalFormatting sqref="I20:M20">
    <cfRule type="expression" dxfId="414" priority="415" stopIfTrue="1">
      <formula>$A20&lt;&gt;0</formula>
    </cfRule>
  </conditionalFormatting>
  <conditionalFormatting sqref="I22:Y22">
    <cfRule type="expression" dxfId="413" priority="414" stopIfTrue="1">
      <formula>$A22&lt;&gt;0</formula>
    </cfRule>
  </conditionalFormatting>
  <conditionalFormatting sqref="I24:Y24">
    <cfRule type="expression" dxfId="412" priority="413" stopIfTrue="1">
      <formula>$A24&lt;&gt;0</formula>
    </cfRule>
  </conditionalFormatting>
  <conditionalFormatting sqref="I26:Y26">
    <cfRule type="expression" dxfId="411" priority="412" stopIfTrue="1">
      <formula>$A26&lt;&gt;0</formula>
    </cfRule>
  </conditionalFormatting>
  <conditionalFormatting sqref="I28:Y28">
    <cfRule type="expression" dxfId="410" priority="411" stopIfTrue="1">
      <formula>$A28&lt;&gt;0</formula>
    </cfRule>
  </conditionalFormatting>
  <conditionalFormatting sqref="I30:Y30">
    <cfRule type="expression" dxfId="409" priority="410" stopIfTrue="1">
      <formula>$A30&lt;&gt;0</formula>
    </cfRule>
  </conditionalFormatting>
  <conditionalFormatting sqref="I32:Y32">
    <cfRule type="expression" dxfId="408" priority="409" stopIfTrue="1">
      <formula>$A32&lt;&gt;0</formula>
    </cfRule>
  </conditionalFormatting>
  <conditionalFormatting sqref="I34:M34">
    <cfRule type="expression" dxfId="407" priority="408" stopIfTrue="1">
      <formula>$A34&lt;&gt;0</formula>
    </cfRule>
  </conditionalFormatting>
  <conditionalFormatting sqref="I36:M36">
    <cfRule type="expression" dxfId="406" priority="407" stopIfTrue="1">
      <formula>$A36&lt;&gt;0</formula>
    </cfRule>
  </conditionalFormatting>
  <conditionalFormatting sqref="I38:Y38">
    <cfRule type="expression" dxfId="405" priority="406" stopIfTrue="1">
      <formula>$A38&lt;&gt;0</formula>
    </cfRule>
  </conditionalFormatting>
  <conditionalFormatting sqref="I40:M40">
    <cfRule type="expression" dxfId="404" priority="405" stopIfTrue="1">
      <formula>$A40&lt;&gt;0</formula>
    </cfRule>
  </conditionalFormatting>
  <conditionalFormatting sqref="I63:M63">
    <cfRule type="expression" dxfId="403" priority="404" stopIfTrue="1">
      <formula>$A63&lt;&gt;0</formula>
    </cfRule>
  </conditionalFormatting>
  <conditionalFormatting sqref="I69:M69">
    <cfRule type="expression" dxfId="402" priority="403" stopIfTrue="1">
      <formula>$A69&lt;&gt;0</formula>
    </cfRule>
  </conditionalFormatting>
  <conditionalFormatting sqref="I71:Y71">
    <cfRule type="expression" dxfId="401" priority="402" stopIfTrue="1">
      <formula>$A71&lt;&gt;0</formula>
    </cfRule>
  </conditionalFormatting>
  <conditionalFormatting sqref="I73:Y73">
    <cfRule type="expression" dxfId="400" priority="401" stopIfTrue="1">
      <formula>$A73&lt;&gt;0</formula>
    </cfRule>
  </conditionalFormatting>
  <conditionalFormatting sqref="I75:Y75">
    <cfRule type="expression" dxfId="399" priority="400" stopIfTrue="1">
      <formula>$A75&lt;&gt;0</formula>
    </cfRule>
  </conditionalFormatting>
  <conditionalFormatting sqref="I77:Y77">
    <cfRule type="expression" dxfId="398" priority="399" stopIfTrue="1">
      <formula>$A77&lt;&gt;0</formula>
    </cfRule>
  </conditionalFormatting>
  <conditionalFormatting sqref="I79:Y79">
    <cfRule type="expression" dxfId="397" priority="398" stopIfTrue="1">
      <formula>$A79&lt;&gt;0</formula>
    </cfRule>
  </conditionalFormatting>
  <conditionalFormatting sqref="I81:Y81">
    <cfRule type="expression" dxfId="396" priority="397" stopIfTrue="1">
      <formula>$A81&lt;&gt;0</formula>
    </cfRule>
  </conditionalFormatting>
  <conditionalFormatting sqref="I83:M83">
    <cfRule type="expression" dxfId="395" priority="396" stopIfTrue="1">
      <formula>$A83&lt;&gt;0</formula>
    </cfRule>
  </conditionalFormatting>
  <conditionalFormatting sqref="P83">
    <cfRule type="expression" dxfId="394" priority="395" stopIfTrue="1">
      <formula>$A84&lt;&gt;0</formula>
    </cfRule>
  </conditionalFormatting>
  <conditionalFormatting sqref="I85:M85">
    <cfRule type="expression" dxfId="393" priority="394" stopIfTrue="1">
      <formula>$A85&lt;&gt;0</formula>
    </cfRule>
  </conditionalFormatting>
  <conditionalFormatting sqref="I87:Y87">
    <cfRule type="expression" dxfId="392" priority="393" stopIfTrue="1">
      <formula>$A87&lt;&gt;0</formula>
    </cfRule>
  </conditionalFormatting>
  <conditionalFormatting sqref="I112:Y112">
    <cfRule type="expression" dxfId="391" priority="392" stopIfTrue="1">
      <formula>$A112&lt;&gt;0</formula>
    </cfRule>
  </conditionalFormatting>
  <conditionalFormatting sqref="I114:Y114">
    <cfRule type="expression" dxfId="390" priority="391" stopIfTrue="1">
      <formula>$A114&lt;&gt;0</formula>
    </cfRule>
  </conditionalFormatting>
  <conditionalFormatting sqref="I116:Y116">
    <cfRule type="expression" dxfId="389" priority="390" stopIfTrue="1">
      <formula>$A116&lt;&gt;0</formula>
    </cfRule>
  </conditionalFormatting>
  <conditionalFormatting sqref="I118:M118">
    <cfRule type="expression" dxfId="388" priority="389" stopIfTrue="1">
      <formula>$A118&lt;&gt;0</formula>
    </cfRule>
  </conditionalFormatting>
  <conditionalFormatting sqref="I120:Y120">
    <cfRule type="expression" dxfId="387" priority="388" stopIfTrue="1">
      <formula>$A120&lt;&gt;0</formula>
    </cfRule>
  </conditionalFormatting>
  <conditionalFormatting sqref="I122:M122">
    <cfRule type="expression" dxfId="386" priority="387" stopIfTrue="1">
      <formula>$A122&lt;&gt;0</formula>
    </cfRule>
  </conditionalFormatting>
  <conditionalFormatting sqref="I124:M124">
    <cfRule type="expression" dxfId="385" priority="386" stopIfTrue="1">
      <formula>$A124&lt;&gt;0</formula>
    </cfRule>
  </conditionalFormatting>
  <conditionalFormatting sqref="I126:Y126">
    <cfRule type="expression" dxfId="384" priority="385" stopIfTrue="1">
      <formula>$A126&lt;&gt;0</formula>
    </cfRule>
  </conditionalFormatting>
  <conditionalFormatting sqref="I153:M153">
    <cfRule type="expression" dxfId="383" priority="384" stopIfTrue="1">
      <formula>$A153&lt;&gt;0</formula>
    </cfRule>
  </conditionalFormatting>
  <conditionalFormatting sqref="I155:Y155">
    <cfRule type="expression" dxfId="382" priority="383" stopIfTrue="1">
      <formula>$A155&lt;&gt;0</formula>
    </cfRule>
  </conditionalFormatting>
  <conditionalFormatting sqref="I157:Y157">
    <cfRule type="expression" dxfId="381" priority="382" stopIfTrue="1">
      <formula>$A157&lt;&gt;0</formula>
    </cfRule>
  </conditionalFormatting>
  <conditionalFormatting sqref="I159:M159">
    <cfRule type="expression" dxfId="380" priority="381" stopIfTrue="1">
      <formula>$A159&lt;&gt;0</formula>
    </cfRule>
  </conditionalFormatting>
  <conditionalFormatting sqref="I161:M161">
    <cfRule type="expression" dxfId="379" priority="380" stopIfTrue="1">
      <formula>$A161&lt;&gt;0</formula>
    </cfRule>
  </conditionalFormatting>
  <conditionalFormatting sqref="I163:Y163">
    <cfRule type="expression" dxfId="378" priority="379" stopIfTrue="1">
      <formula>$A163&lt;&gt;0</formula>
    </cfRule>
  </conditionalFormatting>
  <conditionalFormatting sqref="I165:M165">
    <cfRule type="expression" dxfId="377" priority="378" stopIfTrue="1">
      <formula>$A165&lt;&gt;0</formula>
    </cfRule>
  </conditionalFormatting>
  <conditionalFormatting sqref="I167:M167">
    <cfRule type="expression" dxfId="376" priority="377" stopIfTrue="1">
      <formula>$A167&lt;&gt;0</formula>
    </cfRule>
  </conditionalFormatting>
  <conditionalFormatting sqref="I169:Y169">
    <cfRule type="expression" dxfId="375" priority="376" stopIfTrue="1">
      <formula>$A169&lt;&gt;0</formula>
    </cfRule>
  </conditionalFormatting>
  <conditionalFormatting sqref="K183:M183">
    <cfRule type="expression" dxfId="374" priority="375" stopIfTrue="1">
      <formula>$A182&lt;&gt;0</formula>
    </cfRule>
  </conditionalFormatting>
  <conditionalFormatting sqref="K184:M184">
    <cfRule type="expression" dxfId="373" priority="374" stopIfTrue="1">
      <formula>$A182&lt;&gt;0</formula>
    </cfRule>
  </conditionalFormatting>
  <conditionalFormatting sqref="N184:V184">
    <cfRule type="expression" dxfId="372" priority="373" stopIfTrue="1">
      <formula>$A184&lt;&gt;0</formula>
    </cfRule>
  </conditionalFormatting>
  <conditionalFormatting sqref="K185:M185">
    <cfRule type="expression" dxfId="371" priority="372" stopIfTrue="1">
      <formula>$A182&lt;&gt;0</formula>
    </cfRule>
  </conditionalFormatting>
  <conditionalFormatting sqref="N185:V185">
    <cfRule type="expression" dxfId="370" priority="371" stopIfTrue="1">
      <formula>$A185&lt;&gt;0</formula>
    </cfRule>
  </conditionalFormatting>
  <conditionalFormatting sqref="K186:M187">
    <cfRule type="expression" dxfId="369" priority="370" stopIfTrue="1">
      <formula>$A182&lt;&gt;0</formula>
    </cfRule>
  </conditionalFormatting>
  <conditionalFormatting sqref="N186:V186">
    <cfRule type="expression" dxfId="368" priority="369" stopIfTrue="1">
      <formula>AND($A186&lt;&gt;0,TRIM($N186)="")</formula>
    </cfRule>
  </conditionalFormatting>
  <conditionalFormatting sqref="W186:X186">
    <cfRule type="expression" dxfId="367" priority="368" stopIfTrue="1">
      <formula>AND($A186&lt;&gt;0,TRIM($W186)="")</formula>
    </cfRule>
  </conditionalFormatting>
  <conditionalFormatting sqref="I189:M189">
    <cfRule type="expression" dxfId="366" priority="367" stopIfTrue="1">
      <formula>$A189&lt;&gt;0</formula>
    </cfRule>
  </conditionalFormatting>
  <conditionalFormatting sqref="I196:M196">
    <cfRule type="expression" dxfId="365" priority="366" stopIfTrue="1">
      <formula>$A196&lt;&gt;0</formula>
    </cfRule>
  </conditionalFormatting>
  <conditionalFormatting sqref="I197:M197">
    <cfRule type="expression" dxfId="364" priority="365" stopIfTrue="1">
      <formula>$A197&lt;&gt;0</formula>
    </cfRule>
  </conditionalFormatting>
  <conditionalFormatting sqref="I198:M198">
    <cfRule type="expression" dxfId="363" priority="364" stopIfTrue="1">
      <formula>$A198&lt;&gt;0</formula>
    </cfRule>
  </conditionalFormatting>
  <conditionalFormatting sqref="I200:M200">
    <cfRule type="expression" dxfId="362" priority="363" stopIfTrue="1">
      <formula>$A200&lt;&gt;0</formula>
    </cfRule>
  </conditionalFormatting>
  <conditionalFormatting sqref="I210:M210">
    <cfRule type="expression" dxfId="361" priority="362" stopIfTrue="1">
      <formula>TRIM($I210)=""</formula>
    </cfRule>
  </conditionalFormatting>
  <conditionalFormatting sqref="P210">
    <cfRule type="expression" dxfId="360" priority="361" stopIfTrue="1">
      <formula>OR(NOT(ISNUMBER(VALUE($P210))), TRIM($P210)="", LEN($P210)&lt;&gt;6)</formula>
    </cfRule>
  </conditionalFormatting>
  <conditionalFormatting sqref="I212:M212">
    <cfRule type="expression" dxfId="359" priority="360" stopIfTrue="1">
      <formula>$A212&lt;&gt;0</formula>
    </cfRule>
  </conditionalFormatting>
  <conditionalFormatting sqref="L218:M218">
    <cfRule type="expression" dxfId="358" priority="359" stopIfTrue="1">
      <formula>希望&lt;&gt;0</formula>
    </cfRule>
  </conditionalFormatting>
  <conditionalFormatting sqref="N218">
    <cfRule type="expression" dxfId="357" priority="358" stopIfTrue="1">
      <formula>AND($L218="○", TRIM($N218)="")</formula>
    </cfRule>
  </conditionalFormatting>
  <conditionalFormatting sqref="O218">
    <cfRule type="expression" dxfId="356" priority="357" stopIfTrue="1">
      <formula>AND($L218="○", TRIM($O218)="")</formula>
    </cfRule>
  </conditionalFormatting>
  <conditionalFormatting sqref="P218">
    <cfRule type="expression" dxfId="355" priority="356" stopIfTrue="1">
      <formula>AND($L218="○", TRIM($P218)="")</formula>
    </cfRule>
  </conditionalFormatting>
  <conditionalFormatting sqref="R218">
    <cfRule type="expression" dxfId="354" priority="355" stopIfTrue="1">
      <formula>AND($L218="○", TRIM($R218)="")</formula>
    </cfRule>
  </conditionalFormatting>
  <conditionalFormatting sqref="S218">
    <cfRule type="expression" dxfId="353" priority="354" stopIfTrue="1">
      <formula>AND($L218="○", TRIM($S218)="")</formula>
    </cfRule>
  </conditionalFormatting>
  <conditionalFormatting sqref="T218">
    <cfRule type="expression" dxfId="352" priority="353" stopIfTrue="1">
      <formula>AND($L218="○", TRIM($T218)="")</formula>
    </cfRule>
  </conditionalFormatting>
  <conditionalFormatting sqref="U218">
    <cfRule type="expression" dxfId="351" priority="352" stopIfTrue="1">
      <formula>AND($L218="○", TRIM($U218)="")</formula>
    </cfRule>
  </conditionalFormatting>
  <conditionalFormatting sqref="V218">
    <cfRule type="expression" dxfId="350" priority="351" stopIfTrue="1">
      <formula>AND($L218="○", TRIM($V218)="")</formula>
    </cfRule>
  </conditionalFormatting>
  <conditionalFormatting sqref="W218">
    <cfRule type="expression" dxfId="349" priority="350" stopIfTrue="1">
      <formula>AND($L218="○", TRIM($W218)="")</formula>
    </cfRule>
  </conditionalFormatting>
  <conditionalFormatting sqref="X218">
    <cfRule type="expression" dxfId="348" priority="349" stopIfTrue="1">
      <formula>AND($L218="○", TRIM($X218)="")</formula>
    </cfRule>
  </conditionalFormatting>
  <conditionalFormatting sqref="Y218">
    <cfRule type="expression" dxfId="347" priority="348" stopIfTrue="1">
      <formula>AND($L218="○", TRIM($Y218)="")</formula>
    </cfRule>
  </conditionalFormatting>
  <conditionalFormatting sqref="L219:M219">
    <cfRule type="expression" dxfId="346" priority="347" stopIfTrue="1">
      <formula>希望&lt;&gt;0</formula>
    </cfRule>
  </conditionalFormatting>
  <conditionalFormatting sqref="O219">
    <cfRule type="expression" dxfId="345" priority="346" stopIfTrue="1">
      <formula>AND($L219="○", TRIM($O219)="")</formula>
    </cfRule>
  </conditionalFormatting>
  <conditionalFormatting sqref="P219">
    <cfRule type="expression" dxfId="344" priority="345" stopIfTrue="1">
      <formula>AND($L219="○", TRIM($P219)="")</formula>
    </cfRule>
  </conditionalFormatting>
  <conditionalFormatting sqref="L220:M220">
    <cfRule type="expression" dxfId="343" priority="344" stopIfTrue="1">
      <formula>希望&lt;&gt;0</formula>
    </cfRule>
  </conditionalFormatting>
  <conditionalFormatting sqref="N220">
    <cfRule type="expression" dxfId="342" priority="343" stopIfTrue="1">
      <formula>AND($L220="○", TRIM($N220)="")</formula>
    </cfRule>
  </conditionalFormatting>
  <conditionalFormatting sqref="O220">
    <cfRule type="expression" dxfId="341" priority="342" stopIfTrue="1">
      <formula>AND($L220="○", TRIM($O220)="")</formula>
    </cfRule>
  </conditionalFormatting>
  <conditionalFormatting sqref="P220">
    <cfRule type="expression" dxfId="340" priority="341" stopIfTrue="1">
      <formula>AND($L220="○", TRIM($P220)="")</formula>
    </cfRule>
  </conditionalFormatting>
  <conditionalFormatting sqref="R220">
    <cfRule type="expression" dxfId="339" priority="340" stopIfTrue="1">
      <formula>AND($L220="○", TRIM($R220)="")</formula>
    </cfRule>
  </conditionalFormatting>
  <conditionalFormatting sqref="S220">
    <cfRule type="expression" dxfId="338" priority="339" stopIfTrue="1">
      <formula>AND($L220="○", TRIM($S220)="")</formula>
    </cfRule>
  </conditionalFormatting>
  <conditionalFormatting sqref="T220">
    <cfRule type="expression" dxfId="337" priority="338" stopIfTrue="1">
      <formula>AND($L220="○", TRIM($T220)="")</formula>
    </cfRule>
  </conditionalFormatting>
  <conditionalFormatting sqref="U220">
    <cfRule type="expression" dxfId="336" priority="337" stopIfTrue="1">
      <formula>AND($L220="○", TRIM($U220)="")</formula>
    </cfRule>
  </conditionalFormatting>
  <conditionalFormatting sqref="V220">
    <cfRule type="expression" dxfId="335" priority="336" stopIfTrue="1">
      <formula>AND($L220="○", TRIM($V220)="")</formula>
    </cfRule>
  </conditionalFormatting>
  <conditionalFormatting sqref="W220">
    <cfRule type="expression" dxfId="334" priority="335" stopIfTrue="1">
      <formula>AND($L220="○", TRIM($W220)="")</formula>
    </cfRule>
  </conditionalFormatting>
  <conditionalFormatting sqref="X220">
    <cfRule type="expression" dxfId="333" priority="334" stopIfTrue="1">
      <formula>AND($L220="○", TRIM($X220)="")</formula>
    </cfRule>
  </conditionalFormatting>
  <conditionalFormatting sqref="Y220">
    <cfRule type="expression" dxfId="332" priority="333" stopIfTrue="1">
      <formula>AND($L220="○", TRIM($Y220)="")</formula>
    </cfRule>
  </conditionalFormatting>
  <conditionalFormatting sqref="L221:M221">
    <cfRule type="expression" dxfId="331" priority="332" stopIfTrue="1">
      <formula>希望&lt;&gt;0</formula>
    </cfRule>
  </conditionalFormatting>
  <conditionalFormatting sqref="N221">
    <cfRule type="expression" dxfId="330" priority="331" stopIfTrue="1">
      <formula>AND($L221="○", TRIM($N221)="")</formula>
    </cfRule>
  </conditionalFormatting>
  <conditionalFormatting sqref="O221">
    <cfRule type="expression" dxfId="329" priority="330" stopIfTrue="1">
      <formula>AND($L221="○", TRIM($O221)="")</formula>
    </cfRule>
  </conditionalFormatting>
  <conditionalFormatting sqref="P221">
    <cfRule type="expression" dxfId="328" priority="329" stopIfTrue="1">
      <formula>AND($L221="○", TRIM($P221)="")</formula>
    </cfRule>
  </conditionalFormatting>
  <conditionalFormatting sqref="R221">
    <cfRule type="expression" dxfId="327" priority="328" stopIfTrue="1">
      <formula>AND($L221="○", TRIM($R221)="")</formula>
    </cfRule>
  </conditionalFormatting>
  <conditionalFormatting sqref="S221">
    <cfRule type="expression" dxfId="326" priority="327" stopIfTrue="1">
      <formula>AND($L221="○", TRIM($S221)="")</formula>
    </cfRule>
  </conditionalFormatting>
  <conditionalFormatting sqref="T221">
    <cfRule type="expression" dxfId="325" priority="326" stopIfTrue="1">
      <formula>AND($L221="○", TRIM($T221)="")</formula>
    </cfRule>
  </conditionalFormatting>
  <conditionalFormatting sqref="U221">
    <cfRule type="expression" dxfId="324" priority="325" stopIfTrue="1">
      <formula>AND($L221="○", TRIM($U221)="")</formula>
    </cfRule>
  </conditionalFormatting>
  <conditionalFormatting sqref="V221">
    <cfRule type="expression" dxfId="323" priority="324" stopIfTrue="1">
      <formula>AND($L221="○", TRIM($V221)="")</formula>
    </cfRule>
  </conditionalFormatting>
  <conditionalFormatting sqref="W221">
    <cfRule type="expression" dxfId="322" priority="323" stopIfTrue="1">
      <formula>AND($L221="○", TRIM($W221)="")</formula>
    </cfRule>
  </conditionalFormatting>
  <conditionalFormatting sqref="X221">
    <cfRule type="expression" dxfId="321" priority="322" stopIfTrue="1">
      <formula>AND($L221="○", TRIM($X221)="")</formula>
    </cfRule>
  </conditionalFormatting>
  <conditionalFormatting sqref="Y221">
    <cfRule type="expression" dxfId="320" priority="321" stopIfTrue="1">
      <formula>AND($L221="○", TRIM($Y221)="")</formula>
    </cfRule>
  </conditionalFormatting>
  <conditionalFormatting sqref="L222:M222">
    <cfRule type="expression" dxfId="319" priority="320" stopIfTrue="1">
      <formula>希望&lt;&gt;0</formula>
    </cfRule>
  </conditionalFormatting>
  <conditionalFormatting sqref="N222">
    <cfRule type="expression" dxfId="318" priority="319" stopIfTrue="1">
      <formula>AND($L222="○", TRIM($N222)="")</formula>
    </cfRule>
  </conditionalFormatting>
  <conditionalFormatting sqref="O222">
    <cfRule type="expression" dxfId="317" priority="318" stopIfTrue="1">
      <formula>AND($L222="○", TRIM($O222)="")</formula>
    </cfRule>
  </conditionalFormatting>
  <conditionalFormatting sqref="P222">
    <cfRule type="expression" dxfId="316" priority="317" stopIfTrue="1">
      <formula>AND($L222="○", TRIM($P222)="")</formula>
    </cfRule>
  </conditionalFormatting>
  <conditionalFormatting sqref="R222">
    <cfRule type="expression" dxfId="315" priority="316" stopIfTrue="1">
      <formula>AND($L222="○", TRIM($R222)="")</formula>
    </cfRule>
  </conditionalFormatting>
  <conditionalFormatting sqref="S222">
    <cfRule type="expression" dxfId="314" priority="315" stopIfTrue="1">
      <formula>AND($L222="○", TRIM($S222)="")</formula>
    </cfRule>
  </conditionalFormatting>
  <conditionalFormatting sqref="T222">
    <cfRule type="expression" dxfId="313" priority="314" stopIfTrue="1">
      <formula>AND($L222="○", TRIM($T222)="")</formula>
    </cfRule>
  </conditionalFormatting>
  <conditionalFormatting sqref="U222">
    <cfRule type="expression" dxfId="312" priority="313" stopIfTrue="1">
      <formula>AND($L222="○", TRIM($U222)="")</formula>
    </cfRule>
  </conditionalFormatting>
  <conditionalFormatting sqref="V222">
    <cfRule type="expression" dxfId="311" priority="312" stopIfTrue="1">
      <formula>AND($L222="○", TRIM($V222)="")</formula>
    </cfRule>
  </conditionalFormatting>
  <conditionalFormatting sqref="W222">
    <cfRule type="expression" dxfId="310" priority="311" stopIfTrue="1">
      <formula>AND($L222="○", TRIM($W222)="")</formula>
    </cfRule>
  </conditionalFormatting>
  <conditionalFormatting sqref="X222">
    <cfRule type="expression" dxfId="309" priority="310" stopIfTrue="1">
      <formula>AND($L222="○", TRIM($X222)="")</formula>
    </cfRule>
  </conditionalFormatting>
  <conditionalFormatting sqref="Y222">
    <cfRule type="expression" dxfId="308" priority="309" stopIfTrue="1">
      <formula>AND($L222="○", TRIM($Y222)="")</formula>
    </cfRule>
  </conditionalFormatting>
  <conditionalFormatting sqref="L223:M223">
    <cfRule type="expression" dxfId="307" priority="308" stopIfTrue="1">
      <formula>希望&lt;&gt;0</formula>
    </cfRule>
  </conditionalFormatting>
  <conditionalFormatting sqref="N223">
    <cfRule type="expression" dxfId="306" priority="307" stopIfTrue="1">
      <formula>AND($L223="○", TRIM($N223)="")</formula>
    </cfRule>
  </conditionalFormatting>
  <conditionalFormatting sqref="O223">
    <cfRule type="expression" dxfId="305" priority="306" stopIfTrue="1">
      <formula>AND($L223="○", TRIM($O223)="")</formula>
    </cfRule>
  </conditionalFormatting>
  <conditionalFormatting sqref="P223">
    <cfRule type="expression" dxfId="304" priority="305" stopIfTrue="1">
      <formula>AND($L223="○", TRIM($P223)="")</formula>
    </cfRule>
  </conditionalFormatting>
  <conditionalFormatting sqref="R223">
    <cfRule type="expression" dxfId="303" priority="304" stopIfTrue="1">
      <formula>AND($L223="○", TRIM($R223)="")</formula>
    </cfRule>
  </conditionalFormatting>
  <conditionalFormatting sqref="S223">
    <cfRule type="expression" dxfId="302" priority="303" stopIfTrue="1">
      <formula>AND($L223="○", TRIM($S223)="")</formula>
    </cfRule>
  </conditionalFormatting>
  <conditionalFormatting sqref="T223">
    <cfRule type="expression" dxfId="301" priority="302" stopIfTrue="1">
      <formula>AND($L223="○", TRIM($T223)="")</formula>
    </cfRule>
  </conditionalFormatting>
  <conditionalFormatting sqref="U223">
    <cfRule type="expression" dxfId="300" priority="301" stopIfTrue="1">
      <formula>AND($L223="○", TRIM($U223)="")</formula>
    </cfRule>
  </conditionalFormatting>
  <conditionalFormatting sqref="V223">
    <cfRule type="expression" dxfId="299" priority="300" stopIfTrue="1">
      <formula>AND($L223="○", TRIM($V223)="")</formula>
    </cfRule>
  </conditionalFormatting>
  <conditionalFormatting sqref="W223">
    <cfRule type="expression" dxfId="298" priority="299" stopIfTrue="1">
      <formula>AND($L223="○", TRIM($W223)="")</formula>
    </cfRule>
  </conditionalFormatting>
  <conditionalFormatting sqref="X223">
    <cfRule type="expression" dxfId="297" priority="298" stopIfTrue="1">
      <formula>AND($L223="○", TRIM($X223)="")</formula>
    </cfRule>
  </conditionalFormatting>
  <conditionalFormatting sqref="Y223">
    <cfRule type="expression" dxfId="296" priority="297" stopIfTrue="1">
      <formula>AND($L223="○", TRIM($Y223)="")</formula>
    </cfRule>
  </conditionalFormatting>
  <conditionalFormatting sqref="L224:M224">
    <cfRule type="expression" dxfId="295" priority="296" stopIfTrue="1">
      <formula>希望&lt;&gt;0</formula>
    </cfRule>
  </conditionalFormatting>
  <conditionalFormatting sqref="O224">
    <cfRule type="expression" dxfId="294" priority="295" stopIfTrue="1">
      <formula>AND($L224="○", TRIM($O224)="")</formula>
    </cfRule>
  </conditionalFormatting>
  <conditionalFormatting sqref="P224">
    <cfRule type="expression" dxfId="293" priority="294" stopIfTrue="1">
      <formula>AND($L224="○", TRIM($P224)="")</formula>
    </cfRule>
  </conditionalFormatting>
  <conditionalFormatting sqref="L225:M225">
    <cfRule type="expression" dxfId="292" priority="293" stopIfTrue="1">
      <formula>希望&lt;&gt;0</formula>
    </cfRule>
  </conditionalFormatting>
  <conditionalFormatting sqref="N225">
    <cfRule type="expression" dxfId="291" priority="292" stopIfTrue="1">
      <formula>AND($L225="○", TRIM($N225)="")</formula>
    </cfRule>
  </conditionalFormatting>
  <conditionalFormatting sqref="O225">
    <cfRule type="expression" dxfId="290" priority="291" stopIfTrue="1">
      <formula>AND($L225="○", TRIM($O225)="")</formula>
    </cfRule>
  </conditionalFormatting>
  <conditionalFormatting sqref="P225">
    <cfRule type="expression" dxfId="289" priority="290" stopIfTrue="1">
      <formula>AND($L225="○", TRIM($P225)="")</formula>
    </cfRule>
  </conditionalFormatting>
  <conditionalFormatting sqref="R225">
    <cfRule type="expression" dxfId="288" priority="289" stopIfTrue="1">
      <formula>AND($L225="○", TRIM($R225)="")</formula>
    </cfRule>
  </conditionalFormatting>
  <conditionalFormatting sqref="S225">
    <cfRule type="expression" dxfId="287" priority="288" stopIfTrue="1">
      <formula>AND($L225="○", TRIM($S225)="")</formula>
    </cfRule>
  </conditionalFormatting>
  <conditionalFormatting sqref="T225">
    <cfRule type="expression" dxfId="286" priority="287" stopIfTrue="1">
      <formula>AND($L225="○", TRIM($T225)="")</formula>
    </cfRule>
  </conditionalFormatting>
  <conditionalFormatting sqref="U225">
    <cfRule type="expression" dxfId="285" priority="286" stopIfTrue="1">
      <formula>AND($L225="○", TRIM($U225)="")</formula>
    </cfRule>
  </conditionalFormatting>
  <conditionalFormatting sqref="V225">
    <cfRule type="expression" dxfId="284" priority="285" stopIfTrue="1">
      <formula>AND($L225="○", TRIM($V225)="")</formula>
    </cfRule>
  </conditionalFormatting>
  <conditionalFormatting sqref="W225">
    <cfRule type="expression" dxfId="283" priority="284" stopIfTrue="1">
      <formula>AND($L225="○", TRIM($W225)="")</formula>
    </cfRule>
  </conditionalFormatting>
  <conditionalFormatting sqref="X225">
    <cfRule type="expression" dxfId="282" priority="283" stopIfTrue="1">
      <formula>AND($L225="○", TRIM($X225)="")</formula>
    </cfRule>
  </conditionalFormatting>
  <conditionalFormatting sqref="Y225">
    <cfRule type="expression" dxfId="281" priority="282" stopIfTrue="1">
      <formula>AND($L225="○", TRIM($Y225)="")</formula>
    </cfRule>
  </conditionalFormatting>
  <conditionalFormatting sqref="L226:M226">
    <cfRule type="expression" dxfId="280" priority="281" stopIfTrue="1">
      <formula>希望&lt;&gt;0</formula>
    </cfRule>
  </conditionalFormatting>
  <conditionalFormatting sqref="N226">
    <cfRule type="expression" dxfId="279" priority="280" stopIfTrue="1">
      <formula>AND($L226="○", TRIM($N226)="")</formula>
    </cfRule>
  </conditionalFormatting>
  <conditionalFormatting sqref="O226">
    <cfRule type="expression" dxfId="278" priority="279" stopIfTrue="1">
      <formula>AND($L226="○", TRIM($O226)="")</formula>
    </cfRule>
  </conditionalFormatting>
  <conditionalFormatting sqref="P226">
    <cfRule type="expression" dxfId="277" priority="278" stopIfTrue="1">
      <formula>AND($L226="○", TRIM($P226)="")</formula>
    </cfRule>
  </conditionalFormatting>
  <conditionalFormatting sqref="R226">
    <cfRule type="expression" dxfId="276" priority="277" stopIfTrue="1">
      <formula>AND($L226="○", TRIM($R226)="")</formula>
    </cfRule>
  </conditionalFormatting>
  <conditionalFormatting sqref="S226">
    <cfRule type="expression" dxfId="275" priority="276" stopIfTrue="1">
      <formula>AND($L226="○", TRIM($S226)="")</formula>
    </cfRule>
  </conditionalFormatting>
  <conditionalFormatting sqref="T226">
    <cfRule type="expression" dxfId="274" priority="275" stopIfTrue="1">
      <formula>AND($L226="○", TRIM($T226)="")</formula>
    </cfRule>
  </conditionalFormatting>
  <conditionalFormatting sqref="U226">
    <cfRule type="expression" dxfId="273" priority="274" stopIfTrue="1">
      <formula>AND($L226="○", TRIM($U226)="")</formula>
    </cfRule>
  </conditionalFormatting>
  <conditionalFormatting sqref="V226">
    <cfRule type="expression" dxfId="272" priority="273" stopIfTrue="1">
      <formula>AND($L226="○", TRIM($V226)="")</formula>
    </cfRule>
  </conditionalFormatting>
  <conditionalFormatting sqref="W226">
    <cfRule type="expression" dxfId="271" priority="272" stopIfTrue="1">
      <formula>AND($L226="○", TRIM($W226)="")</formula>
    </cfRule>
  </conditionalFormatting>
  <conditionalFormatting sqref="X226">
    <cfRule type="expression" dxfId="270" priority="271" stopIfTrue="1">
      <formula>AND($L226="○", TRIM($X226)="")</formula>
    </cfRule>
  </conditionalFormatting>
  <conditionalFormatting sqref="Y226">
    <cfRule type="expression" dxfId="269" priority="270" stopIfTrue="1">
      <formula>AND($L226="○", TRIM($Y226)="")</formula>
    </cfRule>
  </conditionalFormatting>
  <conditionalFormatting sqref="L227:M227">
    <cfRule type="expression" dxfId="268" priority="269" stopIfTrue="1">
      <formula>希望&lt;&gt;0</formula>
    </cfRule>
  </conditionalFormatting>
  <conditionalFormatting sqref="N227">
    <cfRule type="expression" dxfId="267" priority="268" stopIfTrue="1">
      <formula>AND($L227="○", TRIM($N227)="")</formula>
    </cfRule>
  </conditionalFormatting>
  <conditionalFormatting sqref="O227">
    <cfRule type="expression" dxfId="266" priority="267" stopIfTrue="1">
      <formula>AND($L227="○", TRIM($O227)="")</formula>
    </cfRule>
  </conditionalFormatting>
  <conditionalFormatting sqref="P227">
    <cfRule type="expression" dxfId="265" priority="266" stopIfTrue="1">
      <formula>AND($L227="○", TRIM($P227)="")</formula>
    </cfRule>
  </conditionalFormatting>
  <conditionalFormatting sqref="R227">
    <cfRule type="expression" dxfId="264" priority="265" stopIfTrue="1">
      <formula>AND($L227="○", TRIM($R227)="")</formula>
    </cfRule>
  </conditionalFormatting>
  <conditionalFormatting sqref="S227">
    <cfRule type="expression" dxfId="263" priority="264" stopIfTrue="1">
      <formula>AND($L227="○", TRIM($S227)="")</formula>
    </cfRule>
  </conditionalFormatting>
  <conditionalFormatting sqref="T227">
    <cfRule type="expression" dxfId="262" priority="263" stopIfTrue="1">
      <formula>AND($L227="○", TRIM($T227)="")</formula>
    </cfRule>
  </conditionalFormatting>
  <conditionalFormatting sqref="U227">
    <cfRule type="expression" dxfId="261" priority="262" stopIfTrue="1">
      <formula>AND($L227="○", TRIM($U227)="")</formula>
    </cfRule>
  </conditionalFormatting>
  <conditionalFormatting sqref="V227">
    <cfRule type="expression" dxfId="260" priority="261" stopIfTrue="1">
      <formula>AND($L227="○", TRIM($V227)="")</formula>
    </cfRule>
  </conditionalFormatting>
  <conditionalFormatting sqref="W227">
    <cfRule type="expression" dxfId="259" priority="260" stopIfTrue="1">
      <formula>AND($L227="○", TRIM($W227)="")</formula>
    </cfRule>
  </conditionalFormatting>
  <conditionalFormatting sqref="X227">
    <cfRule type="expression" dxfId="258" priority="259" stopIfTrue="1">
      <formula>AND($L227="○", TRIM($X227)="")</formula>
    </cfRule>
  </conditionalFormatting>
  <conditionalFormatting sqref="Y227">
    <cfRule type="expression" dxfId="257" priority="258" stopIfTrue="1">
      <formula>AND($L227="○", TRIM($Y227)="")</formula>
    </cfRule>
  </conditionalFormatting>
  <conditionalFormatting sqref="L228:M228">
    <cfRule type="expression" dxfId="256" priority="257" stopIfTrue="1">
      <formula>希望&lt;&gt;0</formula>
    </cfRule>
  </conditionalFormatting>
  <conditionalFormatting sqref="N228">
    <cfRule type="expression" dxfId="255" priority="256" stopIfTrue="1">
      <formula>AND($L228="○", TRIM($N228)="")</formula>
    </cfRule>
  </conditionalFormatting>
  <conditionalFormatting sqref="O228">
    <cfRule type="expression" dxfId="254" priority="255" stopIfTrue="1">
      <formula>AND($L228="○", TRIM($O228)="")</formula>
    </cfRule>
  </conditionalFormatting>
  <conditionalFormatting sqref="P228">
    <cfRule type="expression" dxfId="253" priority="254" stopIfTrue="1">
      <formula>AND($L228="○", TRIM($P228)="")</formula>
    </cfRule>
  </conditionalFormatting>
  <conditionalFormatting sqref="R228">
    <cfRule type="expression" dxfId="252" priority="253" stopIfTrue="1">
      <formula>AND($L228="○", TRIM($R228)="")</formula>
    </cfRule>
  </conditionalFormatting>
  <conditionalFormatting sqref="S228">
    <cfRule type="expression" dxfId="251" priority="252" stopIfTrue="1">
      <formula>AND($L228="○", TRIM($S228)="")</formula>
    </cfRule>
  </conditionalFormatting>
  <conditionalFormatting sqref="T228">
    <cfRule type="expression" dxfId="250" priority="251" stopIfTrue="1">
      <formula>AND($L228="○", TRIM($T228)="")</formula>
    </cfRule>
  </conditionalFormatting>
  <conditionalFormatting sqref="U228">
    <cfRule type="expression" dxfId="249" priority="250" stopIfTrue="1">
      <formula>AND($L228="○", TRIM($U228)="")</formula>
    </cfRule>
  </conditionalFormatting>
  <conditionalFormatting sqref="V228">
    <cfRule type="expression" dxfId="248" priority="249" stopIfTrue="1">
      <formula>AND($L228="○", TRIM($V228)="")</formula>
    </cfRule>
  </conditionalFormatting>
  <conditionalFormatting sqref="W228">
    <cfRule type="expression" dxfId="247" priority="248" stopIfTrue="1">
      <formula>AND($L228="○", TRIM($W228)="")</formula>
    </cfRule>
  </conditionalFormatting>
  <conditionalFormatting sqref="X228">
    <cfRule type="expression" dxfId="246" priority="247" stopIfTrue="1">
      <formula>AND($L228="○", TRIM($X228)="")</formula>
    </cfRule>
  </conditionalFormatting>
  <conditionalFormatting sqref="Y228">
    <cfRule type="expression" dxfId="245" priority="246" stopIfTrue="1">
      <formula>AND($L228="○", TRIM($Y228)="")</formula>
    </cfRule>
  </conditionalFormatting>
  <conditionalFormatting sqref="L229:M229">
    <cfRule type="expression" dxfId="244" priority="245" stopIfTrue="1">
      <formula>希望&lt;&gt;0</formula>
    </cfRule>
  </conditionalFormatting>
  <conditionalFormatting sqref="N229">
    <cfRule type="expression" dxfId="243" priority="244" stopIfTrue="1">
      <formula>AND($L229="○", TRIM($N229)="")</formula>
    </cfRule>
  </conditionalFormatting>
  <conditionalFormatting sqref="O229">
    <cfRule type="expression" dxfId="242" priority="243" stopIfTrue="1">
      <formula>AND($L229="○", TRIM($O229)="")</formula>
    </cfRule>
  </conditionalFormatting>
  <conditionalFormatting sqref="P229">
    <cfRule type="expression" dxfId="241" priority="242" stopIfTrue="1">
      <formula>AND($L229="○", TRIM($P229)="")</formula>
    </cfRule>
  </conditionalFormatting>
  <conditionalFormatting sqref="R229">
    <cfRule type="expression" dxfId="240" priority="241" stopIfTrue="1">
      <formula>AND($L229="○", TRIM($R229)="")</formula>
    </cfRule>
  </conditionalFormatting>
  <conditionalFormatting sqref="S229">
    <cfRule type="expression" dxfId="239" priority="240" stopIfTrue="1">
      <formula>AND($L229="○", TRIM($S229)="")</formula>
    </cfRule>
  </conditionalFormatting>
  <conditionalFormatting sqref="T229">
    <cfRule type="expression" dxfId="238" priority="239" stopIfTrue="1">
      <formula>AND($L229="○", TRIM($T229)="")</formula>
    </cfRule>
  </conditionalFormatting>
  <conditionalFormatting sqref="U229">
    <cfRule type="expression" dxfId="237" priority="238" stopIfTrue="1">
      <formula>AND($L229="○", TRIM($U229)="")</formula>
    </cfRule>
  </conditionalFormatting>
  <conditionalFormatting sqref="V229">
    <cfRule type="expression" dxfId="236" priority="237" stopIfTrue="1">
      <formula>AND($L229="○", TRIM($V229)="")</formula>
    </cfRule>
  </conditionalFormatting>
  <conditionalFormatting sqref="W229">
    <cfRule type="expression" dxfId="235" priority="236" stopIfTrue="1">
      <formula>AND($L229="○", TRIM($W229)="")</formula>
    </cfRule>
  </conditionalFormatting>
  <conditionalFormatting sqref="X229">
    <cfRule type="expression" dxfId="234" priority="235" stopIfTrue="1">
      <formula>AND($L229="○", TRIM($X229)="")</formula>
    </cfRule>
  </conditionalFormatting>
  <conditionalFormatting sqref="Y229">
    <cfRule type="expression" dxfId="233" priority="234" stopIfTrue="1">
      <formula>AND($L229="○", TRIM($Y229)="")</formula>
    </cfRule>
  </conditionalFormatting>
  <conditionalFormatting sqref="L230:M230">
    <cfRule type="expression" dxfId="232" priority="233" stopIfTrue="1">
      <formula>希望&lt;&gt;0</formula>
    </cfRule>
  </conditionalFormatting>
  <conditionalFormatting sqref="N230">
    <cfRule type="expression" dxfId="231" priority="232" stopIfTrue="1">
      <formula>AND($L230="○", TRIM($N230)="")</formula>
    </cfRule>
  </conditionalFormatting>
  <conditionalFormatting sqref="O230">
    <cfRule type="expression" dxfId="230" priority="231" stopIfTrue="1">
      <formula>AND($L230="○", TRIM($O230)="")</formula>
    </cfRule>
  </conditionalFormatting>
  <conditionalFormatting sqref="P230">
    <cfRule type="expression" dxfId="229" priority="230" stopIfTrue="1">
      <formula>AND($L230="○", TRIM($P230)="")</formula>
    </cfRule>
  </conditionalFormatting>
  <conditionalFormatting sqref="R230">
    <cfRule type="expression" dxfId="228" priority="229" stopIfTrue="1">
      <formula>AND($L230="○", TRIM($R230)="")</formula>
    </cfRule>
  </conditionalFormatting>
  <conditionalFormatting sqref="S230">
    <cfRule type="expression" dxfId="227" priority="228" stopIfTrue="1">
      <formula>AND($L230="○", TRIM($S230)="")</formula>
    </cfRule>
  </conditionalFormatting>
  <conditionalFormatting sqref="T230">
    <cfRule type="expression" dxfId="226" priority="227" stopIfTrue="1">
      <formula>AND($L230="○", TRIM($T230)="")</formula>
    </cfRule>
  </conditionalFormatting>
  <conditionalFormatting sqref="U230">
    <cfRule type="expression" dxfId="225" priority="226" stopIfTrue="1">
      <formula>AND($L230="○", TRIM($U230)="")</formula>
    </cfRule>
  </conditionalFormatting>
  <conditionalFormatting sqref="V230">
    <cfRule type="expression" dxfId="224" priority="225" stopIfTrue="1">
      <formula>AND($L230="○", TRIM($V230)="")</formula>
    </cfRule>
  </conditionalFormatting>
  <conditionalFormatting sqref="W230">
    <cfRule type="expression" dxfId="223" priority="224" stopIfTrue="1">
      <formula>AND($L230="○", TRIM($W230)="")</formula>
    </cfRule>
  </conditionalFormatting>
  <conditionalFormatting sqref="X230">
    <cfRule type="expression" dxfId="222" priority="223" stopIfTrue="1">
      <formula>AND($L230="○", TRIM($X230)="")</formula>
    </cfRule>
  </conditionalFormatting>
  <conditionalFormatting sqref="Y230">
    <cfRule type="expression" dxfId="221" priority="222" stopIfTrue="1">
      <formula>AND($L230="○", TRIM($Y230)="")</formula>
    </cfRule>
  </conditionalFormatting>
  <conditionalFormatting sqref="L231:M231">
    <cfRule type="expression" dxfId="220" priority="221" stopIfTrue="1">
      <formula>希望&lt;&gt;0</formula>
    </cfRule>
  </conditionalFormatting>
  <conditionalFormatting sqref="O231">
    <cfRule type="expression" dxfId="219" priority="220" stopIfTrue="1">
      <formula>AND($L231="○", TRIM($O231)="")</formula>
    </cfRule>
  </conditionalFormatting>
  <conditionalFormatting sqref="P231">
    <cfRule type="expression" dxfId="218" priority="219" stopIfTrue="1">
      <formula>AND($L231="○", TRIM($P231)="")</formula>
    </cfRule>
  </conditionalFormatting>
  <conditionalFormatting sqref="L232:M232">
    <cfRule type="expression" dxfId="217" priority="218" stopIfTrue="1">
      <formula>希望&lt;&gt;0</formula>
    </cfRule>
  </conditionalFormatting>
  <conditionalFormatting sqref="N232">
    <cfRule type="expression" dxfId="216" priority="217" stopIfTrue="1">
      <formula>AND($L232="○", TRIM($N232)="")</formula>
    </cfRule>
  </conditionalFormatting>
  <conditionalFormatting sqref="O232">
    <cfRule type="expression" dxfId="215" priority="216" stopIfTrue="1">
      <formula>AND($L232="○", TRIM($O232)="")</formula>
    </cfRule>
  </conditionalFormatting>
  <conditionalFormatting sqref="P232">
    <cfRule type="expression" dxfId="214" priority="215" stopIfTrue="1">
      <formula>AND($L232="○", TRIM($P232)="")</formula>
    </cfRule>
  </conditionalFormatting>
  <conditionalFormatting sqref="R232">
    <cfRule type="expression" dxfId="213" priority="214" stopIfTrue="1">
      <formula>AND($L232="○", TRIM($R232)="")</formula>
    </cfRule>
  </conditionalFormatting>
  <conditionalFormatting sqref="S232">
    <cfRule type="expression" dxfId="212" priority="213" stopIfTrue="1">
      <formula>AND($L232="○", TRIM($S232)="")</formula>
    </cfRule>
  </conditionalFormatting>
  <conditionalFormatting sqref="T232">
    <cfRule type="expression" dxfId="211" priority="212" stopIfTrue="1">
      <formula>AND($L232="○", TRIM($T232)="")</formula>
    </cfRule>
  </conditionalFormatting>
  <conditionalFormatting sqref="U232">
    <cfRule type="expression" dxfId="210" priority="211" stopIfTrue="1">
      <formula>AND($L232="○", TRIM($U232)="")</formula>
    </cfRule>
  </conditionalFormatting>
  <conditionalFormatting sqref="V232">
    <cfRule type="expression" dxfId="209" priority="210" stopIfTrue="1">
      <formula>AND($L232="○", TRIM($V232)="")</formula>
    </cfRule>
  </conditionalFormatting>
  <conditionalFormatting sqref="W232">
    <cfRule type="expression" dxfId="208" priority="209" stopIfTrue="1">
      <formula>AND($L232="○", TRIM($W232)="")</formula>
    </cfRule>
  </conditionalFormatting>
  <conditionalFormatting sqref="X232">
    <cfRule type="expression" dxfId="207" priority="208" stopIfTrue="1">
      <formula>AND($L232="○", TRIM($X232)="")</formula>
    </cfRule>
  </conditionalFormatting>
  <conditionalFormatting sqref="Y232">
    <cfRule type="expression" dxfId="206" priority="207" stopIfTrue="1">
      <formula>AND($L232="○", TRIM($Y232)="")</formula>
    </cfRule>
  </conditionalFormatting>
  <conditionalFormatting sqref="L233:M233">
    <cfRule type="expression" dxfId="205" priority="206" stopIfTrue="1">
      <formula>希望&lt;&gt;0</formula>
    </cfRule>
  </conditionalFormatting>
  <conditionalFormatting sqref="N233">
    <cfRule type="expression" dxfId="204" priority="205" stopIfTrue="1">
      <formula>AND($L233="○", TRIM($N233)="")</formula>
    </cfRule>
  </conditionalFormatting>
  <conditionalFormatting sqref="O233">
    <cfRule type="expression" dxfId="203" priority="204" stopIfTrue="1">
      <formula>AND($L233="○", TRIM($O233)="")</formula>
    </cfRule>
  </conditionalFormatting>
  <conditionalFormatting sqref="P233">
    <cfRule type="expression" dxfId="202" priority="203" stopIfTrue="1">
      <formula>AND($L233="○", TRIM($P233)="")</formula>
    </cfRule>
  </conditionalFormatting>
  <conditionalFormatting sqref="R233">
    <cfRule type="expression" dxfId="201" priority="202" stopIfTrue="1">
      <formula>AND($L233="○", TRIM($R233)="")</formula>
    </cfRule>
  </conditionalFormatting>
  <conditionalFormatting sqref="S233">
    <cfRule type="expression" dxfId="200" priority="201" stopIfTrue="1">
      <formula>AND($L233="○", TRIM($S233)="")</formula>
    </cfRule>
  </conditionalFormatting>
  <conditionalFormatting sqref="T233">
    <cfRule type="expression" dxfId="199" priority="200" stopIfTrue="1">
      <formula>AND($L233="○", TRIM($T233)="")</formula>
    </cfRule>
  </conditionalFormatting>
  <conditionalFormatting sqref="U233">
    <cfRule type="expression" dxfId="198" priority="199" stopIfTrue="1">
      <formula>AND($L233="○", TRIM($U233)="")</formula>
    </cfRule>
  </conditionalFormatting>
  <conditionalFormatting sqref="V233">
    <cfRule type="expression" dxfId="197" priority="198" stopIfTrue="1">
      <formula>AND($L233="○", TRIM($V233)="")</formula>
    </cfRule>
  </conditionalFormatting>
  <conditionalFormatting sqref="W233">
    <cfRule type="expression" dxfId="196" priority="197" stopIfTrue="1">
      <formula>AND($L233="○", TRIM($W233)="")</formula>
    </cfRule>
  </conditionalFormatting>
  <conditionalFormatting sqref="X233">
    <cfRule type="expression" dxfId="195" priority="196" stopIfTrue="1">
      <formula>AND($L233="○", TRIM($X233)="")</formula>
    </cfRule>
  </conditionalFormatting>
  <conditionalFormatting sqref="Y233">
    <cfRule type="expression" dxfId="194" priority="195" stopIfTrue="1">
      <formula>AND($L233="○", TRIM($Y233)="")</formula>
    </cfRule>
  </conditionalFormatting>
  <conditionalFormatting sqref="L234:M234">
    <cfRule type="expression" dxfId="193" priority="194" stopIfTrue="1">
      <formula>希望&lt;&gt;0</formula>
    </cfRule>
  </conditionalFormatting>
  <conditionalFormatting sqref="N234">
    <cfRule type="expression" dxfId="192" priority="193" stopIfTrue="1">
      <formula>AND($L234="○", TRIM($N234)="")</formula>
    </cfRule>
  </conditionalFormatting>
  <conditionalFormatting sqref="O234">
    <cfRule type="expression" dxfId="191" priority="192" stopIfTrue="1">
      <formula>AND($L234="○", TRIM($O234)="")</formula>
    </cfRule>
  </conditionalFormatting>
  <conditionalFormatting sqref="P234">
    <cfRule type="expression" dxfId="190" priority="191" stopIfTrue="1">
      <formula>AND($L234="○", TRIM($P234)="")</formula>
    </cfRule>
  </conditionalFormatting>
  <conditionalFormatting sqref="R234">
    <cfRule type="expression" dxfId="189" priority="190" stopIfTrue="1">
      <formula>AND($L234="○", TRIM($R234)="")</formula>
    </cfRule>
  </conditionalFormatting>
  <conditionalFormatting sqref="S234">
    <cfRule type="expression" dxfId="188" priority="189" stopIfTrue="1">
      <formula>AND($L234="○", TRIM($S234)="")</formula>
    </cfRule>
  </conditionalFormatting>
  <conditionalFormatting sqref="T234">
    <cfRule type="expression" dxfId="187" priority="188" stopIfTrue="1">
      <formula>AND($L234="○", TRIM($T234)="")</formula>
    </cfRule>
  </conditionalFormatting>
  <conditionalFormatting sqref="U234">
    <cfRule type="expression" dxfId="186" priority="187" stopIfTrue="1">
      <formula>AND($L234="○", TRIM($U234)="")</formula>
    </cfRule>
  </conditionalFormatting>
  <conditionalFormatting sqref="V234">
    <cfRule type="expression" dxfId="185" priority="186" stopIfTrue="1">
      <formula>AND($L234="○", TRIM($V234)="")</formula>
    </cfRule>
  </conditionalFormatting>
  <conditionalFormatting sqref="W234">
    <cfRule type="expression" dxfId="184" priority="185" stopIfTrue="1">
      <formula>AND($L234="○", TRIM($W234)="")</formula>
    </cfRule>
  </conditionalFormatting>
  <conditionalFormatting sqref="X234">
    <cfRule type="expression" dxfId="183" priority="184" stopIfTrue="1">
      <formula>AND($L234="○", TRIM($X234)="")</formula>
    </cfRule>
  </conditionalFormatting>
  <conditionalFormatting sqref="Y234">
    <cfRule type="expression" dxfId="182" priority="183" stopIfTrue="1">
      <formula>AND($L234="○", TRIM($Y234)="")</formula>
    </cfRule>
  </conditionalFormatting>
  <conditionalFormatting sqref="L235:M235">
    <cfRule type="expression" dxfId="181" priority="182" stopIfTrue="1">
      <formula>希望&lt;&gt;0</formula>
    </cfRule>
  </conditionalFormatting>
  <conditionalFormatting sqref="N235">
    <cfRule type="expression" dxfId="180" priority="181" stopIfTrue="1">
      <formula>AND($L235="○", TRIM($N235)="")</formula>
    </cfRule>
  </conditionalFormatting>
  <conditionalFormatting sqref="O235">
    <cfRule type="expression" dxfId="179" priority="180" stopIfTrue="1">
      <formula>AND($L235="○", TRIM($O235)="")</formula>
    </cfRule>
  </conditionalFormatting>
  <conditionalFormatting sqref="P235">
    <cfRule type="expression" dxfId="178" priority="179" stopIfTrue="1">
      <formula>AND($L235="○", TRIM($P235)="")</formula>
    </cfRule>
  </conditionalFormatting>
  <conditionalFormatting sqref="R235">
    <cfRule type="expression" dxfId="177" priority="178" stopIfTrue="1">
      <formula>AND($L235="○", TRIM($R235)="")</formula>
    </cfRule>
  </conditionalFormatting>
  <conditionalFormatting sqref="S235">
    <cfRule type="expression" dxfId="176" priority="177" stopIfTrue="1">
      <formula>AND($L235="○", TRIM($S235)="")</formula>
    </cfRule>
  </conditionalFormatting>
  <conditionalFormatting sqref="T235">
    <cfRule type="expression" dxfId="175" priority="176" stopIfTrue="1">
      <formula>AND($L235="○", TRIM($T235)="")</formula>
    </cfRule>
  </conditionalFormatting>
  <conditionalFormatting sqref="U235">
    <cfRule type="expression" dxfId="174" priority="175" stopIfTrue="1">
      <formula>AND($L235="○", TRIM($U235)="")</formula>
    </cfRule>
  </conditionalFormatting>
  <conditionalFormatting sqref="V235">
    <cfRule type="expression" dxfId="173" priority="174" stopIfTrue="1">
      <formula>AND($L235="○", TRIM($V235)="")</formula>
    </cfRule>
  </conditionalFormatting>
  <conditionalFormatting sqref="W235">
    <cfRule type="expression" dxfId="172" priority="173" stopIfTrue="1">
      <formula>AND($L235="○", TRIM($W235)="")</formula>
    </cfRule>
  </conditionalFormatting>
  <conditionalFormatting sqref="X235">
    <cfRule type="expression" dxfId="171" priority="172" stopIfTrue="1">
      <formula>AND($L235="○", TRIM($X235)="")</formula>
    </cfRule>
  </conditionalFormatting>
  <conditionalFormatting sqref="Y235">
    <cfRule type="expression" dxfId="170" priority="171" stopIfTrue="1">
      <formula>AND($L235="○", TRIM($Y235)="")</formula>
    </cfRule>
  </conditionalFormatting>
  <conditionalFormatting sqref="L236:M236">
    <cfRule type="expression" dxfId="169" priority="170" stopIfTrue="1">
      <formula>希望&lt;&gt;0</formula>
    </cfRule>
  </conditionalFormatting>
  <conditionalFormatting sqref="N236">
    <cfRule type="expression" dxfId="168" priority="169" stopIfTrue="1">
      <formula>AND($L236="○", TRIM($N236)="")</formula>
    </cfRule>
  </conditionalFormatting>
  <conditionalFormatting sqref="O236">
    <cfRule type="expression" dxfId="167" priority="168" stopIfTrue="1">
      <formula>AND($L236="○", TRIM($O236)="")</formula>
    </cfRule>
  </conditionalFormatting>
  <conditionalFormatting sqref="P236">
    <cfRule type="expression" dxfId="166" priority="167" stopIfTrue="1">
      <formula>AND($L236="○", TRIM($P236)="")</formula>
    </cfRule>
  </conditionalFormatting>
  <conditionalFormatting sqref="R236">
    <cfRule type="expression" dxfId="165" priority="166" stopIfTrue="1">
      <formula>AND($L236="○", TRIM($R236)="")</formula>
    </cfRule>
  </conditionalFormatting>
  <conditionalFormatting sqref="S236">
    <cfRule type="expression" dxfId="164" priority="165" stopIfTrue="1">
      <formula>AND($L236="○", TRIM($S236)="")</formula>
    </cfRule>
  </conditionalFormatting>
  <conditionalFormatting sqref="T236">
    <cfRule type="expression" dxfId="163" priority="164" stopIfTrue="1">
      <formula>AND($L236="○", TRIM($T236)="")</formula>
    </cfRule>
  </conditionalFormatting>
  <conditionalFormatting sqref="U236">
    <cfRule type="expression" dxfId="162" priority="163" stopIfTrue="1">
      <formula>AND($L236="○", TRIM($U236)="")</formula>
    </cfRule>
  </conditionalFormatting>
  <conditionalFormatting sqref="V236">
    <cfRule type="expression" dxfId="161" priority="162" stopIfTrue="1">
      <formula>AND($L236="○", TRIM($V236)="")</formula>
    </cfRule>
  </conditionalFormatting>
  <conditionalFormatting sqref="W236">
    <cfRule type="expression" dxfId="160" priority="161" stopIfTrue="1">
      <formula>AND($L236="○", TRIM($W236)="")</formula>
    </cfRule>
  </conditionalFormatting>
  <conditionalFormatting sqref="X236">
    <cfRule type="expression" dxfId="159" priority="160" stopIfTrue="1">
      <formula>AND($L236="○", TRIM($X236)="")</formula>
    </cfRule>
  </conditionalFormatting>
  <conditionalFormatting sqref="Y236">
    <cfRule type="expression" dxfId="158" priority="159" stopIfTrue="1">
      <formula>AND($L236="○", TRIM($Y236)="")</formula>
    </cfRule>
  </conditionalFormatting>
  <conditionalFormatting sqref="L237:M237">
    <cfRule type="expression" dxfId="157" priority="158" stopIfTrue="1">
      <formula>希望&lt;&gt;0</formula>
    </cfRule>
  </conditionalFormatting>
  <conditionalFormatting sqref="N237">
    <cfRule type="expression" dxfId="156" priority="157" stopIfTrue="1">
      <formula>AND($L237="○", TRIM($N237)="")</formula>
    </cfRule>
  </conditionalFormatting>
  <conditionalFormatting sqref="O237">
    <cfRule type="expression" dxfId="155" priority="156" stopIfTrue="1">
      <formula>AND($L237="○", TRIM($O237)="")</formula>
    </cfRule>
  </conditionalFormatting>
  <conditionalFormatting sqref="P237">
    <cfRule type="expression" dxfId="154" priority="155" stopIfTrue="1">
      <formula>AND($L237="○", TRIM($P237)="")</formula>
    </cfRule>
  </conditionalFormatting>
  <conditionalFormatting sqref="R237">
    <cfRule type="expression" dxfId="153" priority="154" stopIfTrue="1">
      <formula>AND($L237="○", TRIM($R237)="")</formula>
    </cfRule>
  </conditionalFormatting>
  <conditionalFormatting sqref="S237">
    <cfRule type="expression" dxfId="152" priority="153" stopIfTrue="1">
      <formula>AND($L237="○", TRIM($S237)="")</formula>
    </cfRule>
  </conditionalFormatting>
  <conditionalFormatting sqref="T237">
    <cfRule type="expression" dxfId="151" priority="152" stopIfTrue="1">
      <formula>AND($L237="○", TRIM($T237)="")</formula>
    </cfRule>
  </conditionalFormatting>
  <conditionalFormatting sqref="U237">
    <cfRule type="expression" dxfId="150" priority="151" stopIfTrue="1">
      <formula>AND($L237="○", TRIM($U237)="")</formula>
    </cfRule>
  </conditionalFormatting>
  <conditionalFormatting sqref="V237">
    <cfRule type="expression" dxfId="149" priority="150" stopIfTrue="1">
      <formula>AND($L237="○", TRIM($V237)="")</formula>
    </cfRule>
  </conditionalFormatting>
  <conditionalFormatting sqref="W237">
    <cfRule type="expression" dxfId="148" priority="149" stopIfTrue="1">
      <formula>AND($L237="○", TRIM($W237)="")</formula>
    </cfRule>
  </conditionalFormatting>
  <conditionalFormatting sqref="X237">
    <cfRule type="expression" dxfId="147" priority="148" stopIfTrue="1">
      <formula>AND($L237="○", TRIM($X237)="")</formula>
    </cfRule>
  </conditionalFormatting>
  <conditionalFormatting sqref="Y237">
    <cfRule type="expression" dxfId="146" priority="147" stopIfTrue="1">
      <formula>AND($L237="○", TRIM($Y237)="")</formula>
    </cfRule>
  </conditionalFormatting>
  <conditionalFormatting sqref="L238:M238">
    <cfRule type="expression" dxfId="145" priority="146" stopIfTrue="1">
      <formula>希望&lt;&gt;0</formula>
    </cfRule>
  </conditionalFormatting>
  <conditionalFormatting sqref="N238">
    <cfRule type="expression" dxfId="144" priority="145" stopIfTrue="1">
      <formula>AND($L238="○", TRIM($N238)="")</formula>
    </cfRule>
  </conditionalFormatting>
  <conditionalFormatting sqref="O238">
    <cfRule type="expression" dxfId="143" priority="144" stopIfTrue="1">
      <formula>AND($L238="○", TRIM($O238)="")</formula>
    </cfRule>
  </conditionalFormatting>
  <conditionalFormatting sqref="P238">
    <cfRule type="expression" dxfId="142" priority="143" stopIfTrue="1">
      <formula>AND($L238="○", TRIM($P238)="")</formula>
    </cfRule>
  </conditionalFormatting>
  <conditionalFormatting sqref="R238">
    <cfRule type="expression" dxfId="141" priority="142" stopIfTrue="1">
      <formula>AND($L238="○", TRIM($R238)="")</formula>
    </cfRule>
  </conditionalFormatting>
  <conditionalFormatting sqref="S238">
    <cfRule type="expression" dxfId="140" priority="141" stopIfTrue="1">
      <formula>AND($L238="○", TRIM($S238)="")</formula>
    </cfRule>
  </conditionalFormatting>
  <conditionalFormatting sqref="T238">
    <cfRule type="expression" dxfId="139" priority="140" stopIfTrue="1">
      <formula>AND($L238="○", TRIM($T238)="")</formula>
    </cfRule>
  </conditionalFormatting>
  <conditionalFormatting sqref="U238">
    <cfRule type="expression" dxfId="138" priority="139" stopIfTrue="1">
      <formula>AND($L238="○", TRIM($U238)="")</formula>
    </cfRule>
  </conditionalFormatting>
  <conditionalFormatting sqref="V238">
    <cfRule type="expression" dxfId="137" priority="138" stopIfTrue="1">
      <formula>AND($L238="○", TRIM($V238)="")</formula>
    </cfRule>
  </conditionalFormatting>
  <conditionalFormatting sqref="W238">
    <cfRule type="expression" dxfId="136" priority="137" stopIfTrue="1">
      <formula>AND($L238="○", TRIM($W238)="")</formula>
    </cfRule>
  </conditionalFormatting>
  <conditionalFormatting sqref="X238">
    <cfRule type="expression" dxfId="135" priority="136" stopIfTrue="1">
      <formula>AND($L238="○", TRIM($X238)="")</formula>
    </cfRule>
  </conditionalFormatting>
  <conditionalFormatting sqref="Y238">
    <cfRule type="expression" dxfId="134" priority="135" stopIfTrue="1">
      <formula>AND($L238="○", TRIM($Y238)="")</formula>
    </cfRule>
  </conditionalFormatting>
  <conditionalFormatting sqref="L239:M239">
    <cfRule type="expression" dxfId="133" priority="134" stopIfTrue="1">
      <formula>希望&lt;&gt;0</formula>
    </cfRule>
  </conditionalFormatting>
  <conditionalFormatting sqref="N239">
    <cfRule type="expression" dxfId="132" priority="133" stopIfTrue="1">
      <formula>AND($L239="○", TRIM($N239)="")</formula>
    </cfRule>
  </conditionalFormatting>
  <conditionalFormatting sqref="O239">
    <cfRule type="expression" dxfId="131" priority="132" stopIfTrue="1">
      <formula>AND($L239="○", TRIM($O239)="")</formula>
    </cfRule>
  </conditionalFormatting>
  <conditionalFormatting sqref="P239">
    <cfRule type="expression" dxfId="130" priority="131" stopIfTrue="1">
      <formula>AND($L239="○", TRIM($P239)="")</formula>
    </cfRule>
  </conditionalFormatting>
  <conditionalFormatting sqref="R239">
    <cfRule type="expression" dxfId="129" priority="130" stopIfTrue="1">
      <formula>AND($L239="○", TRIM($R239)="")</formula>
    </cfRule>
  </conditionalFormatting>
  <conditionalFormatting sqref="S239">
    <cfRule type="expression" dxfId="128" priority="129" stopIfTrue="1">
      <formula>AND($L239="○", TRIM($S239)="")</formula>
    </cfRule>
  </conditionalFormatting>
  <conditionalFormatting sqref="T239">
    <cfRule type="expression" dxfId="127" priority="128" stopIfTrue="1">
      <formula>AND($L239="○", TRIM($T239)="")</formula>
    </cfRule>
  </conditionalFormatting>
  <conditionalFormatting sqref="U239">
    <cfRule type="expression" dxfId="126" priority="127" stopIfTrue="1">
      <formula>AND($L239="○", TRIM($U239)="")</formula>
    </cfRule>
  </conditionalFormatting>
  <conditionalFormatting sqref="V239">
    <cfRule type="expression" dxfId="125" priority="126" stopIfTrue="1">
      <formula>AND($L239="○", TRIM($V239)="")</formula>
    </cfRule>
  </conditionalFormatting>
  <conditionalFormatting sqref="W239">
    <cfRule type="expression" dxfId="124" priority="125" stopIfTrue="1">
      <formula>AND($L239="○", TRIM($W239)="")</formula>
    </cfRule>
  </conditionalFormatting>
  <conditionalFormatting sqref="X239">
    <cfRule type="expression" dxfId="123" priority="124" stopIfTrue="1">
      <formula>AND($L239="○", TRIM($X239)="")</formula>
    </cfRule>
  </conditionalFormatting>
  <conditionalFormatting sqref="Y239">
    <cfRule type="expression" dxfId="122" priority="123" stopIfTrue="1">
      <formula>AND($L239="○", TRIM($Y239)="")</formula>
    </cfRule>
  </conditionalFormatting>
  <conditionalFormatting sqref="L240:M240">
    <cfRule type="expression" dxfId="121" priority="122" stopIfTrue="1">
      <formula>希望&lt;&gt;0</formula>
    </cfRule>
  </conditionalFormatting>
  <conditionalFormatting sqref="N240">
    <cfRule type="expression" dxfId="120" priority="121" stopIfTrue="1">
      <formula>AND($L240="○", TRIM($N240)="")</formula>
    </cfRule>
  </conditionalFormatting>
  <conditionalFormatting sqref="O240">
    <cfRule type="expression" dxfId="119" priority="120" stopIfTrue="1">
      <formula>AND($L240="○", TRIM($O240)="")</formula>
    </cfRule>
  </conditionalFormatting>
  <conditionalFormatting sqref="P240">
    <cfRule type="expression" dxfId="118" priority="119" stopIfTrue="1">
      <formula>AND($L240="○", TRIM($P240)="")</formula>
    </cfRule>
  </conditionalFormatting>
  <conditionalFormatting sqref="R240">
    <cfRule type="expression" dxfId="117" priority="118" stopIfTrue="1">
      <formula>AND($L240="○", TRIM($R240)="")</formula>
    </cfRule>
  </conditionalFormatting>
  <conditionalFormatting sqref="S240">
    <cfRule type="expression" dxfId="116" priority="117" stopIfTrue="1">
      <formula>AND($L240="○", TRIM($S240)="")</formula>
    </cfRule>
  </conditionalFormatting>
  <conditionalFormatting sqref="T240">
    <cfRule type="expression" dxfId="115" priority="116" stopIfTrue="1">
      <formula>AND($L240="○", TRIM($T240)="")</formula>
    </cfRule>
  </conditionalFormatting>
  <conditionalFormatting sqref="U240">
    <cfRule type="expression" dxfId="114" priority="115" stopIfTrue="1">
      <formula>AND($L240="○", TRIM($U240)="")</formula>
    </cfRule>
  </conditionalFormatting>
  <conditionalFormatting sqref="V240">
    <cfRule type="expression" dxfId="113" priority="114" stopIfTrue="1">
      <formula>AND($L240="○", TRIM($V240)="")</formula>
    </cfRule>
  </conditionalFormatting>
  <conditionalFormatting sqref="W240">
    <cfRule type="expression" dxfId="112" priority="113" stopIfTrue="1">
      <formula>AND($L240="○", TRIM($W240)="")</formula>
    </cfRule>
  </conditionalFormatting>
  <conditionalFormatting sqref="X240">
    <cfRule type="expression" dxfId="111" priority="112" stopIfTrue="1">
      <formula>AND($L240="○", TRIM($X240)="")</formula>
    </cfRule>
  </conditionalFormatting>
  <conditionalFormatting sqref="Y240">
    <cfRule type="expression" dxfId="110" priority="111" stopIfTrue="1">
      <formula>AND($L240="○", TRIM($Y240)="")</formula>
    </cfRule>
  </conditionalFormatting>
  <conditionalFormatting sqref="L241:M241">
    <cfRule type="expression" dxfId="109" priority="110" stopIfTrue="1">
      <formula>希望&lt;&gt;0</formula>
    </cfRule>
  </conditionalFormatting>
  <conditionalFormatting sqref="N241">
    <cfRule type="expression" dxfId="108" priority="109" stopIfTrue="1">
      <formula>AND($L241="○", TRIM($N241)="")</formula>
    </cfRule>
  </conditionalFormatting>
  <conditionalFormatting sqref="O241">
    <cfRule type="expression" dxfId="107" priority="108" stopIfTrue="1">
      <formula>AND($L241="○", TRIM($O241)="")</formula>
    </cfRule>
  </conditionalFormatting>
  <conditionalFormatting sqref="P241">
    <cfRule type="expression" dxfId="106" priority="107" stopIfTrue="1">
      <formula>AND($L241="○", TRIM($P241)="")</formula>
    </cfRule>
  </conditionalFormatting>
  <conditionalFormatting sqref="R241">
    <cfRule type="expression" dxfId="105" priority="106" stopIfTrue="1">
      <formula>AND($L241="○", TRIM($R241)="")</formula>
    </cfRule>
  </conditionalFormatting>
  <conditionalFormatting sqref="S241">
    <cfRule type="expression" dxfId="104" priority="105" stopIfTrue="1">
      <formula>AND($L241="○", TRIM($S241)="")</formula>
    </cfRule>
  </conditionalFormatting>
  <conditionalFormatting sqref="T241">
    <cfRule type="expression" dxfId="103" priority="104" stopIfTrue="1">
      <formula>AND($L241="○", TRIM($T241)="")</formula>
    </cfRule>
  </conditionalFormatting>
  <conditionalFormatting sqref="U241">
    <cfRule type="expression" dxfId="102" priority="103" stopIfTrue="1">
      <formula>AND($L241="○", TRIM($U241)="")</formula>
    </cfRule>
  </conditionalFormatting>
  <conditionalFormatting sqref="V241">
    <cfRule type="expression" dxfId="101" priority="102" stopIfTrue="1">
      <formula>AND($L241="○", TRIM($V241)="")</formula>
    </cfRule>
  </conditionalFormatting>
  <conditionalFormatting sqref="W241">
    <cfRule type="expression" dxfId="100" priority="101" stopIfTrue="1">
      <formula>AND($L241="○", TRIM($W241)="")</formula>
    </cfRule>
  </conditionalFormatting>
  <conditionalFormatting sqref="X241">
    <cfRule type="expression" dxfId="99" priority="100" stopIfTrue="1">
      <formula>AND($L241="○", TRIM($X241)="")</formula>
    </cfRule>
  </conditionalFormatting>
  <conditionalFormatting sqref="Y241">
    <cfRule type="expression" dxfId="98" priority="99" stopIfTrue="1">
      <formula>AND($L241="○", TRIM($Y241)="")</formula>
    </cfRule>
  </conditionalFormatting>
  <conditionalFormatting sqref="L242:M242">
    <cfRule type="expression" dxfId="97" priority="98" stopIfTrue="1">
      <formula>希望&lt;&gt;0</formula>
    </cfRule>
  </conditionalFormatting>
  <conditionalFormatting sqref="N242">
    <cfRule type="expression" dxfId="96" priority="97" stopIfTrue="1">
      <formula>AND($L242="○", TRIM($N242)="")</formula>
    </cfRule>
  </conditionalFormatting>
  <conditionalFormatting sqref="O242">
    <cfRule type="expression" dxfId="95" priority="96" stopIfTrue="1">
      <formula>AND($L242="○", TRIM($O242)="")</formula>
    </cfRule>
  </conditionalFormatting>
  <conditionalFormatting sqref="P242">
    <cfRule type="expression" dxfId="94" priority="95" stopIfTrue="1">
      <formula>AND($L242="○", TRIM($P242)="")</formula>
    </cfRule>
  </conditionalFormatting>
  <conditionalFormatting sqref="R242">
    <cfRule type="expression" dxfId="93" priority="94" stopIfTrue="1">
      <formula>AND($L242="○", TRIM($R242)="")</formula>
    </cfRule>
  </conditionalFormatting>
  <conditionalFormatting sqref="S242">
    <cfRule type="expression" dxfId="92" priority="93" stopIfTrue="1">
      <formula>AND($L242="○", TRIM($S242)="")</formula>
    </cfRule>
  </conditionalFormatting>
  <conditionalFormatting sqref="T242">
    <cfRule type="expression" dxfId="91" priority="92" stopIfTrue="1">
      <formula>AND($L242="○", TRIM($T242)="")</formula>
    </cfRule>
  </conditionalFormatting>
  <conditionalFormatting sqref="U242">
    <cfRule type="expression" dxfId="90" priority="91" stopIfTrue="1">
      <formula>AND($L242="○", TRIM($U242)="")</formula>
    </cfRule>
  </conditionalFormatting>
  <conditionalFormatting sqref="V242">
    <cfRule type="expression" dxfId="89" priority="90" stopIfTrue="1">
      <formula>AND($L242="○", TRIM($V242)="")</formula>
    </cfRule>
  </conditionalFormatting>
  <conditionalFormatting sqref="W242">
    <cfRule type="expression" dxfId="88" priority="89" stopIfTrue="1">
      <formula>AND($L242="○", TRIM($W242)="")</formula>
    </cfRule>
  </conditionalFormatting>
  <conditionalFormatting sqref="X242">
    <cfRule type="expression" dxfId="87" priority="88" stopIfTrue="1">
      <formula>AND($L242="○", TRIM($X242)="")</formula>
    </cfRule>
  </conditionalFormatting>
  <conditionalFormatting sqref="Y242">
    <cfRule type="expression" dxfId="86" priority="87" stopIfTrue="1">
      <formula>AND($L242="○", TRIM($Y242)="")</formula>
    </cfRule>
  </conditionalFormatting>
  <conditionalFormatting sqref="L243:M243">
    <cfRule type="expression" dxfId="85" priority="86" stopIfTrue="1">
      <formula>希望&lt;&gt;0</formula>
    </cfRule>
  </conditionalFormatting>
  <conditionalFormatting sqref="N243">
    <cfRule type="expression" dxfId="84" priority="85" stopIfTrue="1">
      <formula>AND($L243="○", TRIM($N243)="")</formula>
    </cfRule>
  </conditionalFormatting>
  <conditionalFormatting sqref="O243">
    <cfRule type="expression" dxfId="83" priority="84" stopIfTrue="1">
      <formula>AND($L243="○", TRIM($O243)="")</formula>
    </cfRule>
  </conditionalFormatting>
  <conditionalFormatting sqref="P243">
    <cfRule type="expression" dxfId="82" priority="83" stopIfTrue="1">
      <formula>AND($L243="○", TRIM($P243)="")</formula>
    </cfRule>
  </conditionalFormatting>
  <conditionalFormatting sqref="R243">
    <cfRule type="expression" dxfId="81" priority="82" stopIfTrue="1">
      <formula>AND($L243="○", TRIM($R243)="")</formula>
    </cfRule>
  </conditionalFormatting>
  <conditionalFormatting sqref="S243">
    <cfRule type="expression" dxfId="80" priority="81" stopIfTrue="1">
      <formula>AND($L243="○", TRIM($S243)="")</formula>
    </cfRule>
  </conditionalFormatting>
  <conditionalFormatting sqref="T243">
    <cfRule type="expression" dxfId="79" priority="80" stopIfTrue="1">
      <formula>AND($L243="○", TRIM($T243)="")</formula>
    </cfRule>
  </conditionalFormatting>
  <conditionalFormatting sqref="U243">
    <cfRule type="expression" dxfId="78" priority="79" stopIfTrue="1">
      <formula>AND($L243="○", TRIM($U243)="")</formula>
    </cfRule>
  </conditionalFormatting>
  <conditionalFormatting sqref="V243">
    <cfRule type="expression" dxfId="77" priority="78" stopIfTrue="1">
      <formula>AND($L243="○", TRIM($V243)="")</formula>
    </cfRule>
  </conditionalFormatting>
  <conditionalFormatting sqref="W243">
    <cfRule type="expression" dxfId="76" priority="77" stopIfTrue="1">
      <formula>AND($L243="○", TRIM($W243)="")</formula>
    </cfRule>
  </conditionalFormatting>
  <conditionalFormatting sqref="X243">
    <cfRule type="expression" dxfId="75" priority="76" stopIfTrue="1">
      <formula>AND($L243="○", TRIM($X243)="")</formula>
    </cfRule>
  </conditionalFormatting>
  <conditionalFormatting sqref="Y243">
    <cfRule type="expression" dxfId="74" priority="75" stopIfTrue="1">
      <formula>AND($L243="○", TRIM($Y243)="")</formula>
    </cfRule>
  </conditionalFormatting>
  <conditionalFormatting sqref="L244:M244">
    <cfRule type="expression" dxfId="73" priority="74" stopIfTrue="1">
      <formula>希望&lt;&gt;0</formula>
    </cfRule>
  </conditionalFormatting>
  <conditionalFormatting sqref="N244">
    <cfRule type="expression" dxfId="72" priority="73" stopIfTrue="1">
      <formula>AND($L244="○", TRIM($N244)="")</formula>
    </cfRule>
  </conditionalFormatting>
  <conditionalFormatting sqref="O244">
    <cfRule type="expression" dxfId="71" priority="72" stopIfTrue="1">
      <formula>AND($L244="○", TRIM($O244)="")</formula>
    </cfRule>
  </conditionalFormatting>
  <conditionalFormatting sqref="P244">
    <cfRule type="expression" dxfId="70" priority="71" stopIfTrue="1">
      <formula>AND($L244="○", TRIM($P244)="")</formula>
    </cfRule>
  </conditionalFormatting>
  <conditionalFormatting sqref="R244">
    <cfRule type="expression" dxfId="69" priority="70" stopIfTrue="1">
      <formula>AND($L244="○", TRIM($R244)="")</formula>
    </cfRule>
  </conditionalFormatting>
  <conditionalFormatting sqref="S244">
    <cfRule type="expression" dxfId="68" priority="69" stopIfTrue="1">
      <formula>AND($L244="○", TRIM($S244)="")</formula>
    </cfRule>
  </conditionalFormatting>
  <conditionalFormatting sqref="T244">
    <cfRule type="expression" dxfId="67" priority="68" stopIfTrue="1">
      <formula>AND($L244="○", TRIM($T244)="")</formula>
    </cfRule>
  </conditionalFormatting>
  <conditionalFormatting sqref="U244">
    <cfRule type="expression" dxfId="66" priority="67" stopIfTrue="1">
      <formula>AND($L244="○", TRIM($U244)="")</formula>
    </cfRule>
  </conditionalFormatting>
  <conditionalFormatting sqref="V244">
    <cfRule type="expression" dxfId="65" priority="66" stopIfTrue="1">
      <formula>AND($L244="○", TRIM($V244)="")</formula>
    </cfRule>
  </conditionalFormatting>
  <conditionalFormatting sqref="W244">
    <cfRule type="expression" dxfId="64" priority="65" stopIfTrue="1">
      <formula>AND($L244="○", TRIM($W244)="")</formula>
    </cfRule>
  </conditionalFormatting>
  <conditionalFormatting sqref="X244">
    <cfRule type="expression" dxfId="63" priority="64" stopIfTrue="1">
      <formula>AND($L244="○", TRIM($X244)="")</formula>
    </cfRule>
  </conditionalFormatting>
  <conditionalFormatting sqref="Y244">
    <cfRule type="expression" dxfId="62" priority="63" stopIfTrue="1">
      <formula>AND($L244="○", TRIM($Y244)="")</formula>
    </cfRule>
  </conditionalFormatting>
  <conditionalFormatting sqref="L245:M245">
    <cfRule type="expression" dxfId="61" priority="62" stopIfTrue="1">
      <formula>希望&lt;&gt;0</formula>
    </cfRule>
  </conditionalFormatting>
  <conditionalFormatting sqref="N245">
    <cfRule type="expression" dxfId="60" priority="61" stopIfTrue="1">
      <formula>AND($L245="○", TRIM($N245)="")</formula>
    </cfRule>
  </conditionalFormatting>
  <conditionalFormatting sqref="O245">
    <cfRule type="expression" dxfId="59" priority="60" stopIfTrue="1">
      <formula>AND($L245="○", TRIM($O245)="")</formula>
    </cfRule>
  </conditionalFormatting>
  <conditionalFormatting sqref="P245">
    <cfRule type="expression" dxfId="58" priority="59" stopIfTrue="1">
      <formula>AND($L245="○", TRIM($P245)="")</formula>
    </cfRule>
  </conditionalFormatting>
  <conditionalFormatting sqref="R245">
    <cfRule type="expression" dxfId="57" priority="58" stopIfTrue="1">
      <formula>AND($L245="○", TRIM($R245)="")</formula>
    </cfRule>
  </conditionalFormatting>
  <conditionalFormatting sqref="S245">
    <cfRule type="expression" dxfId="56" priority="57" stopIfTrue="1">
      <formula>AND($L245="○", TRIM($S245)="")</formula>
    </cfRule>
  </conditionalFormatting>
  <conditionalFormatting sqref="T245">
    <cfRule type="expression" dxfId="55" priority="56" stopIfTrue="1">
      <formula>AND($L245="○", TRIM($T245)="")</formula>
    </cfRule>
  </conditionalFormatting>
  <conditionalFormatting sqref="U245">
    <cfRule type="expression" dxfId="54" priority="55" stopIfTrue="1">
      <formula>AND($L245="○", TRIM($U245)="")</formula>
    </cfRule>
  </conditionalFormatting>
  <conditionalFormatting sqref="V245">
    <cfRule type="expression" dxfId="53" priority="54" stopIfTrue="1">
      <formula>AND($L245="○", TRIM($V245)="")</formula>
    </cfRule>
  </conditionalFormatting>
  <conditionalFormatting sqref="W245">
    <cfRule type="expression" dxfId="52" priority="53" stopIfTrue="1">
      <formula>AND($L245="○", TRIM($W245)="")</formula>
    </cfRule>
  </conditionalFormatting>
  <conditionalFormatting sqref="X245">
    <cfRule type="expression" dxfId="51" priority="52" stopIfTrue="1">
      <formula>AND($L245="○", TRIM($X245)="")</formula>
    </cfRule>
  </conditionalFormatting>
  <conditionalFormatting sqref="Y245">
    <cfRule type="expression" dxfId="50" priority="51" stopIfTrue="1">
      <formula>AND($L245="○", TRIM($Y245)="")</formula>
    </cfRule>
  </conditionalFormatting>
  <conditionalFormatting sqref="L246:M246">
    <cfRule type="expression" dxfId="49" priority="50" stopIfTrue="1">
      <formula>希望&lt;&gt;0</formula>
    </cfRule>
  </conditionalFormatting>
  <conditionalFormatting sqref="N246">
    <cfRule type="expression" dxfId="48" priority="49" stopIfTrue="1">
      <formula>AND($L246="○", TRIM($N246)="")</formula>
    </cfRule>
  </conditionalFormatting>
  <conditionalFormatting sqref="O246">
    <cfRule type="expression" dxfId="47" priority="48" stopIfTrue="1">
      <formula>AND($L246="○", TRIM($O246)="")</formula>
    </cfRule>
  </conditionalFormatting>
  <conditionalFormatting sqref="P246">
    <cfRule type="expression" dxfId="46" priority="47" stopIfTrue="1">
      <formula>AND($L246="○", TRIM($P246)="")</formula>
    </cfRule>
  </conditionalFormatting>
  <conditionalFormatting sqref="R246">
    <cfRule type="expression" dxfId="45" priority="46" stopIfTrue="1">
      <formula>AND($L246="○", TRIM($R246)="")</formula>
    </cfRule>
  </conditionalFormatting>
  <conditionalFormatting sqref="S246">
    <cfRule type="expression" dxfId="44" priority="45" stopIfTrue="1">
      <formula>AND($L246="○", TRIM($S246)="")</formula>
    </cfRule>
  </conditionalFormatting>
  <conditionalFormatting sqref="T246">
    <cfRule type="expression" dxfId="43" priority="44" stopIfTrue="1">
      <formula>AND($L246="○", TRIM($T246)="")</formula>
    </cfRule>
  </conditionalFormatting>
  <conditionalFormatting sqref="U246">
    <cfRule type="expression" dxfId="42" priority="43" stopIfTrue="1">
      <formula>AND($L246="○", TRIM($U246)="")</formula>
    </cfRule>
  </conditionalFormatting>
  <conditionalFormatting sqref="V246">
    <cfRule type="expression" dxfId="41" priority="42" stopIfTrue="1">
      <formula>AND($L246="○", TRIM($V246)="")</formula>
    </cfRule>
  </conditionalFormatting>
  <conditionalFormatting sqref="W246">
    <cfRule type="expression" dxfId="40" priority="41" stopIfTrue="1">
      <formula>AND($L246="○", TRIM($W246)="")</formula>
    </cfRule>
  </conditionalFormatting>
  <conditionalFormatting sqref="X246">
    <cfRule type="expression" dxfId="39" priority="40" stopIfTrue="1">
      <formula>AND($L246="○", TRIM($X246)="")</formula>
    </cfRule>
  </conditionalFormatting>
  <conditionalFormatting sqref="Y246">
    <cfRule type="expression" dxfId="38" priority="39" stopIfTrue="1">
      <formula>AND($L246="○", TRIM($Y246)="")</formula>
    </cfRule>
  </conditionalFormatting>
  <conditionalFormatting sqref="L247:M247">
    <cfRule type="expression" dxfId="37" priority="38" stopIfTrue="1">
      <formula>希望&lt;&gt;0</formula>
    </cfRule>
  </conditionalFormatting>
  <conditionalFormatting sqref="N247">
    <cfRule type="expression" dxfId="36" priority="37" stopIfTrue="1">
      <formula>AND($L247="○", TRIM($N247)="")</formula>
    </cfRule>
  </conditionalFormatting>
  <conditionalFormatting sqref="O247">
    <cfRule type="expression" dxfId="35" priority="36" stopIfTrue="1">
      <formula>AND($L247="○", TRIM($O247)="")</formula>
    </cfRule>
  </conditionalFormatting>
  <conditionalFormatting sqref="P247">
    <cfRule type="expression" dxfId="34" priority="35" stopIfTrue="1">
      <formula>AND($L247="○", TRIM($P247)="")</formula>
    </cfRule>
  </conditionalFormatting>
  <conditionalFormatting sqref="R247">
    <cfRule type="expression" dxfId="33" priority="34" stopIfTrue="1">
      <formula>AND($L247="○", TRIM($R247)="")</formula>
    </cfRule>
  </conditionalFormatting>
  <conditionalFormatting sqref="S247">
    <cfRule type="expression" dxfId="32" priority="33" stopIfTrue="1">
      <formula>AND($L247="○", TRIM($S247)="")</formula>
    </cfRule>
  </conditionalFormatting>
  <conditionalFormatting sqref="T247">
    <cfRule type="expression" dxfId="31" priority="32" stopIfTrue="1">
      <formula>AND($L247="○", TRIM($T247)="")</formula>
    </cfRule>
  </conditionalFormatting>
  <conditionalFormatting sqref="U247">
    <cfRule type="expression" dxfId="30" priority="31" stopIfTrue="1">
      <formula>AND($L247="○", TRIM($U247)="")</formula>
    </cfRule>
  </conditionalFormatting>
  <conditionalFormatting sqref="V247">
    <cfRule type="expression" dxfId="29" priority="30" stopIfTrue="1">
      <formula>AND($L247="○", TRIM($V247)="")</formula>
    </cfRule>
  </conditionalFormatting>
  <conditionalFormatting sqref="W247">
    <cfRule type="expression" dxfId="28" priority="29" stopIfTrue="1">
      <formula>AND($L247="○", TRIM($W247)="")</formula>
    </cfRule>
  </conditionalFormatting>
  <conditionalFormatting sqref="X247">
    <cfRule type="expression" dxfId="27" priority="28" stopIfTrue="1">
      <formula>AND($L247="○", TRIM($X247)="")</formula>
    </cfRule>
  </conditionalFormatting>
  <conditionalFormatting sqref="Y247">
    <cfRule type="expression" dxfId="26" priority="27" stopIfTrue="1">
      <formula>AND($L247="○", TRIM($Y247)="")</formula>
    </cfRule>
  </conditionalFormatting>
  <conditionalFormatting sqref="L248:M248">
    <cfRule type="expression" dxfId="25" priority="26" stopIfTrue="1">
      <formula>希望&lt;&gt;0</formula>
    </cfRule>
  </conditionalFormatting>
  <conditionalFormatting sqref="N248">
    <cfRule type="expression" dxfId="24" priority="25" stopIfTrue="1">
      <formula>AND($L248="○", TRIM($N248)="")</formula>
    </cfRule>
  </conditionalFormatting>
  <conditionalFormatting sqref="O248">
    <cfRule type="expression" dxfId="23" priority="24" stopIfTrue="1">
      <formula>AND($L248="○", TRIM($O248)="")</formula>
    </cfRule>
  </conditionalFormatting>
  <conditionalFormatting sqref="P248">
    <cfRule type="expression" dxfId="22" priority="23" stopIfTrue="1">
      <formula>AND($L248="○", TRIM($P248)="")</formula>
    </cfRule>
  </conditionalFormatting>
  <conditionalFormatting sqref="R248">
    <cfRule type="expression" dxfId="21" priority="22" stopIfTrue="1">
      <formula>AND($L248="○", TRIM($R248)="")</formula>
    </cfRule>
  </conditionalFormatting>
  <conditionalFormatting sqref="S248">
    <cfRule type="expression" dxfId="20" priority="21" stopIfTrue="1">
      <formula>AND($L248="○", TRIM($S248)="")</formula>
    </cfRule>
  </conditionalFormatting>
  <conditionalFormatting sqref="T248">
    <cfRule type="expression" dxfId="19" priority="20" stopIfTrue="1">
      <formula>AND($L248="○", TRIM($T248)="")</formula>
    </cfRule>
  </conditionalFormatting>
  <conditionalFormatting sqref="U248">
    <cfRule type="expression" dxfId="18" priority="19" stopIfTrue="1">
      <formula>AND($L248="○", TRIM($U248)="")</formula>
    </cfRule>
  </conditionalFormatting>
  <conditionalFormatting sqref="V248">
    <cfRule type="expression" dxfId="17" priority="18" stopIfTrue="1">
      <formula>AND($L248="○", TRIM($V248)="")</formula>
    </cfRule>
  </conditionalFormatting>
  <conditionalFormatting sqref="W248">
    <cfRule type="expression" dxfId="16" priority="17" stopIfTrue="1">
      <formula>AND($L248="○", TRIM($W248)="")</formula>
    </cfRule>
  </conditionalFormatting>
  <conditionalFormatting sqref="X248">
    <cfRule type="expression" dxfId="15" priority="16" stopIfTrue="1">
      <formula>AND($L248="○", TRIM($X248)="")</formula>
    </cfRule>
  </conditionalFormatting>
  <conditionalFormatting sqref="Y248">
    <cfRule type="expression" dxfId="14" priority="15" stopIfTrue="1">
      <formula>AND($L248="○", TRIM($Y248)="")</formula>
    </cfRule>
  </conditionalFormatting>
  <conditionalFormatting sqref="L249:M249">
    <cfRule type="expression" dxfId="13" priority="14" stopIfTrue="1">
      <formula>希望&lt;&gt;0</formula>
    </cfRule>
  </conditionalFormatting>
  <conditionalFormatting sqref="N249">
    <cfRule type="expression" dxfId="12" priority="13" stopIfTrue="1">
      <formula>AND($L249="○", TRIM($N249)="")</formula>
    </cfRule>
  </conditionalFormatting>
  <conditionalFormatting sqref="O249">
    <cfRule type="expression" dxfId="11" priority="12" stopIfTrue="1">
      <formula>AND($L249="○", TRIM($O249)="")</formula>
    </cfRule>
  </conditionalFormatting>
  <conditionalFormatting sqref="P249">
    <cfRule type="expression" dxfId="10" priority="11" stopIfTrue="1">
      <formula>AND($L249="○", TRIM($P249)="")</formula>
    </cfRule>
  </conditionalFormatting>
  <conditionalFormatting sqref="R249">
    <cfRule type="expression" dxfId="9" priority="10" stopIfTrue="1">
      <formula>AND($L249="○", TRIM($R249)="")</formula>
    </cfRule>
  </conditionalFormatting>
  <conditionalFormatting sqref="S249">
    <cfRule type="expression" dxfId="8" priority="9" stopIfTrue="1">
      <formula>AND($L249="○", TRIM($S249)="")</formula>
    </cfRule>
  </conditionalFormatting>
  <conditionalFormatting sqref="T249">
    <cfRule type="expression" dxfId="7" priority="8" stopIfTrue="1">
      <formula>AND($L249="○", TRIM($T249)="")</formula>
    </cfRule>
  </conditionalFormatting>
  <conditionalFormatting sqref="U249">
    <cfRule type="expression" dxfId="6" priority="7" stopIfTrue="1">
      <formula>AND($L249="○", TRIM($U249)="")</formula>
    </cfRule>
  </conditionalFormatting>
  <conditionalFormatting sqref="V249">
    <cfRule type="expression" dxfId="5" priority="6" stopIfTrue="1">
      <formula>AND($L249="○", TRIM($V249)="")</formula>
    </cfRule>
  </conditionalFormatting>
  <conditionalFormatting sqref="W249">
    <cfRule type="expression" dxfId="4" priority="5" stopIfTrue="1">
      <formula>AND($L249="○", TRIM($W249)="")</formula>
    </cfRule>
  </conditionalFormatting>
  <conditionalFormatting sqref="X249">
    <cfRule type="expression" dxfId="3" priority="4" stopIfTrue="1">
      <formula>AND($L249="○", TRIM($X249)="")</formula>
    </cfRule>
  </conditionalFormatting>
  <conditionalFormatting sqref="Y249">
    <cfRule type="expression" dxfId="2" priority="3" stopIfTrue="1">
      <formula>AND($L249="○", TRIM($Y249)="")</formula>
    </cfRule>
  </conditionalFormatting>
  <conditionalFormatting sqref="L250:M250">
    <cfRule type="expression" dxfId="1" priority="2" stopIfTrue="1">
      <formula>希望&lt;&gt;0</formula>
    </cfRule>
  </conditionalFormatting>
  <conditionalFormatting sqref="P250">
    <cfRule type="expression" dxfId="0" priority="1" stopIfTrue="1">
      <formula>$A250&lt;&gt;0</formula>
    </cfRule>
  </conditionalFormatting>
  <dataValidations count="480">
    <dataValidation imeMode="hiragana" allowBlank="1" showInputMessage="1" showErrorMessage="1" sqref="N184:V184 N185:V185 N186:V186 N187:V187 H259:P259 S259:Y259 H260:P260 S260:Y260 H261:P261 S261:Y261 H262:P262 S262:Y262 H263:P263 S263:Y263 H264:P264 S264:Y264 H265:P265 S265:Y265 H266:P266 S266:Y266 H267:P267 S267:Y267 H268:P268 S268:Y268 H269:P269 S269:Y269 H270:P270 S270:Y270 H271:P271 S271:Y271 H272:P272 S272:Y272 H273:P273 S273:Y273 H274:P274 S274:Y274 H275:P275 S275:Y275 H276:P276 S276:Y276 H277:P277 S277:Y277 H278:P278 S278:Y278 E284:H284 I284:M284 N284:R284 U284:Y284 E285:H285 I285:M285 N285:R285 U285:Y285 E286:H286 I286:M286 N286:R286 U286:Y286 E287:H287 I287:M287 N287:R287 U287:Y287 E288:H288 I288:M288 N288:R288 U288:Y288 E289:H289 I289:M289 N289:R289 U289:Y289 E290:H290 I290:M290 N290:R290 U290:Y290 E291:H291 I291:M291 N291:R291 U291:Y291 E292:H292 I292:M292 N292:R292 U292:Y292 E293:H293 I293:M293 N293:R293 U293:Y293 E294:H294 I294:M294 N294:R294 U294:Y294 E295:H295 I295:M295 N295:R295 U295:Y295 E296:H296 I296:M296 N296:R296 U296:Y296 E297:H297 I297:M297 N297:R297 U297:Y297 E298:H298 I298:M298 N298:R298 U298:Y298 E299:H299 I299:M299 N299:R299 U299:Y299 E300:H300 I300:M300 N300:R300 U300:Y300 E301:H301 I301:M301 N301:R301 U301:Y301 E302:H302 I302:M302 N302:R302 U302:Y302 E303:H303 I303:M303 N303:R303 U303:Y303" xr:uid="{777A23DB-3FCD-4BFD-B16F-EB9B8E8ED872}"/>
    <dataValidation imeMode="halfAlpha" allowBlank="1" showInputMessage="1" showErrorMessage="1" sqref="P210 Q259:R259 Q260:R260 Q261:R261 Q262:R262 Q263:R263 Q264:R264 Q265:R265 Q266:R266 Q267:R267 Q268:R268 Q269:R269 Q270:R270 Q271:R271 Q272:R272 Q273:R273 Q274:R274 Q275:R275 Q276:R276 Q277:R277 Q278:R278 S284:T284 S285:T285 S286:T286 S287:T287 S288:T288 S289:T289 S290:T290 S291:T291 S292:T292 S293:T293 S294:T294 S295:T295 S296:T296 S297:T297 S298:T298 S299:T299 S300:T300 S301:T301 S302:T302 S303:T303" xr:uid="{298B1DD5-BFAD-4C02-B2C1-FF51FEB925EB}"/>
    <dataValidation imeMode="hiragana" allowBlank="1" showInputMessage="1" showErrorMessage="1" sqref="I22:Y22" xr:uid="{A48B8E73-1D40-4B6C-AB18-0A742BC1537E}"/>
    <dataValidation type="whole" imeMode="halfAlpha" allowBlank="1" showInputMessage="1" showErrorMessage="1" error="7桁の数字を入力してください" sqref="I20:M20" xr:uid="{90907C1A-E621-4373-BD23-14196D9C3B90}">
      <formula1>0</formula1>
      <formula2>9999999</formula2>
    </dataValidation>
    <dataValidation imeMode="fullKatakana" allowBlank="1" showInputMessage="1" showErrorMessage="1" sqref="I24:Y24" xr:uid="{3F76FB82-A9FD-41C7-B71A-5008BC951ABC}"/>
    <dataValidation imeMode="hiragana" allowBlank="1" showInputMessage="1" showErrorMessage="1" sqref="I26:Y26" xr:uid="{CD5BB2F2-28B1-49B9-80B1-2943BB47B4F0}"/>
    <dataValidation imeMode="hiragana" allowBlank="1" showInputMessage="1" showErrorMessage="1" sqref="I28:Y28" xr:uid="{B0B92A0C-6E97-4420-ABA1-0A4F796618D5}"/>
    <dataValidation imeMode="fullKatakana" allowBlank="1" showInputMessage="1" showErrorMessage="1" sqref="I30:Y30" xr:uid="{89523E9B-5981-4E18-B6B9-5CE3B61967BE}"/>
    <dataValidation imeMode="hiragana" allowBlank="1" showInputMessage="1" showErrorMessage="1" sqref="I32:Y32" xr:uid="{8D9932DA-FE75-4FF6-84C6-0419B9A510BC}"/>
    <dataValidation imeMode="halfAlpha" allowBlank="1" showInputMessage="1" showErrorMessage="1" sqref="I34:M34" xr:uid="{CA3179C3-25CB-4DEB-BF00-E23FE5E35FD5}"/>
    <dataValidation imeMode="halfAlpha" allowBlank="1" showInputMessage="1" showErrorMessage="1" sqref="P34" xr:uid="{80D31726-72CF-4C40-A468-398501834553}"/>
    <dataValidation imeMode="halfAlpha" allowBlank="1" showInputMessage="1" showErrorMessage="1" sqref="I36:M36" xr:uid="{9BC6D139-5507-4869-BF99-6BEFC2F8B4B0}"/>
    <dataValidation imeMode="halfAlpha" allowBlank="1" showInputMessage="1" showErrorMessage="1" sqref="I38:Y38" xr:uid="{7F30355F-DF61-49C5-A2D4-012E6B9AD19B}"/>
    <dataValidation type="list" imeMode="halfAlpha" allowBlank="1" showInputMessage="1" showErrorMessage="1" error="リストから選択してください" sqref="I40:M40" xr:uid="{97C50541-1B58-4B3D-A567-C1D297A65550}">
      <formula1>"一致する,一致しない"</formula1>
    </dataValidation>
    <dataValidation type="list" imeMode="halfAlpha" allowBlank="1" showInputMessage="1" showErrorMessage="1" error="リストから選択してください" sqref="I63:M63" xr:uid="{EBAF0026-3B29-4A07-8630-6A46961E67C3}">
      <formula1>"しない,する"</formula1>
    </dataValidation>
    <dataValidation type="whole" imeMode="halfAlpha" allowBlank="1" showInputMessage="1" showErrorMessage="1" error="7桁の数字を入力してください" sqref="I69:M69" xr:uid="{D8121A30-AA18-474B-AF8F-4D934B14F0AF}">
      <formula1>0</formula1>
      <formula2>9999999</formula2>
    </dataValidation>
    <dataValidation imeMode="hiragana" allowBlank="1" showInputMessage="1" showErrorMessage="1" sqref="I71:Y71" xr:uid="{F7C8B2B4-E5CC-432D-A34C-E3076DF16B2D}"/>
    <dataValidation imeMode="fullKatakana" allowBlank="1" showInputMessage="1" showErrorMessage="1" sqref="I73:Y73" xr:uid="{7E26830D-7D3C-482C-811F-4E03AABFDC73}"/>
    <dataValidation imeMode="hiragana" allowBlank="1" showInputMessage="1" showErrorMessage="1" sqref="I75:Y75" xr:uid="{D5AC6AAC-25E2-4CA3-85AE-15776D31EAE2}"/>
    <dataValidation imeMode="hiragana" allowBlank="1" showInputMessage="1" showErrorMessage="1" sqref="I77:Y77" xr:uid="{C3B9090F-5F4B-44CF-9523-1A69AA8B8D9E}"/>
    <dataValidation imeMode="fullKatakana" allowBlank="1" showInputMessage="1" showErrorMessage="1" sqref="I79:Y79" xr:uid="{4D4969E4-5692-4C4D-B959-B8C318883D84}"/>
    <dataValidation imeMode="hiragana" allowBlank="1" showInputMessage="1" showErrorMessage="1" sqref="I81:Y81" xr:uid="{7739E0F1-B384-457B-9AC3-616EBE5B0DEE}"/>
    <dataValidation imeMode="halfAlpha" allowBlank="1" showInputMessage="1" showErrorMessage="1" sqref="I83:M83" xr:uid="{D4D12983-BEF1-4013-AE64-81F4417B71C3}"/>
    <dataValidation imeMode="halfAlpha" allowBlank="1" showInputMessage="1" showErrorMessage="1" sqref="P83" xr:uid="{547104F5-01D1-4D4E-8A76-8903070549C6}"/>
    <dataValidation imeMode="halfAlpha" allowBlank="1" showInputMessage="1" showErrorMessage="1" sqref="I85:M85" xr:uid="{FD4B87C9-1D51-4103-A835-825F831C7F80}"/>
    <dataValidation imeMode="halfAlpha" allowBlank="1" showInputMessage="1" showErrorMessage="1" sqref="I87:Y87" xr:uid="{E99B130C-ABD0-4E2B-BFB3-BC1A77997087}"/>
    <dataValidation imeMode="hiragana" allowBlank="1" showInputMessage="1" showErrorMessage="1" sqref="I112:Y112" xr:uid="{AAD7A89B-23A2-4728-92F0-9C85E414D8D7}"/>
    <dataValidation imeMode="fullKatakana" allowBlank="1" showInputMessage="1" showErrorMessage="1" sqref="I114:Y114" xr:uid="{06971F22-1986-4A09-A12A-E4DA0B5AD9B6}"/>
    <dataValidation imeMode="hiragana" allowBlank="1" showInputMessage="1" showErrorMessage="1" sqref="I116:Y116" xr:uid="{17137B0C-8D80-47A7-AE81-62D6F2837682}"/>
    <dataValidation type="whole" imeMode="halfAlpha" allowBlank="1" showInputMessage="1" showErrorMessage="1" error="7桁の数字を入力してください" sqref="I118:M118" xr:uid="{6DA5C024-A84F-482E-A123-1A35D4F1E990}">
      <formula1>0</formula1>
      <formula2>9999999</formula2>
    </dataValidation>
    <dataValidation imeMode="hiragana" allowBlank="1" showInputMessage="1" showErrorMessage="1" sqref="I120:Y120" xr:uid="{F8325D9D-E1EB-443A-9EB8-6B1B71CDC8AC}"/>
    <dataValidation imeMode="halfAlpha" allowBlank="1" showInputMessage="1" showErrorMessage="1" sqref="I122:M122" xr:uid="{308B044B-C56F-492A-87E5-08B99B636245}"/>
    <dataValidation imeMode="halfAlpha" allowBlank="1" showInputMessage="1" showErrorMessage="1" sqref="P122" xr:uid="{9938C91B-1673-4659-A398-CF7AD6EF7BCE}"/>
    <dataValidation imeMode="halfAlpha" allowBlank="1" showInputMessage="1" showErrorMessage="1" sqref="I124:M124" xr:uid="{F04F9FC0-7978-4D93-B9E6-33E350876375}"/>
    <dataValidation imeMode="halfAlpha" allowBlank="1" showInputMessage="1" showErrorMessage="1" sqref="I126:Y126" xr:uid="{27F47488-2DAA-4EB9-ACDD-C0EDDC8FEC1D}"/>
    <dataValidation type="list" imeMode="halfAlpha" allowBlank="1" showInputMessage="1" showErrorMessage="1" error="リストから選択してください" sqref="I153:M153" xr:uid="{7962EEC2-FDC2-4A3F-A514-E5E415C5A77B}">
      <formula1>"しない,する"</formula1>
    </dataValidation>
    <dataValidation imeMode="fullKatakana" allowBlank="1" showInputMessage="1" showErrorMessage="1" sqref="I155:Y155" xr:uid="{C0B6412F-828A-42F4-9A83-A54CE52DB13B}"/>
    <dataValidation imeMode="hiragana" allowBlank="1" showInputMessage="1" showErrorMessage="1" sqref="I157:Y157" xr:uid="{B6D19C94-A997-4C6E-9540-01653F58CA04}"/>
    <dataValidation imeMode="halfAlpha" allowBlank="1" showInputMessage="1" showErrorMessage="1" sqref="I159:M159" xr:uid="{FC13DCBF-C5B4-42FD-8718-C905EB41D9EB}"/>
    <dataValidation type="whole" imeMode="halfAlpha" allowBlank="1" showInputMessage="1" showErrorMessage="1" error="7桁の数字を入力してください" sqref="I161:M161" xr:uid="{D05040B8-C7EA-4C7A-81F4-453CB54D6AA9}">
      <formula1>0</formula1>
      <formula2>9999999</formula2>
    </dataValidation>
    <dataValidation imeMode="hiragana" allowBlank="1" showInputMessage="1" showErrorMessage="1" sqref="I163:Y163" xr:uid="{F49F0868-1027-416A-B972-BCA6B8DCCBBF}"/>
    <dataValidation imeMode="halfAlpha" allowBlank="1" showInputMessage="1" showErrorMessage="1" sqref="I165:M165" xr:uid="{40A77B18-CF7D-4370-8D4C-14DDBB54BE1A}"/>
    <dataValidation imeMode="halfAlpha" allowBlank="1" showInputMessage="1" showErrorMessage="1" sqref="I167:M167" xr:uid="{FF2D51A0-3EED-4864-89F2-C0FFF621BEA8}"/>
    <dataValidation imeMode="halfAlpha" allowBlank="1" showInputMessage="1" showErrorMessage="1" sqref="I169:Y169" xr:uid="{B03F3C7E-2D79-47EA-8F3E-163B37DF50E1}"/>
    <dataValidation type="date" imeMode="halfAlpha" allowBlank="1" showInputMessage="1" showErrorMessage="1" error="有効な日付を入力してください" sqref="I176:M176" xr:uid="{8DB60B74-073B-4F80-B621-3F483BF9C8BA}">
      <formula1>92</formula1>
      <formula2>73415</formula2>
    </dataValidation>
    <dataValidation imeMode="hiragana" allowBlank="1" showInputMessage="1" showErrorMessage="1" sqref="I178:M178" xr:uid="{C4C6EFA5-A5C0-452F-A0A3-BA4D6CCE68E4}"/>
    <dataValidation allowBlank="1" showInputMessage="1" showErrorMessage="1" sqref="B182 I199:M199 B216" xr:uid="{757C7B18-3B04-45F3-AE11-BBEEBC4EECAF}"/>
    <dataValidation type="list" imeMode="halfAlpha" allowBlank="1" showInputMessage="1" showErrorMessage="1" error="リストから選択してください" sqref="K183:M183" xr:uid="{1880BB2B-7EB4-4232-85F3-5830038266F0}">
      <formula1>"○,　"</formula1>
    </dataValidation>
    <dataValidation type="list" imeMode="halfAlpha" allowBlank="1" showInputMessage="1" showErrorMessage="1" error="リストから選択してください" sqref="K184:M184" xr:uid="{F3133D46-ECD5-4268-8860-4A1C8034014D}">
      <formula1>"○,　"</formula1>
    </dataValidation>
    <dataValidation type="list" imeMode="halfAlpha" allowBlank="1" showInputMessage="1" showErrorMessage="1" error="リストから選択してください" sqref="K185:M185" xr:uid="{D9DB91C0-3472-4F7C-8B25-E939C1DF2F82}">
      <formula1>"○,　"</formula1>
    </dataValidation>
    <dataValidation type="list" imeMode="halfAlpha" allowBlank="1" showInputMessage="1" showErrorMessage="1" error="リストから選択してください" sqref="K186:M187" xr:uid="{29533820-569C-4548-B621-CF231709DD18}">
      <formula1>"○,　"</formula1>
    </dataValidation>
    <dataValidation type="whole" imeMode="halfAlpha" allowBlank="1" showInputMessage="1" showErrorMessage="1" error="有効な数字を入力してください" sqref="W186:X186" xr:uid="{421B11EF-054A-4E80-B9C8-2F5D91CCA917}">
      <formula1>0</formula1>
      <formula2>100</formula2>
    </dataValidation>
    <dataValidation type="whole" imeMode="halfAlpha" allowBlank="1" showInputMessage="1" showErrorMessage="1" error="有効な数字を入力してください" sqref="W187:X187" xr:uid="{A7C2351F-7D90-4DAC-B733-E75B7157D33B}">
      <formula1>0</formula1>
      <formula2>100</formula2>
    </dataValidation>
    <dataValidation type="whole" imeMode="halfAlpha" allowBlank="1" showInputMessage="1" showErrorMessage="1" error="有効な数字を入力してください" sqref="I189:M189" xr:uid="{DB30FD70-1396-42ED-9D04-EFB045CD6EE5}">
      <formula1>0</formula1>
      <formula2>9999999999</formula2>
    </dataValidation>
    <dataValidation type="whole" imeMode="halfAlpha" allowBlank="1" showInputMessage="1" showErrorMessage="1" error="有効な数字を入力してください" sqref="I191:M191" xr:uid="{3E489A56-2458-4DE5-AE50-903FDA8E0120}">
      <formula1>0</formula1>
      <formula2>9999999999</formula2>
    </dataValidation>
    <dataValidation type="whole" imeMode="halfAlpha" allowBlank="1" showInputMessage="1" showErrorMessage="1" error="有効な数字を入力してください" sqref="O191:Q191" xr:uid="{BDA49C19-9BBB-47E9-B3DF-B59A646C2201}">
      <formula1>0</formula1>
      <formula2>11</formula2>
    </dataValidation>
    <dataValidation type="date" imeMode="halfAlpha" allowBlank="1" showInputMessage="1" showErrorMessage="1" error="有効な日付を入力してください" sqref="I193:M193" xr:uid="{2688A0BD-B318-4BC9-9A99-9B5213744C38}">
      <formula1>92</formula1>
      <formula2>73415</formula2>
    </dataValidation>
    <dataValidation type="whole" imeMode="halfAlpha" allowBlank="1" showInputMessage="1" showErrorMessage="1" error="有効な数字を入力してください" sqref="I196:M196" xr:uid="{9CB7CE45-E042-4620-BF3F-06557BF89457}">
      <formula1>0</formula1>
      <formula2>9999999999</formula2>
    </dataValidation>
    <dataValidation type="whole" imeMode="halfAlpha" allowBlank="1" showInputMessage="1" showErrorMessage="1" error="有効な数字を入力してください" sqref="I197:M197" xr:uid="{7D9696B8-EF87-4F29-A605-BD9F49DFDF69}">
      <formula1>0</formula1>
      <formula2>9999999999</formula2>
    </dataValidation>
    <dataValidation type="whole" imeMode="halfAlpha" allowBlank="1" showInputMessage="1" showErrorMessage="1" error="有効な数字を入力してください" sqref="I198:M198" xr:uid="{150A1279-5687-4B28-A2B4-89E9380399D4}">
      <formula1>0</formula1>
      <formula2>9999999999</formula2>
    </dataValidation>
    <dataValidation type="whole" imeMode="halfAlpha" allowBlank="1" showInputMessage="1" showErrorMessage="1" error="有効な数字を入力してください" sqref="I200:M200" xr:uid="{A7EFFABA-B7E2-4384-907C-07385B645C47}">
      <formula1>0</formula1>
      <formula2>9999999999</formula2>
    </dataValidation>
    <dataValidation type="list" imeMode="halfAlpha" allowBlank="1" showInputMessage="1" showErrorMessage="1" error="リストから選択してください" sqref="I202:M202" xr:uid="{C723AB15-C82E-4F78-9C51-28C53590BD9B}">
      <formula1>"該当する,該当しない,　"</formula1>
    </dataValidation>
    <dataValidation type="list" imeMode="halfAlpha" allowBlank="1" showInputMessage="1" showErrorMessage="1" error="リストから選択してください" sqref="I210:M210" xr:uid="{99DA7DA4-0F2B-4F6D-BD28-2803340BCF0A}">
      <formula1>許可コード</formula1>
    </dataValidation>
    <dataValidation type="date" imeMode="halfAlpha" allowBlank="1" showInputMessage="1" showErrorMessage="1" error="有効な日付を入力してください" sqref="I212:M212" xr:uid="{535F48BD-7714-4E89-9379-09235B2880E0}">
      <formula1>92</formula1>
      <formula2>73415</formula2>
    </dataValidation>
    <dataValidation type="list" imeMode="halfAlpha" allowBlank="1" showInputMessage="1" showErrorMessage="1" error="リストから選択してください" sqref="L218:M218" xr:uid="{CE72E111-E7BD-483F-9D0C-494DB8685F19}">
      <formula1>"○,　"</formula1>
    </dataValidation>
    <dataValidation type="list" imeMode="halfAlpha" allowBlank="1" showInputMessage="1" showErrorMessage="1" error="リストから選択してください" sqref="N218" xr:uid="{EF96796F-F466-419D-A3E9-ED00C0FE3FE5}">
      <formula1>"一般,特定,　"</formula1>
    </dataValidation>
    <dataValidation type="whole" imeMode="halfAlpha" allowBlank="1" showInputMessage="1" showErrorMessage="1" error="有効な数字を入力してください" sqref="O218" xr:uid="{8C37F27F-B99A-4A0C-8220-B4CF3EBDE9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8" xr:uid="{0FCC2D8C-C363-4292-B7C9-10E9208681F1}">
      <formula1>-9999999999</formula1>
      <formula2>9999999999</formula2>
    </dataValidation>
    <dataValidation type="list" imeMode="halfAlpha" allowBlank="1" showInputMessage="1" showErrorMessage="1" error="リストから選択してください" sqref="Q218" xr:uid="{15C9E32B-E47B-416C-823D-0D6A0B1DBC19}">
      <formula1>"一般,特定,　"</formula1>
    </dataValidation>
    <dataValidation type="whole" imeMode="halfAlpha" allowBlank="1" showInputMessage="1" showErrorMessage="1" error="有効な数字を入力してください" sqref="R218" xr:uid="{9574B479-B48B-4BF5-A093-7EE1652C2657}">
      <formula1>0</formula1>
      <formula2>9999999999</formula2>
    </dataValidation>
    <dataValidation type="whole" imeMode="halfAlpha" allowBlank="1" showInputMessage="1" showErrorMessage="1" error="有効な数字を入力してください" sqref="S218" xr:uid="{4B61D6D4-8DD1-45C5-A012-C0EEB6AA86E4}">
      <formula1>0</formula1>
      <formula2>9999999999</formula2>
    </dataValidation>
    <dataValidation type="whole" imeMode="halfAlpha" allowBlank="1" showInputMessage="1" showErrorMessage="1" error="有効な数字を入力してください" sqref="T218" xr:uid="{C17BF524-2A09-4FE2-8C26-84D0748417BA}">
      <formula1>0</formula1>
      <formula2>9999999999</formula2>
    </dataValidation>
    <dataValidation type="whole" imeMode="halfAlpha" allowBlank="1" showInputMessage="1" showErrorMessage="1" error="有効な数字を入力してください" sqref="U218" xr:uid="{3DEAB509-4C8C-443F-B936-50F96FE8B4F3}">
      <formula1>0</formula1>
      <formula2>9999999999</formula2>
    </dataValidation>
    <dataValidation type="whole" imeMode="halfAlpha" allowBlank="1" showInputMessage="1" showErrorMessage="1" error="有効な数字を入力してください" sqref="V218" xr:uid="{D34293B7-C529-4709-B0F8-1FB439A73448}">
      <formula1>0</formula1>
      <formula2>9999999999</formula2>
    </dataValidation>
    <dataValidation type="whole" imeMode="halfAlpha" allowBlank="1" showInputMessage="1" showErrorMessage="1" error="有効な数字を入力してください" sqref="W218" xr:uid="{37A9F7DF-2005-49A1-AC92-63C5405FD7AF}">
      <formula1>0</formula1>
      <formula2>9999999999</formula2>
    </dataValidation>
    <dataValidation type="whole" imeMode="halfAlpha" allowBlank="1" showInputMessage="1" showErrorMessage="1" error="有効な数字を入力してください" sqref="X218" xr:uid="{74B78326-F62F-4E8F-A5AB-8E7CDA99C0AE}">
      <formula1>0</formula1>
      <formula2>9999999999</formula2>
    </dataValidation>
    <dataValidation type="whole" imeMode="halfAlpha" allowBlank="1" showInputMessage="1" showErrorMessage="1" error="有効な数字を入力してください" sqref="Y218" xr:uid="{66DE53E7-CD5E-4147-B472-CD7FB5AA318B}">
      <formula1>0</formula1>
      <formula2>9999999999</formula2>
    </dataValidation>
    <dataValidation type="list" imeMode="halfAlpha" allowBlank="1" showInputMessage="1" showErrorMessage="1" error="リストから選択してください" sqref="L219:M219" xr:uid="{444542CF-A263-4885-B284-66AEA2D01541}">
      <formula1>"○,　"</formula1>
    </dataValidation>
    <dataValidation type="whole" imeMode="halfAlpha" allowBlank="1" showInputMessage="1" showErrorMessage="1" error="有効な数字を入力してください" sqref="O219" xr:uid="{47BB39E2-308C-45DB-9C66-B0F8A51E5A3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9" xr:uid="{54542D63-517E-48F7-9102-C7CA9D45D578}">
      <formula1>-9999999999</formula1>
      <formula2>9999999999</formula2>
    </dataValidation>
    <dataValidation type="list" imeMode="halfAlpha" allowBlank="1" showInputMessage="1" showErrorMessage="1" error="リストから選択してください" sqref="L220:M220" xr:uid="{6088FCD0-CA96-49FA-A38F-ABD8DE1D9445}">
      <formula1>"○,　"</formula1>
    </dataValidation>
    <dataValidation type="list" imeMode="halfAlpha" allowBlank="1" showInputMessage="1" showErrorMessage="1" error="リストから選択してください" sqref="N220" xr:uid="{C08A047A-CDB1-4127-B95E-3A6C39F18339}">
      <formula1>"一般,特定,　"</formula1>
    </dataValidation>
    <dataValidation type="whole" imeMode="halfAlpha" allowBlank="1" showInputMessage="1" showErrorMessage="1" error="有効な数字を入力してください" sqref="O220" xr:uid="{CA058F35-6091-4DEA-B092-C177A86A8A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0" xr:uid="{342EA87F-41DD-4D97-81C9-B6705ADF78FC}">
      <formula1>-9999999999</formula1>
      <formula2>9999999999</formula2>
    </dataValidation>
    <dataValidation type="list" imeMode="halfAlpha" allowBlank="1" showInputMessage="1" showErrorMessage="1" error="リストから選択してください" sqref="Q220" xr:uid="{571C8A33-2B16-4B83-817F-E1EBEB1F48CC}">
      <formula1>"一般,特定,　"</formula1>
    </dataValidation>
    <dataValidation type="whole" imeMode="halfAlpha" allowBlank="1" showInputMessage="1" showErrorMessage="1" error="有効な数字を入力してください" sqref="R220" xr:uid="{419D48AD-D626-458F-A81C-BF09C1674258}">
      <formula1>0</formula1>
      <formula2>9999999999</formula2>
    </dataValidation>
    <dataValidation type="whole" imeMode="halfAlpha" allowBlank="1" showInputMessage="1" showErrorMessage="1" error="有効な数字を入力してください" sqref="S220" xr:uid="{6768EE75-E051-4735-A7B5-0586BF2A7E59}">
      <formula1>0</formula1>
      <formula2>9999999999</formula2>
    </dataValidation>
    <dataValidation type="whole" imeMode="halfAlpha" allowBlank="1" showInputMessage="1" showErrorMessage="1" error="有効な数字を入力してください" sqref="T220" xr:uid="{C3EE5DB9-666F-4429-A8A1-4B529CF3F122}">
      <formula1>0</formula1>
      <formula2>9999999999</formula2>
    </dataValidation>
    <dataValidation type="whole" imeMode="halfAlpha" allowBlank="1" showInputMessage="1" showErrorMessage="1" error="有効な数字を入力してください" sqref="U220" xr:uid="{0BEF5FEA-B3FA-4F71-AA47-4CEC8F9D4073}">
      <formula1>0</formula1>
      <formula2>9999999999</formula2>
    </dataValidation>
    <dataValidation type="whole" imeMode="halfAlpha" allowBlank="1" showInputMessage="1" showErrorMessage="1" error="有効な数字を入力してください" sqref="V220" xr:uid="{8C9A03ED-0E9E-45BA-AB98-5BD9C94631EE}">
      <formula1>0</formula1>
      <formula2>9999999999</formula2>
    </dataValidation>
    <dataValidation type="whole" imeMode="halfAlpha" allowBlank="1" showInputMessage="1" showErrorMessage="1" error="有効な数字を入力してください" sqref="W220" xr:uid="{88586DAB-BD2B-491A-8A0E-1059BA7EBA8D}">
      <formula1>0</formula1>
      <formula2>9999999999</formula2>
    </dataValidation>
    <dataValidation type="whole" imeMode="halfAlpha" allowBlank="1" showInputMessage="1" showErrorMessage="1" error="有効な数字を入力してください" sqref="X220" xr:uid="{CA50A49E-324F-4465-8E38-0B30EAB77CEF}">
      <formula1>0</formula1>
      <formula2>9999999999</formula2>
    </dataValidation>
    <dataValidation type="whole" imeMode="halfAlpha" allowBlank="1" showInputMessage="1" showErrorMessage="1" error="有効な数字を入力してください" sqref="Y220" xr:uid="{2FA1E667-BF60-42E4-9CE2-4E5065A8E161}">
      <formula1>0</formula1>
      <formula2>9999999999</formula2>
    </dataValidation>
    <dataValidation type="list" imeMode="halfAlpha" allowBlank="1" showInputMessage="1" showErrorMessage="1" error="リストから選択してください" sqref="L221:M221" xr:uid="{55007D8B-84A1-4420-942B-D775C1CCD820}">
      <formula1>"○,　"</formula1>
    </dataValidation>
    <dataValidation type="list" imeMode="halfAlpha" allowBlank="1" showInputMessage="1" showErrorMessage="1" error="リストから選択してください" sqref="N221" xr:uid="{FF6A50FA-F2C0-41FE-BCE3-E5E4ADAD9B1A}">
      <formula1>"一般,特定,　"</formula1>
    </dataValidation>
    <dataValidation type="whole" imeMode="halfAlpha" allowBlank="1" showInputMessage="1" showErrorMessage="1" error="有効な数字を入力してください" sqref="O221" xr:uid="{6072A76D-2E0E-4CD5-B6AE-BF19588145A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1" xr:uid="{C52505E2-0F6E-4EFF-9580-B89FB06422E3}">
      <formula1>-9999999999</formula1>
      <formula2>9999999999</formula2>
    </dataValidation>
    <dataValidation type="list" imeMode="halfAlpha" allowBlank="1" showInputMessage="1" showErrorMessage="1" error="リストから選択してください" sqref="Q221" xr:uid="{C4D03E73-0947-4795-9D14-DF1DBC29D304}">
      <formula1>"一般,特定,　"</formula1>
    </dataValidation>
    <dataValidation type="whole" imeMode="halfAlpha" allowBlank="1" showInputMessage="1" showErrorMessage="1" error="有効な数字を入力してください" sqref="R221" xr:uid="{D3E19ACD-BEB8-416A-9896-3DA7CED9BD7B}">
      <formula1>0</formula1>
      <formula2>9999999999</formula2>
    </dataValidation>
    <dataValidation type="whole" imeMode="halfAlpha" allowBlank="1" showInputMessage="1" showErrorMessage="1" error="有効な数字を入力してください" sqref="S221" xr:uid="{C01EDC15-9C55-45DB-B045-71E9F28E721D}">
      <formula1>0</formula1>
      <formula2>9999999999</formula2>
    </dataValidation>
    <dataValidation type="whole" imeMode="halfAlpha" allowBlank="1" showInputMessage="1" showErrorMessage="1" error="有効な数字を入力してください" sqref="T221" xr:uid="{70F8F549-13C3-40BA-AB96-45DCFC0B5296}">
      <formula1>0</formula1>
      <formula2>9999999999</formula2>
    </dataValidation>
    <dataValidation type="whole" imeMode="halfAlpha" allowBlank="1" showInputMessage="1" showErrorMessage="1" error="有効な数字を入力してください" sqref="U221" xr:uid="{9B18421E-F711-41E3-9E35-9995225638DA}">
      <formula1>0</formula1>
      <formula2>9999999999</formula2>
    </dataValidation>
    <dataValidation type="whole" imeMode="halfAlpha" allowBlank="1" showInputMessage="1" showErrorMessage="1" error="有効な数字を入力してください" sqref="V221" xr:uid="{354C63E0-B74E-43BD-9C6F-85488780AEFF}">
      <formula1>0</formula1>
      <formula2>9999999999</formula2>
    </dataValidation>
    <dataValidation type="whole" imeMode="halfAlpha" allowBlank="1" showInputMessage="1" showErrorMessage="1" error="有効な数字を入力してください" sqref="W221" xr:uid="{D5796B56-A7A1-440F-A8F1-D7C501260A72}">
      <formula1>0</formula1>
      <formula2>9999999999</formula2>
    </dataValidation>
    <dataValidation type="whole" imeMode="halfAlpha" allowBlank="1" showInputMessage="1" showErrorMessage="1" error="有効な数字を入力してください" sqref="X221" xr:uid="{293DD3C7-EA48-4502-84F9-C972F91355FA}">
      <formula1>0</formula1>
      <formula2>9999999999</formula2>
    </dataValidation>
    <dataValidation type="whole" imeMode="halfAlpha" allowBlank="1" showInputMessage="1" showErrorMessage="1" error="有効な数字を入力してください" sqref="Y221" xr:uid="{77320384-0FC5-4968-A536-E0293F3686BF}">
      <formula1>0</formula1>
      <formula2>9999999999</formula2>
    </dataValidation>
    <dataValidation type="list" imeMode="halfAlpha" allowBlank="1" showInputMessage="1" showErrorMessage="1" error="リストから選択してください" sqref="L222:M222" xr:uid="{4D0B1957-0BDA-447F-9AC4-F2FA5313A982}">
      <formula1>"○,　"</formula1>
    </dataValidation>
    <dataValidation type="list" imeMode="halfAlpha" allowBlank="1" showInputMessage="1" showErrorMessage="1" error="リストから選択してください" sqref="N222" xr:uid="{033D1C8C-FD86-4BC4-98E2-ECA394F255CE}">
      <formula1>"一般,特定,　"</formula1>
    </dataValidation>
    <dataValidation type="whole" imeMode="halfAlpha" allowBlank="1" showInputMessage="1" showErrorMessage="1" error="有効な数字を入力してください" sqref="O222" xr:uid="{2E8FB594-666D-4CF8-B911-30845C46CE0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2" xr:uid="{0EF0B31C-CE67-478F-9820-83FB4CE882D8}">
      <formula1>-9999999999</formula1>
      <formula2>9999999999</formula2>
    </dataValidation>
    <dataValidation type="list" imeMode="halfAlpha" allowBlank="1" showInputMessage="1" showErrorMessage="1" error="リストから選択してください" sqref="Q222" xr:uid="{0339548C-3296-42FD-8AAB-CA189755898A}">
      <formula1>"一般,特定,　"</formula1>
    </dataValidation>
    <dataValidation type="whole" imeMode="halfAlpha" allowBlank="1" showInputMessage="1" showErrorMessage="1" error="有効な数字を入力してください" sqref="R222" xr:uid="{3E930D15-BF12-4187-AB37-1E231B0A7EEF}">
      <formula1>0</formula1>
      <formula2>9999999999</formula2>
    </dataValidation>
    <dataValidation type="whole" imeMode="halfAlpha" allowBlank="1" showInputMessage="1" showErrorMessage="1" error="有効な数字を入力してください" sqref="S222" xr:uid="{D9E2D0EE-7BDA-4853-8ACD-00ACAA1E6F3A}">
      <formula1>0</formula1>
      <formula2>9999999999</formula2>
    </dataValidation>
    <dataValidation type="whole" imeMode="halfAlpha" allowBlank="1" showInputMessage="1" showErrorMessage="1" error="有効な数字を入力してください" sqref="T222" xr:uid="{00E9E6BC-E8FC-42EE-B1B2-C31ED2F4DB4F}">
      <formula1>0</formula1>
      <formula2>9999999999</formula2>
    </dataValidation>
    <dataValidation type="whole" imeMode="halfAlpha" allowBlank="1" showInputMessage="1" showErrorMessage="1" error="有効な数字を入力してください" sqref="U222" xr:uid="{EB1AFF1A-F6A6-4718-BE00-62DF24E47A6F}">
      <formula1>0</formula1>
      <formula2>9999999999</formula2>
    </dataValidation>
    <dataValidation type="whole" imeMode="halfAlpha" allowBlank="1" showInputMessage="1" showErrorMessage="1" error="有効な数字を入力してください" sqref="V222" xr:uid="{B8E5BB94-B82C-4D2E-9E6A-B23D11B70C6F}">
      <formula1>0</formula1>
      <formula2>9999999999</formula2>
    </dataValidation>
    <dataValidation type="whole" imeMode="halfAlpha" allowBlank="1" showInputMessage="1" showErrorMessage="1" error="有効な数字を入力してください" sqref="W222" xr:uid="{857EDB4A-EB7A-47A5-80B4-39455491D0FA}">
      <formula1>0</formula1>
      <formula2>9999999999</formula2>
    </dataValidation>
    <dataValidation type="whole" imeMode="halfAlpha" allowBlank="1" showInputMessage="1" showErrorMessage="1" error="有効な数字を入力してください" sqref="X222" xr:uid="{2B136F23-E5FF-40DC-90F0-868CF24230DF}">
      <formula1>0</formula1>
      <formula2>9999999999</formula2>
    </dataValidation>
    <dataValidation type="whole" imeMode="halfAlpha" allowBlank="1" showInputMessage="1" showErrorMessage="1" error="有効な数字を入力してください" sqref="Y222" xr:uid="{CF8C4DD5-B07B-4588-97B8-ADD4495E4E46}">
      <formula1>0</formula1>
      <formula2>9999999999</formula2>
    </dataValidation>
    <dataValidation type="list" imeMode="halfAlpha" allowBlank="1" showInputMessage="1" showErrorMessage="1" error="リストから選択してください" sqref="L223:M223" xr:uid="{27A2DCCA-B095-44C7-BB5E-B9C93F355026}">
      <formula1>"○,　"</formula1>
    </dataValidation>
    <dataValidation type="list" imeMode="halfAlpha" allowBlank="1" showInputMessage="1" showErrorMessage="1" error="リストから選択してください" sqref="N223" xr:uid="{6DA00DC8-118D-46BE-BEBD-01DB9AE55BB6}">
      <formula1>"一般,特定,　"</formula1>
    </dataValidation>
    <dataValidation type="whole" imeMode="halfAlpha" allowBlank="1" showInputMessage="1" showErrorMessage="1" error="有効な数字を入力してください" sqref="O223" xr:uid="{9E19F1CD-00D0-4A8B-A384-71A457E61BE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3" xr:uid="{08A3F3FD-83BF-459B-BB73-C40A28882875}">
      <formula1>-9999999999</formula1>
      <formula2>9999999999</formula2>
    </dataValidation>
    <dataValidation type="list" imeMode="halfAlpha" allowBlank="1" showInputMessage="1" showErrorMessage="1" error="リストから選択してください" sqref="Q223" xr:uid="{D642DEB3-7B7C-4749-8C67-D6F7ADE60579}">
      <formula1>"一般,特定,　"</formula1>
    </dataValidation>
    <dataValidation type="whole" imeMode="halfAlpha" allowBlank="1" showInputMessage="1" showErrorMessage="1" error="有効な数字を入力してください" sqref="R223" xr:uid="{F0F97739-77FD-4C40-9FC2-1F136DCDCD8A}">
      <formula1>0</formula1>
      <formula2>9999999999</formula2>
    </dataValidation>
    <dataValidation type="whole" imeMode="halfAlpha" allowBlank="1" showInputMessage="1" showErrorMessage="1" error="有効な数字を入力してください" sqref="S223" xr:uid="{16A720E5-AC3B-450A-B4BD-2BCD54F5EBAA}">
      <formula1>0</formula1>
      <formula2>9999999999</formula2>
    </dataValidation>
    <dataValidation type="whole" imeMode="halfAlpha" allowBlank="1" showInputMessage="1" showErrorMessage="1" error="有効な数字を入力してください" sqref="T223" xr:uid="{3E9F92BE-44BD-4317-BE6C-709482B4DDEF}">
      <formula1>0</formula1>
      <formula2>9999999999</formula2>
    </dataValidation>
    <dataValidation type="whole" imeMode="halfAlpha" allowBlank="1" showInputMessage="1" showErrorMessage="1" error="有効な数字を入力してください" sqref="U223" xr:uid="{9CD6ABEC-FD19-4788-98E8-517AAA8CA663}">
      <formula1>0</formula1>
      <formula2>9999999999</formula2>
    </dataValidation>
    <dataValidation type="whole" imeMode="halfAlpha" allowBlank="1" showInputMessage="1" showErrorMessage="1" error="有効な数字を入力してください" sqref="V223" xr:uid="{2EEDAB1A-5AB0-469E-8938-C990F319C092}">
      <formula1>0</formula1>
      <formula2>9999999999</formula2>
    </dataValidation>
    <dataValidation type="whole" imeMode="halfAlpha" allowBlank="1" showInputMessage="1" showErrorMessage="1" error="有効な数字を入力してください" sqref="W223" xr:uid="{2C965203-5DBB-44E3-80C3-3FE65957FC54}">
      <formula1>0</formula1>
      <formula2>9999999999</formula2>
    </dataValidation>
    <dataValidation type="whole" imeMode="halfAlpha" allowBlank="1" showInputMessage="1" showErrorMessage="1" error="有効な数字を入力してください" sqref="X223" xr:uid="{73D73FEB-FEF4-4B18-9F35-EA5794C37B64}">
      <formula1>0</formula1>
      <formula2>9999999999</formula2>
    </dataValidation>
    <dataValidation type="whole" imeMode="halfAlpha" allowBlank="1" showInputMessage="1" showErrorMessage="1" error="有効な数字を入力してください" sqref="Y223" xr:uid="{83DF3BE1-4708-4871-8F84-70B1BDA34AC1}">
      <formula1>0</formula1>
      <formula2>9999999999</formula2>
    </dataValidation>
    <dataValidation type="list" imeMode="halfAlpha" allowBlank="1" showInputMessage="1" showErrorMessage="1" error="リストから選択してください" sqref="L224:M224" xr:uid="{404BE454-57F3-457C-95B3-48AA8A157EBB}">
      <formula1>"○,　"</formula1>
    </dataValidation>
    <dataValidation type="whole" imeMode="halfAlpha" allowBlank="1" showInputMessage="1" showErrorMessage="1" error="有効な数字を入力してください" sqref="O224" xr:uid="{681E5B2E-A73E-4FBC-9006-099ED9CD496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4" xr:uid="{9E5502F6-1027-406D-96BD-6255B4DB9070}">
      <formula1>-9999999999</formula1>
      <formula2>9999999999</formula2>
    </dataValidation>
    <dataValidation type="list" imeMode="halfAlpha" allowBlank="1" showInputMessage="1" showErrorMessage="1" error="リストから選択してください" sqref="L225:M225" xr:uid="{3E5E377E-06BE-40F1-AECE-8CF5B13469BD}">
      <formula1>"○,　"</formula1>
    </dataValidation>
    <dataValidation type="list" imeMode="halfAlpha" allowBlank="1" showInputMessage="1" showErrorMessage="1" error="リストから選択してください" sqref="N225" xr:uid="{B8370005-7BC2-4BD7-9A90-1759EDA013B3}">
      <formula1>"一般,特定,　"</formula1>
    </dataValidation>
    <dataValidation type="whole" imeMode="halfAlpha" allowBlank="1" showInputMessage="1" showErrorMessage="1" error="有効な数字を入力してください" sqref="O225" xr:uid="{82F8D63C-AAAF-4A6E-BA2F-36065AF64C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5" xr:uid="{9F550978-0199-4886-9EEE-D45B31BDFD8B}">
      <formula1>-9999999999</formula1>
      <formula2>9999999999</formula2>
    </dataValidation>
    <dataValidation type="list" imeMode="halfAlpha" allowBlank="1" showInputMessage="1" showErrorMessage="1" error="リストから選択してください" sqref="Q225" xr:uid="{F20384CA-E13F-453C-8A15-E59EFD3E0DD2}">
      <formula1>"一般,特定,　"</formula1>
    </dataValidation>
    <dataValidation type="whole" imeMode="halfAlpha" allowBlank="1" showInputMessage="1" showErrorMessage="1" error="有効な数字を入力してください" sqref="R225" xr:uid="{17CAC8CE-B1CA-4335-8289-1E93BAFC07FC}">
      <formula1>0</formula1>
      <formula2>9999999999</formula2>
    </dataValidation>
    <dataValidation type="whole" imeMode="halfAlpha" allowBlank="1" showInputMessage="1" showErrorMessage="1" error="有効な数字を入力してください" sqref="S225" xr:uid="{0C99D7AB-146B-47AB-A2AC-046E067E7DD8}">
      <formula1>0</formula1>
      <formula2>9999999999</formula2>
    </dataValidation>
    <dataValidation type="whole" imeMode="halfAlpha" allowBlank="1" showInputMessage="1" showErrorMessage="1" error="有効な数字を入力してください" sqref="T225" xr:uid="{C733D19B-0CB8-4948-8CC4-A17B5FD6B810}">
      <formula1>0</formula1>
      <formula2>9999999999</formula2>
    </dataValidation>
    <dataValidation type="whole" imeMode="halfAlpha" allowBlank="1" showInputMessage="1" showErrorMessage="1" error="有効な数字を入力してください" sqref="U225" xr:uid="{B06E7151-458D-404C-B475-BCAD06C1019D}">
      <formula1>0</formula1>
      <formula2>9999999999</formula2>
    </dataValidation>
    <dataValidation type="whole" imeMode="halfAlpha" allowBlank="1" showInputMessage="1" showErrorMessage="1" error="有効な数字を入力してください" sqref="V225" xr:uid="{9E905237-827D-4F82-942F-3D2F0B75CD85}">
      <formula1>0</formula1>
      <formula2>9999999999</formula2>
    </dataValidation>
    <dataValidation type="whole" imeMode="halfAlpha" allowBlank="1" showInputMessage="1" showErrorMessage="1" error="有効な数字を入力してください" sqref="W225" xr:uid="{015DEF3C-F6AD-4A94-8D9B-AE05F7752070}">
      <formula1>0</formula1>
      <formula2>9999999999</formula2>
    </dataValidation>
    <dataValidation type="whole" imeMode="halfAlpha" allowBlank="1" showInputMessage="1" showErrorMessage="1" error="有効な数字を入力してください" sqref="X225" xr:uid="{A83017C6-7388-4E82-A953-CB16AF025F07}">
      <formula1>0</formula1>
      <formula2>9999999999</formula2>
    </dataValidation>
    <dataValidation type="whole" imeMode="halfAlpha" allowBlank="1" showInputMessage="1" showErrorMessage="1" error="有効な数字を入力してください" sqref="Y225" xr:uid="{353B253F-DBCE-4895-9A3A-92222541C7E2}">
      <formula1>0</formula1>
      <formula2>9999999999</formula2>
    </dataValidation>
    <dataValidation type="list" imeMode="halfAlpha" allowBlank="1" showInputMessage="1" showErrorMessage="1" error="リストから選択してください" sqref="L226:M226" xr:uid="{60107B43-09D9-45E2-A7ED-4CFE762467B6}">
      <formula1>"○,　"</formula1>
    </dataValidation>
    <dataValidation type="list" imeMode="halfAlpha" allowBlank="1" showInputMessage="1" showErrorMessage="1" error="リストから選択してください" sqref="N226" xr:uid="{BCA744E5-DD95-496A-AF72-7F6797E93DD7}">
      <formula1>"一般,特定,　"</formula1>
    </dataValidation>
    <dataValidation type="whole" imeMode="halfAlpha" allowBlank="1" showInputMessage="1" showErrorMessage="1" error="有効な数字を入力してください" sqref="O226" xr:uid="{BF032513-DF2D-43A5-89F4-74075DB7B83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6" xr:uid="{24205404-1A20-41E1-8B11-028BF8D81314}">
      <formula1>-9999999999</formula1>
      <formula2>9999999999</formula2>
    </dataValidation>
    <dataValidation type="list" imeMode="halfAlpha" allowBlank="1" showInputMessage="1" showErrorMessage="1" error="リストから選択してください" sqref="Q226" xr:uid="{CE9C901E-8640-4971-A859-81E4D2F2624B}">
      <formula1>"一般,特定,　"</formula1>
    </dataValidation>
    <dataValidation type="whole" imeMode="halfAlpha" allowBlank="1" showInputMessage="1" showErrorMessage="1" error="有効な数字を入力してください" sqref="R226" xr:uid="{3FED6F4C-B7AE-4D83-A0B3-708919D20D97}">
      <formula1>0</formula1>
      <formula2>9999999999</formula2>
    </dataValidation>
    <dataValidation type="whole" imeMode="halfAlpha" allowBlank="1" showInputMessage="1" showErrorMessage="1" error="有効な数字を入力してください" sqref="S226" xr:uid="{A66EA764-A6E4-48F0-B5D0-2791E2DF550F}">
      <formula1>0</formula1>
      <formula2>9999999999</formula2>
    </dataValidation>
    <dataValidation type="whole" imeMode="halfAlpha" allowBlank="1" showInputMessage="1" showErrorMessage="1" error="有効な数字を入力してください" sqref="T226" xr:uid="{2BBD36DE-F183-4785-84BA-95650F9C830E}">
      <formula1>0</formula1>
      <formula2>9999999999</formula2>
    </dataValidation>
    <dataValidation type="whole" imeMode="halfAlpha" allowBlank="1" showInputMessage="1" showErrorMessage="1" error="有効な数字を入力してください" sqref="U226" xr:uid="{2F3C390E-3E65-4418-9C33-5413F819E717}">
      <formula1>0</formula1>
      <formula2>9999999999</formula2>
    </dataValidation>
    <dataValidation type="whole" imeMode="halfAlpha" allowBlank="1" showInputMessage="1" showErrorMessage="1" error="有効な数字を入力してください" sqref="V226" xr:uid="{AF5315D8-45BF-409C-B76E-D86C2D72B634}">
      <formula1>0</formula1>
      <formula2>9999999999</formula2>
    </dataValidation>
    <dataValidation type="whole" imeMode="halfAlpha" allowBlank="1" showInputMessage="1" showErrorMessage="1" error="有効な数字を入力してください" sqref="W226" xr:uid="{FCD0A5E5-602E-4441-AD83-76789466F9E2}">
      <formula1>0</formula1>
      <formula2>9999999999</formula2>
    </dataValidation>
    <dataValidation type="whole" imeMode="halfAlpha" allowBlank="1" showInputMessage="1" showErrorMessage="1" error="有効な数字を入力してください" sqref="X226" xr:uid="{BE7C5751-7635-4E99-8636-326455B171AA}">
      <formula1>0</formula1>
      <formula2>9999999999</formula2>
    </dataValidation>
    <dataValidation type="whole" imeMode="halfAlpha" allowBlank="1" showInputMessage="1" showErrorMessage="1" error="有効な数字を入力してください" sqref="Y226" xr:uid="{D1EFC65C-9196-4895-B8DA-F7F7260A4C5B}">
      <formula1>0</formula1>
      <formula2>9999999999</formula2>
    </dataValidation>
    <dataValidation type="list" imeMode="halfAlpha" allowBlank="1" showInputMessage="1" showErrorMessage="1" error="リストから選択してください" sqref="L227:M227" xr:uid="{88675AF6-978B-46C6-8D16-EC9C3C1AD452}">
      <formula1>"○,　"</formula1>
    </dataValidation>
    <dataValidation type="list" imeMode="halfAlpha" allowBlank="1" showInputMessage="1" showErrorMessage="1" error="リストから選択してください" sqref="N227" xr:uid="{2299BD32-CD24-475E-BE10-0C9E45B4BAB5}">
      <formula1>"一般,特定,　"</formula1>
    </dataValidation>
    <dataValidation type="whole" imeMode="halfAlpha" allowBlank="1" showInputMessage="1" showErrorMessage="1" error="有効な数字を入力してください" sqref="O227" xr:uid="{7D7E4A4E-265C-4F04-BA2C-4408419447E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7" xr:uid="{0B767D01-F5A5-489A-AB9B-7AA766156B0B}">
      <formula1>-9999999999</formula1>
      <formula2>9999999999</formula2>
    </dataValidation>
    <dataValidation type="list" imeMode="halfAlpha" allowBlank="1" showInputMessage="1" showErrorMessage="1" error="リストから選択してください" sqref="Q227" xr:uid="{06F248EF-0C24-4667-9899-485DC181BFE9}">
      <formula1>"一般,特定,　"</formula1>
    </dataValidation>
    <dataValidation type="whole" imeMode="halfAlpha" allowBlank="1" showInputMessage="1" showErrorMessage="1" error="有効な数字を入力してください" sqref="R227" xr:uid="{1394C1BA-E749-48AD-96D1-530C6C4E205D}">
      <formula1>0</formula1>
      <formula2>9999999999</formula2>
    </dataValidation>
    <dataValidation type="whole" imeMode="halfAlpha" allowBlank="1" showInputMessage="1" showErrorMessage="1" error="有効な数字を入力してください" sqref="S227" xr:uid="{5463C22D-0B75-4DC7-9F70-9BEDB7913A24}">
      <formula1>0</formula1>
      <formula2>9999999999</formula2>
    </dataValidation>
    <dataValidation type="whole" imeMode="halfAlpha" allowBlank="1" showInputMessage="1" showErrorMessage="1" error="有効な数字を入力してください" sqref="T227" xr:uid="{AFEDEC37-4913-42BE-BEF4-3AC1905CA09F}">
      <formula1>0</formula1>
      <formula2>9999999999</formula2>
    </dataValidation>
    <dataValidation type="whole" imeMode="halfAlpha" allowBlank="1" showInputMessage="1" showErrorMessage="1" error="有効な数字を入力してください" sqref="U227" xr:uid="{BA3E3F33-AF44-41C9-BD31-EBE2320C8087}">
      <formula1>0</formula1>
      <formula2>9999999999</formula2>
    </dataValidation>
    <dataValidation type="whole" imeMode="halfAlpha" allowBlank="1" showInputMessage="1" showErrorMessage="1" error="有効な数字を入力してください" sqref="V227" xr:uid="{DAAD2FA2-1C74-4510-AEEA-96DD88FA78D1}">
      <formula1>0</formula1>
      <formula2>9999999999</formula2>
    </dataValidation>
    <dataValidation type="whole" imeMode="halfAlpha" allowBlank="1" showInputMessage="1" showErrorMessage="1" error="有効な数字を入力してください" sqref="W227" xr:uid="{EB4CD137-282C-48F3-931D-1496928DC78C}">
      <formula1>0</formula1>
      <formula2>9999999999</formula2>
    </dataValidation>
    <dataValidation type="whole" imeMode="halfAlpha" allowBlank="1" showInputMessage="1" showErrorMessage="1" error="有効な数字を入力してください" sqref="X227" xr:uid="{0A499730-CC60-463F-B1BC-C745C155B904}">
      <formula1>0</formula1>
      <formula2>9999999999</formula2>
    </dataValidation>
    <dataValidation type="whole" imeMode="halfAlpha" allowBlank="1" showInputMessage="1" showErrorMessage="1" error="有効な数字を入力してください" sqref="Y227" xr:uid="{5B927314-497A-4A61-B411-107866C231B4}">
      <formula1>0</formula1>
      <formula2>9999999999</formula2>
    </dataValidation>
    <dataValidation type="list" imeMode="halfAlpha" allowBlank="1" showInputMessage="1" showErrorMessage="1" error="リストから選択してください" sqref="L228:M228" xr:uid="{4C9B3570-C33B-45DB-A817-A16AF897EADF}">
      <formula1>"○,　"</formula1>
    </dataValidation>
    <dataValidation type="list" imeMode="halfAlpha" allowBlank="1" showInputMessage="1" showErrorMessage="1" error="リストから選択してください" sqref="N228" xr:uid="{1B9ABE5B-A635-4700-A328-20F326A16106}">
      <formula1>"一般,特定,　"</formula1>
    </dataValidation>
    <dataValidation type="whole" imeMode="halfAlpha" allowBlank="1" showInputMessage="1" showErrorMessage="1" error="有効な数字を入力してください" sqref="O228" xr:uid="{D3B1D63B-D9A4-4F64-B567-95003974168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8" xr:uid="{21F0864C-585C-4E4F-8DA7-07A23E55AB7F}">
      <formula1>-9999999999</formula1>
      <formula2>9999999999</formula2>
    </dataValidation>
    <dataValidation type="list" imeMode="halfAlpha" allowBlank="1" showInputMessage="1" showErrorMessage="1" error="リストから選択してください" sqref="Q228" xr:uid="{32EDE7A8-7D6F-42D1-8DB1-5032CDB1FB76}">
      <formula1>"一般,特定,　"</formula1>
    </dataValidation>
    <dataValidation type="whole" imeMode="halfAlpha" allowBlank="1" showInputMessage="1" showErrorMessage="1" error="有効な数字を入力してください" sqref="R228" xr:uid="{0E3CFAA8-762A-43CF-B98E-45BBA8B6E90A}">
      <formula1>0</formula1>
      <formula2>9999999999</formula2>
    </dataValidation>
    <dataValidation type="whole" imeMode="halfAlpha" allowBlank="1" showInputMessage="1" showErrorMessage="1" error="有効な数字を入力してください" sqref="S228" xr:uid="{B9950AAD-8A5C-4A64-9259-AFF0CC19C3B1}">
      <formula1>0</formula1>
      <formula2>9999999999</formula2>
    </dataValidation>
    <dataValidation type="whole" imeMode="halfAlpha" allowBlank="1" showInputMessage="1" showErrorMessage="1" error="有効な数字を入力してください" sqref="T228" xr:uid="{EDB4453D-9080-4787-A723-EB61D3E00BAC}">
      <formula1>0</formula1>
      <formula2>9999999999</formula2>
    </dataValidation>
    <dataValidation type="whole" imeMode="halfAlpha" allowBlank="1" showInputMessage="1" showErrorMessage="1" error="有効な数字を入力してください" sqref="U228" xr:uid="{DB8C28A5-DCBE-4BD1-966A-CAD3CACEE929}">
      <formula1>0</formula1>
      <formula2>9999999999</formula2>
    </dataValidation>
    <dataValidation type="whole" imeMode="halfAlpha" allowBlank="1" showInputMessage="1" showErrorMessage="1" error="有効な数字を入力してください" sqref="V228" xr:uid="{EA17BB7A-1C78-410D-8648-28D6926D5C2F}">
      <formula1>0</formula1>
      <formula2>9999999999</formula2>
    </dataValidation>
    <dataValidation type="whole" imeMode="halfAlpha" allowBlank="1" showInputMessage="1" showErrorMessage="1" error="有効な数字を入力してください" sqref="W228" xr:uid="{1706EDA9-E0DE-464E-95DE-E0B9D62B1E64}">
      <formula1>0</formula1>
      <formula2>9999999999</formula2>
    </dataValidation>
    <dataValidation type="whole" imeMode="halfAlpha" allowBlank="1" showInputMessage="1" showErrorMessage="1" error="有効な数字を入力してください" sqref="X228" xr:uid="{678E17B9-04EB-4AD1-BA68-04C87AB5574E}">
      <formula1>0</formula1>
      <formula2>9999999999</formula2>
    </dataValidation>
    <dataValidation type="whole" imeMode="halfAlpha" allowBlank="1" showInputMessage="1" showErrorMessage="1" error="有効な数字を入力してください" sqref="Y228" xr:uid="{A64E1303-8297-4E65-977A-48F3A72C301E}">
      <formula1>0</formula1>
      <formula2>9999999999</formula2>
    </dataValidation>
    <dataValidation type="list" imeMode="halfAlpha" allowBlank="1" showInputMessage="1" showErrorMessage="1" error="リストから選択してください" sqref="L229:M229" xr:uid="{6AFE1B4A-B264-490B-859E-BED6031E7E6A}">
      <formula1>"○,　"</formula1>
    </dataValidation>
    <dataValidation type="list" imeMode="halfAlpha" allowBlank="1" showInputMessage="1" showErrorMessage="1" error="リストから選択してください" sqref="N229" xr:uid="{9B58039E-4417-43CA-93E3-7863513AE085}">
      <formula1>"一般,特定,　"</formula1>
    </dataValidation>
    <dataValidation type="whole" imeMode="halfAlpha" allowBlank="1" showInputMessage="1" showErrorMessage="1" error="有効な数字を入力してください" sqref="O229" xr:uid="{74D5F5C0-BAB6-491B-A558-55AFDBF6AA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29" xr:uid="{7D1F3998-5785-44E5-BB63-CF8ABB90EED0}">
      <formula1>-9999999999</formula1>
      <formula2>9999999999</formula2>
    </dataValidation>
    <dataValidation type="list" imeMode="halfAlpha" allowBlank="1" showInputMessage="1" showErrorMessage="1" error="リストから選択してください" sqref="Q229" xr:uid="{B840E9F4-66FB-4B2F-88B4-872E76B76903}">
      <formula1>"一般,特定,　"</formula1>
    </dataValidation>
    <dataValidation type="whole" imeMode="halfAlpha" allowBlank="1" showInputMessage="1" showErrorMessage="1" error="有効な数字を入力してください" sqref="R229" xr:uid="{C7AA2D74-0BC2-4787-AC04-E65B9E7D8B6A}">
      <formula1>0</formula1>
      <formula2>9999999999</formula2>
    </dataValidation>
    <dataValidation type="whole" imeMode="halfAlpha" allowBlank="1" showInputMessage="1" showErrorMessage="1" error="有効な数字を入力してください" sqref="S229" xr:uid="{7A3CF688-8AA0-4E3A-80B9-10F2B04D24BA}">
      <formula1>0</formula1>
      <formula2>9999999999</formula2>
    </dataValidation>
    <dataValidation type="whole" imeMode="halfAlpha" allowBlank="1" showInputMessage="1" showErrorMessage="1" error="有効な数字を入力してください" sqref="T229" xr:uid="{F40002FB-C5E5-466E-9E0D-A1227808E090}">
      <formula1>0</formula1>
      <formula2>9999999999</formula2>
    </dataValidation>
    <dataValidation type="whole" imeMode="halfAlpha" allowBlank="1" showInputMessage="1" showErrorMessage="1" error="有効な数字を入力してください" sqref="U229" xr:uid="{941609E0-6D68-419C-8001-AFF61D4BD93C}">
      <formula1>0</formula1>
      <formula2>9999999999</formula2>
    </dataValidation>
    <dataValidation type="whole" imeMode="halfAlpha" allowBlank="1" showInputMessage="1" showErrorMessage="1" error="有効な数字を入力してください" sqref="V229" xr:uid="{389B3327-CEDA-4270-86E7-8D3A2D200D96}">
      <formula1>0</formula1>
      <formula2>9999999999</formula2>
    </dataValidation>
    <dataValidation type="whole" imeMode="halfAlpha" allowBlank="1" showInputMessage="1" showErrorMessage="1" error="有効な数字を入力してください" sqref="W229" xr:uid="{7B86DC05-020C-4D1C-BE27-CF846060A261}">
      <formula1>0</formula1>
      <formula2>9999999999</formula2>
    </dataValidation>
    <dataValidation type="whole" imeMode="halfAlpha" allowBlank="1" showInputMessage="1" showErrorMessage="1" error="有効な数字を入力してください" sqref="X229" xr:uid="{893AE297-6FDA-4247-B2AA-91F7C3C18FB4}">
      <formula1>0</formula1>
      <formula2>9999999999</formula2>
    </dataValidation>
    <dataValidation type="whole" imeMode="halfAlpha" allowBlank="1" showInputMessage="1" showErrorMessage="1" error="有効な数字を入力してください" sqref="Y229" xr:uid="{37A5AE5D-23AE-40A7-8DCD-DB85F8D30690}">
      <formula1>0</formula1>
      <formula2>9999999999</formula2>
    </dataValidation>
    <dataValidation type="list" imeMode="halfAlpha" allowBlank="1" showInputMessage="1" showErrorMessage="1" error="リストから選択してください" sqref="L230:M230" xr:uid="{3C6F3F66-B02C-4616-AAFB-0E55EDD11F91}">
      <formula1>"○,　"</formula1>
    </dataValidation>
    <dataValidation type="list" imeMode="halfAlpha" allowBlank="1" showInputMessage="1" showErrorMessage="1" error="リストから選択してください" sqref="N230" xr:uid="{E7A99201-B164-44CB-B097-8F8A5591FCFE}">
      <formula1>"一般,特定,　"</formula1>
    </dataValidation>
    <dataValidation type="whole" imeMode="halfAlpha" allowBlank="1" showInputMessage="1" showErrorMessage="1" error="有効な数字を入力してください" sqref="O230" xr:uid="{CF1BF54C-BA12-4575-A590-11CB225A62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0" xr:uid="{5A018FC7-C78A-4320-A159-6A1F5F84834A}">
      <formula1>-9999999999</formula1>
      <formula2>9999999999</formula2>
    </dataValidation>
    <dataValidation type="list" imeMode="halfAlpha" allowBlank="1" showInputMessage="1" showErrorMessage="1" error="リストから選択してください" sqref="Q230" xr:uid="{C87D404D-CC9A-4F6B-9E98-50796CF18E74}">
      <formula1>"一般,特定,　"</formula1>
    </dataValidation>
    <dataValidation type="whole" imeMode="halfAlpha" allowBlank="1" showInputMessage="1" showErrorMessage="1" error="有効な数字を入力してください" sqref="R230" xr:uid="{0E689789-05F8-41D3-A448-DB38FC562AFA}">
      <formula1>0</formula1>
      <formula2>9999999999</formula2>
    </dataValidation>
    <dataValidation type="whole" imeMode="halfAlpha" allowBlank="1" showInputMessage="1" showErrorMessage="1" error="有効な数字を入力してください" sqref="S230" xr:uid="{CFF261FE-8992-46B3-A604-D02FC0A9DEDA}">
      <formula1>0</formula1>
      <formula2>9999999999</formula2>
    </dataValidation>
    <dataValidation type="whole" imeMode="halfAlpha" allowBlank="1" showInputMessage="1" showErrorMessage="1" error="有効な数字を入力してください" sqref="T230" xr:uid="{21EDF0E5-7336-4618-AD63-5372672F141C}">
      <formula1>0</formula1>
      <formula2>9999999999</formula2>
    </dataValidation>
    <dataValidation type="whole" imeMode="halfAlpha" allowBlank="1" showInputMessage="1" showErrorMessage="1" error="有効な数字を入力してください" sqref="U230" xr:uid="{F76B8E8F-F0EA-4226-ABAC-B1E7C535E98D}">
      <formula1>0</formula1>
      <formula2>9999999999</formula2>
    </dataValidation>
    <dataValidation type="whole" imeMode="halfAlpha" allowBlank="1" showInputMessage="1" showErrorMessage="1" error="有効な数字を入力してください" sqref="V230" xr:uid="{306B3ED0-BF62-4309-933F-34F516FE35C7}">
      <formula1>0</formula1>
      <formula2>9999999999</formula2>
    </dataValidation>
    <dataValidation type="whole" imeMode="halfAlpha" allowBlank="1" showInputMessage="1" showErrorMessage="1" error="有効な数字を入力してください" sqref="W230" xr:uid="{F9A8DD25-128E-427B-94E5-1C2E6949B99C}">
      <formula1>0</formula1>
      <formula2>9999999999</formula2>
    </dataValidation>
    <dataValidation type="whole" imeMode="halfAlpha" allowBlank="1" showInputMessage="1" showErrorMessage="1" error="有効な数字を入力してください" sqref="X230" xr:uid="{2BCB4947-DE82-4748-B317-CCAAC2B9FAF7}">
      <formula1>0</formula1>
      <formula2>9999999999</formula2>
    </dataValidation>
    <dataValidation type="whole" imeMode="halfAlpha" allowBlank="1" showInputMessage="1" showErrorMessage="1" error="有効な数字を入力してください" sqref="Y230" xr:uid="{E3277F4C-D8EF-4AA2-B805-2BE9634DD316}">
      <formula1>0</formula1>
      <formula2>9999999999</formula2>
    </dataValidation>
    <dataValidation type="list" imeMode="halfAlpha" allowBlank="1" showInputMessage="1" showErrorMessage="1" error="リストから選択してください" sqref="L231:M231" xr:uid="{D3317276-B923-47D3-9315-2230D67E4370}">
      <formula1>"○,　"</formula1>
    </dataValidation>
    <dataValidation type="whole" imeMode="halfAlpha" allowBlank="1" showInputMessage="1" showErrorMessage="1" error="有効な数字を入力してください" sqref="O231" xr:uid="{6497DD03-1622-4F70-AEFA-23B65672B53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1" xr:uid="{F6184103-F4D5-48BF-A6EC-527209666532}">
      <formula1>-9999999999</formula1>
      <formula2>9999999999</formula2>
    </dataValidation>
    <dataValidation type="list" imeMode="halfAlpha" allowBlank="1" showInputMessage="1" showErrorMessage="1" error="リストから選択してください" sqref="L232:M232" xr:uid="{52821433-B750-4427-ABC2-D1F582BBAE9A}">
      <formula1>"○,　"</formula1>
    </dataValidation>
    <dataValidation type="list" imeMode="halfAlpha" allowBlank="1" showInputMessage="1" showErrorMessage="1" error="リストから選択してください" sqref="N232" xr:uid="{199559F5-484A-4DC5-87E0-97D38C576C40}">
      <formula1>"一般,特定,　"</formula1>
    </dataValidation>
    <dataValidation type="whole" imeMode="halfAlpha" allowBlank="1" showInputMessage="1" showErrorMessage="1" error="有効な数字を入力してください" sqref="O232" xr:uid="{E988DE5D-8AF0-46F0-BA28-81741B004A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2" xr:uid="{77F866D5-D3A2-411A-BB7B-74CF7F2B532D}">
      <formula1>-9999999999</formula1>
      <formula2>9999999999</formula2>
    </dataValidation>
    <dataValidation type="list" imeMode="halfAlpha" allowBlank="1" showInputMessage="1" showErrorMessage="1" error="リストから選択してください" sqref="Q232" xr:uid="{D0897C0D-CF4D-454F-BB5D-C5D6B3B21C21}">
      <formula1>"一般,特定,　"</formula1>
    </dataValidation>
    <dataValidation type="whole" imeMode="halfAlpha" allowBlank="1" showInputMessage="1" showErrorMessage="1" error="有効な数字を入力してください" sqref="R232" xr:uid="{ADB92357-1635-49FB-BF59-8020594DF9F1}">
      <formula1>0</formula1>
      <formula2>9999999999</formula2>
    </dataValidation>
    <dataValidation type="whole" imeMode="halfAlpha" allowBlank="1" showInputMessage="1" showErrorMessage="1" error="有効な数字を入力してください" sqref="S232" xr:uid="{286D7AAD-DFF5-49D6-A8ED-F516B393A058}">
      <formula1>0</formula1>
      <formula2>9999999999</formula2>
    </dataValidation>
    <dataValidation type="whole" imeMode="halfAlpha" allowBlank="1" showInputMessage="1" showErrorMessage="1" error="有効な数字を入力してください" sqref="T232" xr:uid="{47D3140A-30A5-4789-A1EE-9D291569D442}">
      <formula1>0</formula1>
      <formula2>9999999999</formula2>
    </dataValidation>
    <dataValidation type="whole" imeMode="halfAlpha" allowBlank="1" showInputMessage="1" showErrorMessage="1" error="有効な数字を入力してください" sqref="U232" xr:uid="{18E5AC49-08A0-4B63-BE30-C2F1F0447271}">
      <formula1>0</formula1>
      <formula2>9999999999</formula2>
    </dataValidation>
    <dataValidation type="whole" imeMode="halfAlpha" allowBlank="1" showInputMessage="1" showErrorMessage="1" error="有効な数字を入力してください" sqref="V232" xr:uid="{B1907FC3-9F27-47A6-95E8-DA762EDE8431}">
      <formula1>0</formula1>
      <formula2>9999999999</formula2>
    </dataValidation>
    <dataValidation type="whole" imeMode="halfAlpha" allowBlank="1" showInputMessage="1" showErrorMessage="1" error="有効な数字を入力してください" sqref="W232" xr:uid="{0447175A-08DD-47C2-9F5F-E982D533F6B7}">
      <formula1>0</formula1>
      <formula2>9999999999</formula2>
    </dataValidation>
    <dataValidation type="whole" imeMode="halfAlpha" allowBlank="1" showInputMessage="1" showErrorMessage="1" error="有効な数字を入力してください" sqref="X232" xr:uid="{49BBA91E-AAB6-464F-BCB6-7BDAE74A023E}">
      <formula1>0</formula1>
      <formula2>9999999999</formula2>
    </dataValidation>
    <dataValidation type="whole" imeMode="halfAlpha" allowBlank="1" showInputMessage="1" showErrorMessage="1" error="有効な数字を入力してください" sqref="Y232" xr:uid="{54B2A972-84CF-4236-854D-75DAD5F34189}">
      <formula1>0</formula1>
      <formula2>9999999999</formula2>
    </dataValidation>
    <dataValidation type="list" imeMode="halfAlpha" allowBlank="1" showInputMessage="1" showErrorMessage="1" error="リストから選択してください" sqref="L233:M233" xr:uid="{4D73C913-E7D0-47D4-BC5D-C81D1237D3D9}">
      <formula1>"○,　"</formula1>
    </dataValidation>
    <dataValidation type="list" imeMode="halfAlpha" allowBlank="1" showInputMessage="1" showErrorMessage="1" error="リストから選択してください" sqref="N233" xr:uid="{5FA73A1F-9A37-4B96-A746-8DDF0A9BA1BB}">
      <formula1>"一般,特定,　"</formula1>
    </dataValidation>
    <dataValidation type="whole" imeMode="halfAlpha" allowBlank="1" showInputMessage="1" showErrorMessage="1" error="有効な数字を入力してください" sqref="O233" xr:uid="{9B67EBF0-CBD6-4AEC-A9E6-A236855476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 xr:uid="{6C746CC5-D735-420C-89A9-9E44511315E1}">
      <formula1>-9999999999</formula1>
      <formula2>9999999999</formula2>
    </dataValidation>
    <dataValidation type="list" imeMode="halfAlpha" allowBlank="1" showInputMessage="1" showErrorMessage="1" error="リストから選択してください" sqref="Q233" xr:uid="{C744C78F-B43A-487C-8DC3-E5C028EF67A6}">
      <formula1>"一般,特定,　"</formula1>
    </dataValidation>
    <dataValidation type="whole" imeMode="halfAlpha" allowBlank="1" showInputMessage="1" showErrorMessage="1" error="有効な数字を入力してください" sqref="R233" xr:uid="{8AD09270-8676-4F21-A796-E6FD30F2C74B}">
      <formula1>0</formula1>
      <formula2>9999999999</formula2>
    </dataValidation>
    <dataValidation type="whole" imeMode="halfAlpha" allowBlank="1" showInputMessage="1" showErrorMessage="1" error="有効な数字を入力してください" sqref="S233" xr:uid="{7057F415-05E5-46FE-9CBB-D12CC3783F89}">
      <formula1>0</formula1>
      <formula2>9999999999</formula2>
    </dataValidation>
    <dataValidation type="whole" imeMode="halfAlpha" allowBlank="1" showInputMessage="1" showErrorMessage="1" error="有効な数字を入力してください" sqref="T233" xr:uid="{86DA455C-B72C-41FB-9662-5F9000E3F0D2}">
      <formula1>0</formula1>
      <formula2>9999999999</formula2>
    </dataValidation>
    <dataValidation type="whole" imeMode="halfAlpha" allowBlank="1" showInputMessage="1" showErrorMessage="1" error="有効な数字を入力してください" sqref="U233" xr:uid="{5D803E6D-2B5F-46B7-8D0F-8844B2523A03}">
      <formula1>0</formula1>
      <formula2>9999999999</formula2>
    </dataValidation>
    <dataValidation type="whole" imeMode="halfAlpha" allowBlank="1" showInputMessage="1" showErrorMessage="1" error="有効な数字を入力してください" sqref="V233" xr:uid="{B1CD7952-D2E4-471F-B843-662C636C1473}">
      <formula1>0</formula1>
      <formula2>9999999999</formula2>
    </dataValidation>
    <dataValidation type="whole" imeMode="halfAlpha" allowBlank="1" showInputMessage="1" showErrorMessage="1" error="有効な数字を入力してください" sqref="W233" xr:uid="{B5FA05D4-62E9-4788-9590-EC7EB902D6FF}">
      <formula1>0</formula1>
      <formula2>9999999999</formula2>
    </dataValidation>
    <dataValidation type="whole" imeMode="halfAlpha" allowBlank="1" showInputMessage="1" showErrorMessage="1" error="有効な数字を入力してください" sqref="X233" xr:uid="{E097DD72-80B2-4E6E-A5CC-D186B597D16E}">
      <formula1>0</formula1>
      <formula2>9999999999</formula2>
    </dataValidation>
    <dataValidation type="whole" imeMode="halfAlpha" allowBlank="1" showInputMessage="1" showErrorMessage="1" error="有効な数字を入力してください" sqref="Y233" xr:uid="{D5FC51E1-F83E-4909-84AB-E9369A215205}">
      <formula1>0</formula1>
      <formula2>9999999999</formula2>
    </dataValidation>
    <dataValidation type="list" imeMode="halfAlpha" allowBlank="1" showInputMessage="1" showErrorMessage="1" error="リストから選択してください" sqref="L234:M234" xr:uid="{3BC118DD-2CEE-4446-9248-6BF7C51B1569}">
      <formula1>"○,　"</formula1>
    </dataValidation>
    <dataValidation type="list" imeMode="halfAlpha" allowBlank="1" showInputMessage="1" showErrorMessage="1" error="リストから選択してください" sqref="N234" xr:uid="{AD3FFCE4-2F24-40DA-AABB-BB2476396A43}">
      <formula1>"一般,特定,　"</formula1>
    </dataValidation>
    <dataValidation type="whole" imeMode="halfAlpha" allowBlank="1" showInputMessage="1" showErrorMessage="1" error="有効な数字を入力してください" sqref="O234" xr:uid="{A2D03806-CC80-4683-89E0-53BA0AA933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4" xr:uid="{DEAC270B-B4DD-42BA-9104-24CDB1703CA7}">
      <formula1>-9999999999</formula1>
      <formula2>9999999999</formula2>
    </dataValidation>
    <dataValidation type="list" imeMode="halfAlpha" allowBlank="1" showInputMessage="1" showErrorMessage="1" error="リストから選択してください" sqref="Q234" xr:uid="{44C3C00E-11A0-4032-B10D-53B9A367A587}">
      <formula1>"一般,特定,　"</formula1>
    </dataValidation>
    <dataValidation type="whole" imeMode="halfAlpha" allowBlank="1" showInputMessage="1" showErrorMessage="1" error="有効な数字を入力してください" sqref="R234" xr:uid="{6B347D86-79BD-490B-A4B9-EFFDD2F38669}">
      <formula1>0</formula1>
      <formula2>9999999999</formula2>
    </dataValidation>
    <dataValidation type="whole" imeMode="halfAlpha" allowBlank="1" showInputMessage="1" showErrorMessage="1" error="有効な数字を入力してください" sqref="S234" xr:uid="{C83AACE0-014B-4D94-818D-726D65C222C7}">
      <formula1>0</formula1>
      <formula2>9999999999</formula2>
    </dataValidation>
    <dataValidation type="whole" imeMode="halfAlpha" allowBlank="1" showInputMessage="1" showErrorMessage="1" error="有効な数字を入力してください" sqref="T234" xr:uid="{D3E75984-B72A-48CB-8846-CC2D0523ABA2}">
      <formula1>0</formula1>
      <formula2>9999999999</formula2>
    </dataValidation>
    <dataValidation type="whole" imeMode="halfAlpha" allowBlank="1" showInputMessage="1" showErrorMessage="1" error="有効な数字を入力してください" sqref="U234" xr:uid="{B14A699B-E2AE-4551-AE3D-6EFEF3362D3C}">
      <formula1>0</formula1>
      <formula2>9999999999</formula2>
    </dataValidation>
    <dataValidation type="whole" imeMode="halfAlpha" allowBlank="1" showInputMessage="1" showErrorMessage="1" error="有効な数字を入力してください" sqref="V234" xr:uid="{8F36FEB7-8AE8-47DB-91E5-DEE7C9FEE1B9}">
      <formula1>0</formula1>
      <formula2>9999999999</formula2>
    </dataValidation>
    <dataValidation type="whole" imeMode="halfAlpha" allowBlank="1" showInputMessage="1" showErrorMessage="1" error="有効な数字を入力してください" sqref="W234" xr:uid="{33CA5669-92B3-4397-9B3D-B050006B4AF3}">
      <formula1>0</formula1>
      <formula2>9999999999</formula2>
    </dataValidation>
    <dataValidation type="whole" imeMode="halfAlpha" allowBlank="1" showInputMessage="1" showErrorMessage="1" error="有効な数字を入力してください" sqref="X234" xr:uid="{C161B806-2145-47AE-B86E-F486F467E035}">
      <formula1>0</formula1>
      <formula2>9999999999</formula2>
    </dataValidation>
    <dataValidation type="whole" imeMode="halfAlpha" allowBlank="1" showInputMessage="1" showErrorMessage="1" error="有効な数字を入力してください" sqref="Y234" xr:uid="{9FF26249-E92B-482F-99E7-B79E5EA89022}">
      <formula1>0</formula1>
      <formula2>9999999999</formula2>
    </dataValidation>
    <dataValidation type="list" imeMode="halfAlpha" allowBlank="1" showInputMessage="1" showErrorMessage="1" error="リストから選択してください" sqref="L235:M235" xr:uid="{CE5EBABA-68E0-4403-85C8-E800ED202A73}">
      <formula1>"○,　"</formula1>
    </dataValidation>
    <dataValidation type="list" imeMode="halfAlpha" allowBlank="1" showInputMessage="1" showErrorMessage="1" error="リストから選択してください" sqref="N235" xr:uid="{3A3E3374-55E9-41DD-8FAA-8265EF817A52}">
      <formula1>"一般,特定,　"</formula1>
    </dataValidation>
    <dataValidation type="whole" imeMode="halfAlpha" allowBlank="1" showInputMessage="1" showErrorMessage="1" error="有効な数字を入力してください" sqref="O235" xr:uid="{E00BAFEA-2E5E-4BA8-BFE2-963C7BC901E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5" xr:uid="{37730AF1-1AAF-40AE-90EE-534A4674A4E3}">
      <formula1>-9999999999</formula1>
      <formula2>9999999999</formula2>
    </dataValidation>
    <dataValidation type="list" imeMode="halfAlpha" allowBlank="1" showInputMessage="1" showErrorMessage="1" error="リストから選択してください" sqref="Q235" xr:uid="{58BD503D-B566-416C-AB85-D1417A3F63D9}">
      <formula1>"一般,特定,　"</formula1>
    </dataValidation>
    <dataValidation type="whole" imeMode="halfAlpha" allowBlank="1" showInputMessage="1" showErrorMessage="1" error="有効な数字を入力してください" sqref="R235" xr:uid="{31ED726D-3F54-4092-8958-D21A1BA572C3}">
      <formula1>0</formula1>
      <formula2>9999999999</formula2>
    </dataValidation>
    <dataValidation type="whole" imeMode="halfAlpha" allowBlank="1" showInputMessage="1" showErrorMessage="1" error="有効な数字を入力してください" sqref="S235" xr:uid="{52B01ACF-7920-40E0-8CF2-7B5E9027E1B3}">
      <formula1>0</formula1>
      <formula2>9999999999</formula2>
    </dataValidation>
    <dataValidation type="whole" imeMode="halfAlpha" allowBlank="1" showInputMessage="1" showErrorMessage="1" error="有効な数字を入力してください" sqref="T235" xr:uid="{B8C49AAB-3546-4D45-A610-CAA9029DF9BD}">
      <formula1>0</formula1>
      <formula2>9999999999</formula2>
    </dataValidation>
    <dataValidation type="whole" imeMode="halfAlpha" allowBlank="1" showInputMessage="1" showErrorMessage="1" error="有効な数字を入力してください" sqref="U235" xr:uid="{6E5DDF5C-5C81-4677-8A6D-9059A09489A8}">
      <formula1>0</formula1>
      <formula2>9999999999</formula2>
    </dataValidation>
    <dataValidation type="whole" imeMode="halfAlpha" allowBlank="1" showInputMessage="1" showErrorMessage="1" error="有効な数字を入力してください" sqref="V235" xr:uid="{D911117B-D7FB-41AC-B288-3FA0C9481053}">
      <formula1>0</formula1>
      <formula2>9999999999</formula2>
    </dataValidation>
    <dataValidation type="whole" imeMode="halfAlpha" allowBlank="1" showInputMessage="1" showErrorMessage="1" error="有効な数字を入力してください" sqref="W235" xr:uid="{D4D88657-59E2-4460-B620-5D24ED6E1ADC}">
      <formula1>0</formula1>
      <formula2>9999999999</formula2>
    </dataValidation>
    <dataValidation type="whole" imeMode="halfAlpha" allowBlank="1" showInputMessage="1" showErrorMessage="1" error="有効な数字を入力してください" sqref="X235" xr:uid="{71FCBEFD-0A2E-4FE2-A220-34A1B7AC3B96}">
      <formula1>0</formula1>
      <formula2>9999999999</formula2>
    </dataValidation>
    <dataValidation type="whole" imeMode="halfAlpha" allowBlank="1" showInputMessage="1" showErrorMessage="1" error="有効な数字を入力してください" sqref="Y235" xr:uid="{3BCF731D-A462-4990-BA49-AC2F9893857D}">
      <formula1>0</formula1>
      <formula2>9999999999</formula2>
    </dataValidation>
    <dataValidation type="list" imeMode="halfAlpha" allowBlank="1" showInputMessage="1" showErrorMessage="1" error="リストから選択してください" sqref="L236:M236" xr:uid="{5812EC14-2DCE-48AC-9175-FC0591830F0C}">
      <formula1>"○,　"</formula1>
    </dataValidation>
    <dataValidation type="list" imeMode="halfAlpha" allowBlank="1" showInputMessage="1" showErrorMessage="1" error="リストから選択してください" sqref="N236" xr:uid="{9C6B851E-93BB-4982-9567-A14CFF2E75F3}">
      <formula1>"一般,特定,　"</formula1>
    </dataValidation>
    <dataValidation type="whole" imeMode="halfAlpha" allowBlank="1" showInputMessage="1" showErrorMessage="1" error="有効な数字を入力してください" sqref="O236" xr:uid="{25802117-A6B1-4550-AF8D-22406E24A10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6" xr:uid="{77BC1F87-03E7-4D7B-A9CF-10E3B5E88A77}">
      <formula1>-9999999999</formula1>
      <formula2>9999999999</formula2>
    </dataValidation>
    <dataValidation type="list" imeMode="halfAlpha" allowBlank="1" showInputMessage="1" showErrorMessage="1" error="リストから選択してください" sqref="Q236" xr:uid="{A4B358C9-4A52-438D-B2A7-B9ECDB3605DC}">
      <formula1>"一般,特定,　"</formula1>
    </dataValidation>
    <dataValidation type="whole" imeMode="halfAlpha" allowBlank="1" showInputMessage="1" showErrorMessage="1" error="有効な数字を入力してください" sqref="R236" xr:uid="{A9C3743B-FED0-4627-84A2-5C4E0D756BE5}">
      <formula1>0</formula1>
      <formula2>9999999999</formula2>
    </dataValidation>
    <dataValidation type="whole" imeMode="halfAlpha" allowBlank="1" showInputMessage="1" showErrorMessage="1" error="有効な数字を入力してください" sqref="S236" xr:uid="{7726EF90-2B34-4517-9ECA-0DFDBF228063}">
      <formula1>0</formula1>
      <formula2>9999999999</formula2>
    </dataValidation>
    <dataValidation type="whole" imeMode="halfAlpha" allowBlank="1" showInputMessage="1" showErrorMessage="1" error="有効な数字を入力してください" sqref="T236" xr:uid="{D4E22BBE-0D3F-4816-86A6-BA5545C0A6B3}">
      <formula1>0</formula1>
      <formula2>9999999999</formula2>
    </dataValidation>
    <dataValidation type="whole" imeMode="halfAlpha" allowBlank="1" showInputMessage="1" showErrorMessage="1" error="有効な数字を入力してください" sqref="U236" xr:uid="{5D186374-3769-4141-9953-216565C725F1}">
      <formula1>0</formula1>
      <formula2>9999999999</formula2>
    </dataValidation>
    <dataValidation type="whole" imeMode="halfAlpha" allowBlank="1" showInputMessage="1" showErrorMessage="1" error="有効な数字を入力してください" sqref="V236" xr:uid="{640F22AA-E016-4236-A961-5FE7AF4F3C42}">
      <formula1>0</formula1>
      <formula2>9999999999</formula2>
    </dataValidation>
    <dataValidation type="whole" imeMode="halfAlpha" allowBlank="1" showInputMessage="1" showErrorMessage="1" error="有効な数字を入力してください" sqref="W236" xr:uid="{27FDDF5F-F1A4-4D71-B05C-DBF72F362C50}">
      <formula1>0</formula1>
      <formula2>9999999999</formula2>
    </dataValidation>
    <dataValidation type="whole" imeMode="halfAlpha" allowBlank="1" showInputMessage="1" showErrorMessage="1" error="有効な数字を入力してください" sqref="X236" xr:uid="{6739CCAF-288B-4BA5-8DD8-8BF93362E61C}">
      <formula1>0</formula1>
      <formula2>9999999999</formula2>
    </dataValidation>
    <dataValidation type="whole" imeMode="halfAlpha" allowBlank="1" showInputMessage="1" showErrorMessage="1" error="有効な数字を入力してください" sqref="Y236" xr:uid="{A54BDA1F-74BA-41F4-93B3-8EBA3CB34D1B}">
      <formula1>0</formula1>
      <formula2>9999999999</formula2>
    </dataValidation>
    <dataValidation type="list" imeMode="halfAlpha" allowBlank="1" showInputMessage="1" showErrorMessage="1" error="リストから選択してください" sqref="L237:M237" xr:uid="{04918469-0516-444F-8532-9226A253486E}">
      <formula1>"○,　"</formula1>
    </dataValidation>
    <dataValidation type="list" imeMode="halfAlpha" allowBlank="1" showInputMessage="1" showErrorMessage="1" error="リストから選択してください" sqref="N237" xr:uid="{94BE2644-4F11-44A6-889B-078ABD32D019}">
      <formula1>"一般,特定,　"</formula1>
    </dataValidation>
    <dataValidation type="whole" imeMode="halfAlpha" allowBlank="1" showInputMessage="1" showErrorMessage="1" error="有効な数字を入力してください" sqref="O237" xr:uid="{A6C4CE65-52AB-4529-9314-BA4CAC033E8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7" xr:uid="{B59E7B91-2258-4AD8-8EA5-5E40BC915742}">
      <formula1>-9999999999</formula1>
      <formula2>9999999999</formula2>
    </dataValidation>
    <dataValidation type="list" imeMode="halfAlpha" allowBlank="1" showInputMessage="1" showErrorMessage="1" error="リストから選択してください" sqref="Q237" xr:uid="{8AFAE4F7-4F46-42B3-8FBA-4A908A70F4A6}">
      <formula1>"一般,特定,　"</formula1>
    </dataValidation>
    <dataValidation type="whole" imeMode="halfAlpha" allowBlank="1" showInputMessage="1" showErrorMessage="1" error="有効な数字を入力してください" sqref="R237" xr:uid="{4F47324A-ECB2-4FDD-B366-B4855A9716EF}">
      <formula1>0</formula1>
      <formula2>9999999999</formula2>
    </dataValidation>
    <dataValidation type="whole" imeMode="halfAlpha" allowBlank="1" showInputMessage="1" showErrorMessage="1" error="有効な数字を入力してください" sqref="S237" xr:uid="{22FCFC73-9EB4-4B6B-A92A-18AB356CB269}">
      <formula1>0</formula1>
      <formula2>9999999999</formula2>
    </dataValidation>
    <dataValidation type="whole" imeMode="halfAlpha" allowBlank="1" showInputMessage="1" showErrorMessage="1" error="有効な数字を入力してください" sqref="T237" xr:uid="{46C3A0F0-D89D-4FD5-B093-3C40F86D2799}">
      <formula1>0</formula1>
      <formula2>9999999999</formula2>
    </dataValidation>
    <dataValidation type="whole" imeMode="halfAlpha" allowBlank="1" showInputMessage="1" showErrorMessage="1" error="有効な数字を入力してください" sqref="U237" xr:uid="{B0730156-AC08-419B-BCB2-E339AF22E3B9}">
      <formula1>0</formula1>
      <formula2>9999999999</formula2>
    </dataValidation>
    <dataValidation type="whole" imeMode="halfAlpha" allowBlank="1" showInputMessage="1" showErrorMessage="1" error="有効な数字を入力してください" sqref="V237" xr:uid="{3517C091-D24F-4EEE-81EE-F16907E1C950}">
      <formula1>0</formula1>
      <formula2>9999999999</formula2>
    </dataValidation>
    <dataValidation type="whole" imeMode="halfAlpha" allowBlank="1" showInputMessage="1" showErrorMessage="1" error="有効な数字を入力してください" sqref="W237" xr:uid="{3D7627C9-8A61-430B-82F1-13F00FA33C44}">
      <formula1>0</formula1>
      <formula2>9999999999</formula2>
    </dataValidation>
    <dataValidation type="whole" imeMode="halfAlpha" allowBlank="1" showInputMessage="1" showErrorMessage="1" error="有効な数字を入力してください" sqref="X237" xr:uid="{8BAA9E55-C3A7-4A8D-BB05-8A400F11F2F2}">
      <formula1>0</formula1>
      <formula2>9999999999</formula2>
    </dataValidation>
    <dataValidation type="whole" imeMode="halfAlpha" allowBlank="1" showInputMessage="1" showErrorMessage="1" error="有効な数字を入力してください" sqref="Y237" xr:uid="{A0BACA63-DDA1-4BA3-9E36-51735F580AF2}">
      <formula1>0</formula1>
      <formula2>9999999999</formula2>
    </dataValidation>
    <dataValidation type="list" imeMode="halfAlpha" allowBlank="1" showInputMessage="1" showErrorMessage="1" error="リストから選択してください" sqref="L238:M238" xr:uid="{ED1813E1-32DE-434B-96CD-DCA5F91800DA}">
      <formula1>"○,　"</formula1>
    </dataValidation>
    <dataValidation type="list" imeMode="halfAlpha" allowBlank="1" showInputMessage="1" showErrorMessage="1" error="リストから選択してください" sqref="N238" xr:uid="{8E0D987F-ABDD-4E75-8453-257EFCFB5F60}">
      <formula1>"一般,特定,　"</formula1>
    </dataValidation>
    <dataValidation type="whole" imeMode="halfAlpha" allowBlank="1" showInputMessage="1" showErrorMessage="1" error="有効な数字を入力してください" sqref="O238" xr:uid="{DA632C5E-8287-4581-BAFE-8CB50E98CE5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8" xr:uid="{C6DC25AD-B5E7-482D-A327-5EA734593D55}">
      <formula1>-9999999999</formula1>
      <formula2>9999999999</formula2>
    </dataValidation>
    <dataValidation type="list" imeMode="halfAlpha" allowBlank="1" showInputMessage="1" showErrorMessage="1" error="リストから選択してください" sqref="Q238" xr:uid="{8B607688-668A-47CF-93A1-316B23E23F53}">
      <formula1>"一般,特定,　"</formula1>
    </dataValidation>
    <dataValidation type="whole" imeMode="halfAlpha" allowBlank="1" showInputMessage="1" showErrorMessage="1" error="有効な数字を入力してください" sqref="R238" xr:uid="{7EBFCC76-4914-44F5-9AD4-97A83176E0FD}">
      <formula1>0</formula1>
      <formula2>9999999999</formula2>
    </dataValidation>
    <dataValidation type="whole" imeMode="halfAlpha" allowBlank="1" showInputMessage="1" showErrorMessage="1" error="有効な数字を入力してください" sqref="S238" xr:uid="{31358F03-3379-459B-BB35-CD3D4348B132}">
      <formula1>0</formula1>
      <formula2>9999999999</formula2>
    </dataValidation>
    <dataValidation type="whole" imeMode="halfAlpha" allowBlank="1" showInputMessage="1" showErrorMessage="1" error="有効な数字を入力してください" sqref="T238" xr:uid="{2C50523D-03AC-4096-928A-542577DEC09C}">
      <formula1>0</formula1>
      <formula2>9999999999</formula2>
    </dataValidation>
    <dataValidation type="whole" imeMode="halfAlpha" allowBlank="1" showInputMessage="1" showErrorMessage="1" error="有効な数字を入力してください" sqref="U238" xr:uid="{4AAAD6BD-9688-4B92-9F0A-7DE351603E20}">
      <formula1>0</formula1>
      <formula2>9999999999</formula2>
    </dataValidation>
    <dataValidation type="whole" imeMode="halfAlpha" allowBlank="1" showInputMessage="1" showErrorMessage="1" error="有効な数字を入力してください" sqref="V238" xr:uid="{C52446E9-2E3A-447D-935D-4135AEC9728C}">
      <formula1>0</formula1>
      <formula2>9999999999</formula2>
    </dataValidation>
    <dataValidation type="whole" imeMode="halfAlpha" allowBlank="1" showInputMessage="1" showErrorMessage="1" error="有効な数字を入力してください" sqref="W238" xr:uid="{B66EFCDE-4D2E-4DE5-AE9C-19561B499A7B}">
      <formula1>0</formula1>
      <formula2>9999999999</formula2>
    </dataValidation>
    <dataValidation type="whole" imeMode="halfAlpha" allowBlank="1" showInputMessage="1" showErrorMessage="1" error="有効な数字を入力してください" sqref="X238" xr:uid="{082C1B8B-9CF4-4A3B-869D-39A84BE01544}">
      <formula1>0</formula1>
      <formula2>9999999999</formula2>
    </dataValidation>
    <dataValidation type="whole" imeMode="halfAlpha" allowBlank="1" showInputMessage="1" showErrorMessage="1" error="有効な数字を入力してください" sqref="Y238" xr:uid="{90068E89-57B7-4FAF-9A49-1C74ACE55A60}">
      <formula1>0</formula1>
      <formula2>9999999999</formula2>
    </dataValidation>
    <dataValidation type="list" imeMode="halfAlpha" allowBlank="1" showInputMessage="1" showErrorMessage="1" error="リストから選択してください" sqref="L239:M239" xr:uid="{083A5853-B450-4C7E-B4DC-4C9D59406CC7}">
      <formula1>"○,　"</formula1>
    </dataValidation>
    <dataValidation type="list" imeMode="halfAlpha" allowBlank="1" showInputMessage="1" showErrorMessage="1" error="リストから選択してください" sqref="N239" xr:uid="{E869DF23-C214-4DAD-B56F-BAD598FE040C}">
      <formula1>"一般,特定,　"</formula1>
    </dataValidation>
    <dataValidation type="whole" imeMode="halfAlpha" allowBlank="1" showInputMessage="1" showErrorMessage="1" error="有効な数字を入力してください" sqref="O239" xr:uid="{5DCA84E5-59D6-453E-B250-19E9A34932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9" xr:uid="{262723B8-A932-4351-93D4-BD11C0626B0B}">
      <formula1>-9999999999</formula1>
      <formula2>9999999999</formula2>
    </dataValidation>
    <dataValidation type="list" imeMode="halfAlpha" allowBlank="1" showInputMessage="1" showErrorMessage="1" error="リストから選択してください" sqref="Q239" xr:uid="{7F9CADA3-CC25-4CC7-8A0F-B3B6A98B6CF8}">
      <formula1>"一般,特定,　"</formula1>
    </dataValidation>
    <dataValidation type="whole" imeMode="halfAlpha" allowBlank="1" showInputMessage="1" showErrorMessage="1" error="有効な数字を入力してください" sqref="R239" xr:uid="{C3C61E87-A6B3-4148-95E2-CF10AA17BE7E}">
      <formula1>0</formula1>
      <formula2>9999999999</formula2>
    </dataValidation>
    <dataValidation type="whole" imeMode="halfAlpha" allowBlank="1" showInputMessage="1" showErrorMessage="1" error="有効な数字を入力してください" sqref="S239" xr:uid="{2FF500B8-B591-4047-B62D-1D8069F1B340}">
      <formula1>0</formula1>
      <formula2>9999999999</formula2>
    </dataValidation>
    <dataValidation type="whole" imeMode="halfAlpha" allowBlank="1" showInputMessage="1" showErrorMessage="1" error="有効な数字を入力してください" sqref="T239" xr:uid="{413C62DB-C918-4F22-B270-2C65FE3B62B2}">
      <formula1>0</formula1>
      <formula2>9999999999</formula2>
    </dataValidation>
    <dataValidation type="whole" imeMode="halfAlpha" allowBlank="1" showInputMessage="1" showErrorMessage="1" error="有効な数字を入力してください" sqref="U239" xr:uid="{C8D88E30-52C6-4791-AA6F-D7649F4A7709}">
      <formula1>0</formula1>
      <formula2>9999999999</formula2>
    </dataValidation>
    <dataValidation type="whole" imeMode="halfAlpha" allowBlank="1" showInputMessage="1" showErrorMessage="1" error="有効な数字を入力してください" sqref="V239" xr:uid="{8C62EAED-78AE-4631-B3A9-09355ECB7F3F}">
      <formula1>0</formula1>
      <formula2>9999999999</formula2>
    </dataValidation>
    <dataValidation type="whole" imeMode="halfAlpha" allowBlank="1" showInputMessage="1" showErrorMessage="1" error="有効な数字を入力してください" sqref="W239" xr:uid="{F5185FD6-4C24-48D2-8EAF-D2B7089F456D}">
      <formula1>0</formula1>
      <formula2>9999999999</formula2>
    </dataValidation>
    <dataValidation type="whole" imeMode="halfAlpha" allowBlank="1" showInputMessage="1" showErrorMessage="1" error="有効な数字を入力してください" sqref="X239" xr:uid="{48E85598-FD3A-4287-B090-AC9584DF6015}">
      <formula1>0</formula1>
      <formula2>9999999999</formula2>
    </dataValidation>
    <dataValidation type="whole" imeMode="halfAlpha" allowBlank="1" showInputMessage="1" showErrorMessage="1" error="有効な数字を入力してください" sqref="Y239" xr:uid="{1413ECD0-F11E-4B89-B2C6-4263684FD2E0}">
      <formula1>0</formula1>
      <formula2>9999999999</formula2>
    </dataValidation>
    <dataValidation type="list" imeMode="halfAlpha" allowBlank="1" showInputMessage="1" showErrorMessage="1" error="リストから選択してください" sqref="L240:M240" xr:uid="{0FF8F7E2-9AA4-43DA-BDE9-D59B03A78647}">
      <formula1>"○,　"</formula1>
    </dataValidation>
    <dataValidation type="list" imeMode="halfAlpha" allowBlank="1" showInputMessage="1" showErrorMessage="1" error="リストから選択してください" sqref="N240" xr:uid="{0E106DDB-386F-4073-82B1-15393BC8C679}">
      <formula1>"一般,特定,　"</formula1>
    </dataValidation>
    <dataValidation type="whole" imeMode="halfAlpha" allowBlank="1" showInputMessage="1" showErrorMessage="1" error="有効な数字を入力してください" sqref="O240" xr:uid="{FBE8BB5B-1D0A-48FC-924A-7AA71989EA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40" xr:uid="{57EE9536-8534-4499-A747-B9DDDABD7232}">
      <formula1>-9999999999</formula1>
      <formula2>9999999999</formula2>
    </dataValidation>
    <dataValidation type="list" imeMode="halfAlpha" allowBlank="1" showInputMessage="1" showErrorMessage="1" error="リストから選択してください" sqref="Q240" xr:uid="{0613BC99-61A6-4EB4-8CFF-360644CFA145}">
      <formula1>"一般,特定,　"</formula1>
    </dataValidation>
    <dataValidation type="whole" imeMode="halfAlpha" allowBlank="1" showInputMessage="1" showErrorMessage="1" error="有効な数字を入力してください" sqref="R240" xr:uid="{7B6F5EE8-D83E-41A6-9026-04BC39408345}">
      <formula1>0</formula1>
      <formula2>9999999999</formula2>
    </dataValidation>
    <dataValidation type="whole" imeMode="halfAlpha" allowBlank="1" showInputMessage="1" showErrorMessage="1" error="有効な数字を入力してください" sqref="S240" xr:uid="{ADCD77CE-4549-47B9-9DCF-0E8DC80F401C}">
      <formula1>0</formula1>
      <formula2>9999999999</formula2>
    </dataValidation>
    <dataValidation type="whole" imeMode="halfAlpha" allowBlank="1" showInputMessage="1" showErrorMessage="1" error="有効な数字を入力してください" sqref="T240" xr:uid="{F59EF03B-A749-4744-8A07-08F4822A735C}">
      <formula1>0</formula1>
      <formula2>9999999999</formula2>
    </dataValidation>
    <dataValidation type="whole" imeMode="halfAlpha" allowBlank="1" showInputMessage="1" showErrorMessage="1" error="有効な数字を入力してください" sqref="U240" xr:uid="{EA5B92F0-3DB4-4264-AD21-B94433F95927}">
      <formula1>0</formula1>
      <formula2>9999999999</formula2>
    </dataValidation>
    <dataValidation type="whole" imeMode="halfAlpha" allowBlank="1" showInputMessage="1" showErrorMessage="1" error="有効な数字を入力してください" sqref="V240" xr:uid="{7298BF36-B02B-4E0E-A2D5-71514C359A38}">
      <formula1>0</formula1>
      <formula2>9999999999</formula2>
    </dataValidation>
    <dataValidation type="whole" imeMode="halfAlpha" allowBlank="1" showInputMessage="1" showErrorMessage="1" error="有効な数字を入力してください" sqref="W240" xr:uid="{69F07B3D-6D27-48AC-BF01-C06154788A79}">
      <formula1>0</formula1>
      <formula2>9999999999</formula2>
    </dataValidation>
    <dataValidation type="whole" imeMode="halfAlpha" allowBlank="1" showInputMessage="1" showErrorMessage="1" error="有効な数字を入力してください" sqref="X240" xr:uid="{A7D16820-A1BD-40B0-8468-250B2E822D84}">
      <formula1>0</formula1>
      <formula2>9999999999</formula2>
    </dataValidation>
    <dataValidation type="whole" imeMode="halfAlpha" allowBlank="1" showInputMessage="1" showErrorMessage="1" error="有効な数字を入力してください" sqref="Y240" xr:uid="{8FBE1A4E-6170-46B4-84EE-BEA4EADFE393}">
      <formula1>0</formula1>
      <formula2>9999999999</formula2>
    </dataValidation>
    <dataValidation type="list" imeMode="halfAlpha" allowBlank="1" showInputMessage="1" showErrorMessage="1" error="リストから選択してください" sqref="L241:M241" xr:uid="{25F3128D-D724-4892-A480-2E6156BC4EBB}">
      <formula1>"○,　"</formula1>
    </dataValidation>
    <dataValidation type="list" imeMode="halfAlpha" allowBlank="1" showInputMessage="1" showErrorMessage="1" error="リストから選択してください" sqref="N241" xr:uid="{2D40AA27-B0F5-42AB-8EC8-B8ACA78C3F02}">
      <formula1>"一般,特定,　"</formula1>
    </dataValidation>
    <dataValidation type="whole" imeMode="halfAlpha" allowBlank="1" showInputMessage="1" showErrorMessage="1" error="有効な数字を入力してください" sqref="O241" xr:uid="{B3A8A558-EF4C-48B2-ACC6-CD0BA96A06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41" xr:uid="{404A8176-A4B3-4A6B-9EDB-B82E7D8F0F58}">
      <formula1>-9999999999</formula1>
      <formula2>9999999999</formula2>
    </dataValidation>
    <dataValidation type="list" imeMode="halfAlpha" allowBlank="1" showInputMessage="1" showErrorMessage="1" error="リストから選択してください" sqref="Q241" xr:uid="{D01FB659-D1C4-48C3-B1EC-9889A2129DA1}">
      <formula1>"一般,特定,　"</formula1>
    </dataValidation>
    <dataValidation type="whole" imeMode="halfAlpha" allowBlank="1" showInputMessage="1" showErrorMessage="1" error="有効な数字を入力してください" sqref="R241" xr:uid="{09E690A8-3ECF-49D7-8119-1BDFF0598A4A}">
      <formula1>0</formula1>
      <formula2>9999999999</formula2>
    </dataValidation>
    <dataValidation type="whole" imeMode="halfAlpha" allowBlank="1" showInputMessage="1" showErrorMessage="1" error="有効な数字を入力してください" sqref="S241" xr:uid="{F845F07A-39C5-426C-83A2-B4E0F080B0F9}">
      <formula1>0</formula1>
      <formula2>9999999999</formula2>
    </dataValidation>
    <dataValidation type="whole" imeMode="halfAlpha" allowBlank="1" showInputMessage="1" showErrorMessage="1" error="有効な数字を入力してください" sqref="T241" xr:uid="{3DA6D788-C30B-4673-AC4F-3AEB14E943EC}">
      <formula1>0</formula1>
      <formula2>9999999999</formula2>
    </dataValidation>
    <dataValidation type="whole" imeMode="halfAlpha" allowBlank="1" showInputMessage="1" showErrorMessage="1" error="有効な数字を入力してください" sqref="U241" xr:uid="{55B3A446-3BA3-4EDD-AB21-7E17CBF8542E}">
      <formula1>0</formula1>
      <formula2>9999999999</formula2>
    </dataValidation>
    <dataValidation type="whole" imeMode="halfAlpha" allowBlank="1" showInputMessage="1" showErrorMessage="1" error="有効な数字を入力してください" sqref="V241" xr:uid="{7A805D2F-5A8C-4648-8B03-A091FF5B1D27}">
      <formula1>0</formula1>
      <formula2>9999999999</formula2>
    </dataValidation>
    <dataValidation type="whole" imeMode="halfAlpha" allowBlank="1" showInputMessage="1" showErrorMessage="1" error="有効な数字を入力してください" sqref="W241" xr:uid="{04B6F032-B771-4847-B77A-F5C27CF2C19E}">
      <formula1>0</formula1>
      <formula2>9999999999</formula2>
    </dataValidation>
    <dataValidation type="whole" imeMode="halfAlpha" allowBlank="1" showInputMessage="1" showErrorMessage="1" error="有効な数字を入力してください" sqref="X241" xr:uid="{E144D311-3D1E-44D9-98DB-0C5723C2E707}">
      <formula1>0</formula1>
      <formula2>9999999999</formula2>
    </dataValidation>
    <dataValidation type="whole" imeMode="halfAlpha" allowBlank="1" showInputMessage="1" showErrorMessage="1" error="有効な数字を入力してください" sqref="Y241" xr:uid="{A4B454E9-8A0E-4C3A-8F46-351706573B9F}">
      <formula1>0</formula1>
      <formula2>9999999999</formula2>
    </dataValidation>
    <dataValidation type="list" imeMode="halfAlpha" allowBlank="1" showInputMessage="1" showErrorMessage="1" error="リストから選択してください" sqref="L242:M242" xr:uid="{DA59F9BA-AEB5-41FB-8960-4C96A6D6632D}">
      <formula1>"○,　"</formula1>
    </dataValidation>
    <dataValidation type="list" imeMode="halfAlpha" allowBlank="1" showInputMessage="1" showErrorMessage="1" error="リストから選択してください" sqref="N242" xr:uid="{68162C93-04E7-451B-A7FC-8C473E67F1A0}">
      <formula1>"一般,特定,　"</formula1>
    </dataValidation>
    <dataValidation type="whole" imeMode="halfAlpha" allowBlank="1" showInputMessage="1" showErrorMessage="1" error="有効な数字を入力してください" sqref="O242" xr:uid="{8E121540-08C7-4505-AC5E-A0B196F2BB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42" xr:uid="{C0E09BBC-C26B-4F23-B48F-9D531D5D6DBD}">
      <formula1>-9999999999</formula1>
      <formula2>9999999999</formula2>
    </dataValidation>
    <dataValidation type="list" imeMode="halfAlpha" allowBlank="1" showInputMessage="1" showErrorMessage="1" error="リストから選択してください" sqref="Q242" xr:uid="{F98174B5-6FAE-41A5-AD64-5F73662E7485}">
      <formula1>"一般,特定,　"</formula1>
    </dataValidation>
    <dataValidation type="whole" imeMode="halfAlpha" allowBlank="1" showInputMessage="1" showErrorMessage="1" error="有効な数字を入力してください" sqref="R242" xr:uid="{D0A998CC-5F7D-4913-A1A3-924A0995917B}">
      <formula1>0</formula1>
      <formula2>9999999999</formula2>
    </dataValidation>
    <dataValidation type="whole" imeMode="halfAlpha" allowBlank="1" showInputMessage="1" showErrorMessage="1" error="有効な数字を入力してください" sqref="S242" xr:uid="{DD1F2D9D-FD80-415F-8E09-8F13839AE917}">
      <formula1>0</formula1>
      <formula2>9999999999</formula2>
    </dataValidation>
    <dataValidation type="whole" imeMode="halfAlpha" allowBlank="1" showInputMessage="1" showErrorMessage="1" error="有効な数字を入力してください" sqref="T242" xr:uid="{C59D4891-C62A-4ED9-A9F1-1029823CB8E0}">
      <formula1>0</formula1>
      <formula2>9999999999</formula2>
    </dataValidation>
    <dataValidation type="whole" imeMode="halfAlpha" allowBlank="1" showInputMessage="1" showErrorMessage="1" error="有効な数字を入力してください" sqref="U242" xr:uid="{4C3914F2-CA86-4D06-9642-CB0693385C33}">
      <formula1>0</formula1>
      <formula2>9999999999</formula2>
    </dataValidation>
    <dataValidation type="whole" imeMode="halfAlpha" allowBlank="1" showInputMessage="1" showErrorMessage="1" error="有効な数字を入力してください" sqref="V242" xr:uid="{2F7AE910-DC48-477B-A530-A2403CBCD56A}">
      <formula1>0</formula1>
      <formula2>9999999999</formula2>
    </dataValidation>
    <dataValidation type="whole" imeMode="halfAlpha" allowBlank="1" showInputMessage="1" showErrorMessage="1" error="有効な数字を入力してください" sqref="W242" xr:uid="{97F6CD82-E04D-455A-A00F-CCC416553C91}">
      <formula1>0</formula1>
      <formula2>9999999999</formula2>
    </dataValidation>
    <dataValidation type="whole" imeMode="halfAlpha" allowBlank="1" showInputMessage="1" showErrorMessage="1" error="有効な数字を入力してください" sqref="X242" xr:uid="{2748EAE6-8B2D-48E8-AD36-F34ACE3A092D}">
      <formula1>0</formula1>
      <formula2>9999999999</formula2>
    </dataValidation>
    <dataValidation type="whole" imeMode="halfAlpha" allowBlank="1" showInputMessage="1" showErrorMessage="1" error="有効な数字を入力してください" sqref="Y242" xr:uid="{125BE6AB-F8B1-4072-8729-A29FBEACCAD7}">
      <formula1>0</formula1>
      <formula2>9999999999</formula2>
    </dataValidation>
    <dataValidation type="list" imeMode="halfAlpha" allowBlank="1" showInputMessage="1" showErrorMessage="1" error="リストから選択してください" sqref="L243:M243" xr:uid="{FFE7E1AB-C051-4E84-BC57-B57CABA20BD7}">
      <formula1>"○,　"</formula1>
    </dataValidation>
    <dataValidation type="list" imeMode="halfAlpha" allowBlank="1" showInputMessage="1" showErrorMessage="1" error="リストから選択してください" sqref="N243" xr:uid="{EDAAD5D3-5FAA-4293-A9D5-EF2B73B9C413}">
      <formula1>"一般,特定,　"</formula1>
    </dataValidation>
    <dataValidation type="whole" imeMode="halfAlpha" allowBlank="1" showInputMessage="1" showErrorMessage="1" error="有効な数字を入力してください" sqref="O243" xr:uid="{479B5D33-1F74-4AA3-BE0D-5E89EB5534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43" xr:uid="{1F66057B-F872-4C56-AC54-2963A773AF6C}">
      <formula1>-9999999999</formula1>
      <formula2>9999999999</formula2>
    </dataValidation>
    <dataValidation type="list" imeMode="halfAlpha" allowBlank="1" showInputMessage="1" showErrorMessage="1" error="リストから選択してください" sqref="Q243" xr:uid="{DD070E8E-7C7F-414A-862D-3CEEA4995E6D}">
      <formula1>"一般,特定,　"</formula1>
    </dataValidation>
    <dataValidation type="whole" imeMode="halfAlpha" allowBlank="1" showInputMessage="1" showErrorMessage="1" error="有効な数字を入力してください" sqref="R243" xr:uid="{6CB9F492-8D35-4B2F-948A-C0B6F3A41D92}">
      <formula1>0</formula1>
      <formula2>9999999999</formula2>
    </dataValidation>
    <dataValidation type="whole" imeMode="halfAlpha" allowBlank="1" showInputMessage="1" showErrorMessage="1" error="有効な数字を入力してください" sqref="S243" xr:uid="{78AE7A78-E166-4E7E-B7AE-D8110232A944}">
      <formula1>0</formula1>
      <formula2>9999999999</formula2>
    </dataValidation>
    <dataValidation type="whole" imeMode="halfAlpha" allowBlank="1" showInputMessage="1" showErrorMessage="1" error="有効な数字を入力してください" sqref="T243" xr:uid="{3624AF93-794A-4765-BDE2-506AC98B2C5E}">
      <formula1>0</formula1>
      <formula2>9999999999</formula2>
    </dataValidation>
    <dataValidation type="whole" imeMode="halfAlpha" allowBlank="1" showInputMessage="1" showErrorMessage="1" error="有効な数字を入力してください" sqref="U243" xr:uid="{F385DB44-D7A8-415F-8E9A-06D691ACED5B}">
      <formula1>0</formula1>
      <formula2>9999999999</formula2>
    </dataValidation>
    <dataValidation type="whole" imeMode="halfAlpha" allowBlank="1" showInputMessage="1" showErrorMessage="1" error="有効な数字を入力してください" sqref="V243" xr:uid="{FEFEC041-00C7-4833-AB3B-07F6532A6A6C}">
      <formula1>0</formula1>
      <formula2>9999999999</formula2>
    </dataValidation>
    <dataValidation type="whole" imeMode="halfAlpha" allowBlank="1" showInputMessage="1" showErrorMessage="1" error="有効な数字を入力してください" sqref="W243" xr:uid="{20AAB7D2-192C-4CF5-A861-0E5E04352591}">
      <formula1>0</formula1>
      <formula2>9999999999</formula2>
    </dataValidation>
    <dataValidation type="whole" imeMode="halfAlpha" allowBlank="1" showInputMessage="1" showErrorMessage="1" error="有効な数字を入力してください" sqref="X243" xr:uid="{046876E8-6D97-4F24-A2C4-B18009613305}">
      <formula1>0</formula1>
      <formula2>9999999999</formula2>
    </dataValidation>
    <dataValidation type="whole" imeMode="halfAlpha" allowBlank="1" showInputMessage="1" showErrorMessage="1" error="有効な数字を入力してください" sqref="Y243" xr:uid="{3764D1BC-4069-4037-8255-42F62ABAE798}">
      <formula1>0</formula1>
      <formula2>9999999999</formula2>
    </dataValidation>
    <dataValidation type="list" imeMode="halfAlpha" allowBlank="1" showInputMessage="1" showErrorMessage="1" error="リストから選択してください" sqref="L244:M244" xr:uid="{77EB5D2E-0407-4CEB-AE72-F058142701DB}">
      <formula1>"○,　"</formula1>
    </dataValidation>
    <dataValidation type="list" imeMode="halfAlpha" allowBlank="1" showInputMessage="1" showErrorMessage="1" error="リストから選択してください" sqref="N244" xr:uid="{E97BB973-B37A-443F-BE6F-6E672107E29C}">
      <formula1>"一般,特定,　"</formula1>
    </dataValidation>
    <dataValidation type="whole" imeMode="halfAlpha" allowBlank="1" showInputMessage="1" showErrorMessage="1" error="有効な数字を入力してください" sqref="O244" xr:uid="{E679EF40-DCD7-44E0-8239-819DE78D04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44" xr:uid="{488F8BD1-9817-433A-8D1A-BA9B202F4FA7}">
      <formula1>-9999999999</formula1>
      <formula2>9999999999</formula2>
    </dataValidation>
    <dataValidation type="list" imeMode="halfAlpha" allowBlank="1" showInputMessage="1" showErrorMessage="1" error="リストから選択してください" sqref="Q244" xr:uid="{1962E8E5-6C83-4434-B2E7-95DBD2A07EA1}">
      <formula1>"一般,特定,　"</formula1>
    </dataValidation>
    <dataValidation type="whole" imeMode="halfAlpha" allowBlank="1" showInputMessage="1" showErrorMessage="1" error="有効な数字を入力してください" sqref="R244" xr:uid="{86485138-3D50-4BF3-AB9F-6FD33B461302}">
      <formula1>0</formula1>
      <formula2>9999999999</formula2>
    </dataValidation>
    <dataValidation type="whole" imeMode="halfAlpha" allowBlank="1" showInputMessage="1" showErrorMessage="1" error="有効な数字を入力してください" sqref="S244" xr:uid="{E45E9164-1222-4041-9A52-D972FA0FFE5B}">
      <formula1>0</formula1>
      <formula2>9999999999</formula2>
    </dataValidation>
    <dataValidation type="whole" imeMode="halfAlpha" allowBlank="1" showInputMessage="1" showErrorMessage="1" error="有効な数字を入力してください" sqref="T244" xr:uid="{6313EFA1-0233-4D09-9FCF-F4D2C7E5109F}">
      <formula1>0</formula1>
      <formula2>9999999999</formula2>
    </dataValidation>
    <dataValidation type="whole" imeMode="halfAlpha" allowBlank="1" showInputMessage="1" showErrorMessage="1" error="有効な数字を入力してください" sqref="U244" xr:uid="{BE353C5A-05C4-443C-A255-F2A1410B534D}">
      <formula1>0</formula1>
      <formula2>9999999999</formula2>
    </dataValidation>
    <dataValidation type="whole" imeMode="halfAlpha" allowBlank="1" showInputMessage="1" showErrorMessage="1" error="有効な数字を入力してください" sqref="V244" xr:uid="{59899021-5936-4D96-A854-732310F88D92}">
      <formula1>0</formula1>
      <formula2>9999999999</formula2>
    </dataValidation>
    <dataValidation type="whole" imeMode="halfAlpha" allowBlank="1" showInputMessage="1" showErrorMessage="1" error="有効な数字を入力してください" sqref="W244" xr:uid="{01456CD9-A300-47D5-953C-A06D44FC69C1}">
      <formula1>0</formula1>
      <formula2>9999999999</formula2>
    </dataValidation>
    <dataValidation type="whole" imeMode="halfAlpha" allowBlank="1" showInputMessage="1" showErrorMessage="1" error="有効な数字を入力してください" sqref="X244" xr:uid="{A74902BD-802E-4053-911B-A557A21705AC}">
      <formula1>0</formula1>
      <formula2>9999999999</formula2>
    </dataValidation>
    <dataValidation type="whole" imeMode="halfAlpha" allowBlank="1" showInputMessage="1" showErrorMessage="1" error="有効な数字を入力してください" sqref="Y244" xr:uid="{F8F1E9A1-E82D-48D3-B151-B2DC3816427D}">
      <formula1>0</formula1>
      <formula2>9999999999</formula2>
    </dataValidation>
    <dataValidation type="list" imeMode="halfAlpha" allowBlank="1" showInputMessage="1" showErrorMessage="1" error="リストから選択してください" sqref="L245:M245" xr:uid="{86F09718-CEAB-42EF-ACCA-BBCDD4278EC9}">
      <formula1>"○,　"</formula1>
    </dataValidation>
    <dataValidation type="list" imeMode="halfAlpha" allowBlank="1" showInputMessage="1" showErrorMessage="1" error="リストから選択してください" sqref="N245" xr:uid="{5D08526D-15F4-4C96-A072-57B74D122A25}">
      <formula1>"一般,特定,　"</formula1>
    </dataValidation>
    <dataValidation type="whole" imeMode="halfAlpha" allowBlank="1" showInputMessage="1" showErrorMessage="1" error="有効な数字を入力してください" sqref="O245" xr:uid="{998B8239-BDB7-42B9-AD07-6A62E4617A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45" xr:uid="{1E43E747-37D0-4D65-A7F5-7D9E1EB41AE3}">
      <formula1>-9999999999</formula1>
      <formula2>9999999999</formula2>
    </dataValidation>
    <dataValidation type="list" imeMode="halfAlpha" allowBlank="1" showInputMessage="1" showErrorMessage="1" error="リストから選択してください" sqref="Q245" xr:uid="{16EEE640-3BA9-461D-9433-8F56BB5CE92F}">
      <formula1>"一般,特定,　"</formula1>
    </dataValidation>
    <dataValidation type="whole" imeMode="halfAlpha" allowBlank="1" showInputMessage="1" showErrorMessage="1" error="有効な数字を入力してください" sqref="R245" xr:uid="{9F24024E-63EF-457D-AA48-2B274560745A}">
      <formula1>0</formula1>
      <formula2>9999999999</formula2>
    </dataValidation>
    <dataValidation type="whole" imeMode="halfAlpha" allowBlank="1" showInputMessage="1" showErrorMessage="1" error="有効な数字を入力してください" sqref="S245" xr:uid="{A470494C-AB77-4647-99B1-5F843AA9A311}">
      <formula1>0</formula1>
      <formula2>9999999999</formula2>
    </dataValidation>
    <dataValidation type="whole" imeMode="halfAlpha" allowBlank="1" showInputMessage="1" showErrorMessage="1" error="有効な数字を入力してください" sqref="T245" xr:uid="{750790B5-CE1D-4FCA-A046-412BDC759E1E}">
      <formula1>0</formula1>
      <formula2>9999999999</formula2>
    </dataValidation>
    <dataValidation type="whole" imeMode="halfAlpha" allowBlank="1" showInputMessage="1" showErrorMessage="1" error="有効な数字を入力してください" sqref="U245" xr:uid="{726D8239-EBB0-4003-90D6-8DC95B4BFBCB}">
      <formula1>0</formula1>
      <formula2>9999999999</formula2>
    </dataValidation>
    <dataValidation type="whole" imeMode="halfAlpha" allowBlank="1" showInputMessage="1" showErrorMessage="1" error="有効な数字を入力してください" sqref="V245" xr:uid="{FD0E20EB-92A2-408C-B5A2-2F9924E594D9}">
      <formula1>0</formula1>
      <formula2>9999999999</formula2>
    </dataValidation>
    <dataValidation type="whole" imeMode="halfAlpha" allowBlank="1" showInputMessage="1" showErrorMessage="1" error="有効な数字を入力してください" sqref="W245" xr:uid="{EE47C053-3A6F-452D-8CFA-6702838EB5EC}">
      <formula1>0</formula1>
      <formula2>9999999999</formula2>
    </dataValidation>
    <dataValidation type="whole" imeMode="halfAlpha" allowBlank="1" showInputMessage="1" showErrorMessage="1" error="有効な数字を入力してください" sqref="X245" xr:uid="{137A9500-7F45-4916-B311-8E54FD1CEFC7}">
      <formula1>0</formula1>
      <formula2>9999999999</formula2>
    </dataValidation>
    <dataValidation type="whole" imeMode="halfAlpha" allowBlank="1" showInputMessage="1" showErrorMessage="1" error="有効な数字を入力してください" sqref="Y245" xr:uid="{BF95CDE8-D64F-4E1B-9214-4F451B71D9AA}">
      <formula1>0</formula1>
      <formula2>9999999999</formula2>
    </dataValidation>
    <dataValidation type="list" imeMode="halfAlpha" allowBlank="1" showInputMessage="1" showErrorMessage="1" error="リストから選択してください" sqref="L246:M246" xr:uid="{BCADCB7B-E41E-4417-837B-958F8CAA7B0A}">
      <formula1>"○,　"</formula1>
    </dataValidation>
    <dataValidation type="list" imeMode="halfAlpha" allowBlank="1" showInputMessage="1" showErrorMessage="1" error="リストから選択してください" sqref="N246" xr:uid="{77F086BD-EBB4-4B02-9E2A-D2C43F8A1280}">
      <formula1>"一般,特定,　"</formula1>
    </dataValidation>
    <dataValidation type="whole" imeMode="halfAlpha" allowBlank="1" showInputMessage="1" showErrorMessage="1" error="有効な数字を入力してください" sqref="O246" xr:uid="{EBA07637-ACD1-4406-8F0C-EF7BED93A1D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46" xr:uid="{C2AF8976-5710-4ADC-94A2-72EB0113EF96}">
      <formula1>-9999999999</formula1>
      <formula2>9999999999</formula2>
    </dataValidation>
    <dataValidation type="list" imeMode="halfAlpha" allowBlank="1" showInputMessage="1" showErrorMessage="1" error="リストから選択してください" sqref="Q246" xr:uid="{ADFADA07-AA8D-4796-9EE8-B5B212340388}">
      <formula1>"一般,特定,　"</formula1>
    </dataValidation>
    <dataValidation type="whole" imeMode="halfAlpha" allowBlank="1" showInputMessage="1" showErrorMessage="1" error="有効な数字を入力してください" sqref="R246" xr:uid="{357F315D-9687-41ED-8A22-30ECE3268F27}">
      <formula1>0</formula1>
      <formula2>9999999999</formula2>
    </dataValidation>
    <dataValidation type="whole" imeMode="halfAlpha" allowBlank="1" showInputMessage="1" showErrorMessage="1" error="有効な数字を入力してください" sqref="S246" xr:uid="{2CC4572D-4D3C-4839-87CC-2F2BF3B16AAF}">
      <formula1>0</formula1>
      <formula2>9999999999</formula2>
    </dataValidation>
    <dataValidation type="whole" imeMode="halfAlpha" allowBlank="1" showInputMessage="1" showErrorMessage="1" error="有効な数字を入力してください" sqref="T246" xr:uid="{C1D53009-D364-48CF-A57B-A5EB1765BF6B}">
      <formula1>0</formula1>
      <formula2>9999999999</formula2>
    </dataValidation>
    <dataValidation type="whole" imeMode="halfAlpha" allowBlank="1" showInputMessage="1" showErrorMessage="1" error="有効な数字を入力してください" sqref="U246" xr:uid="{29155FF9-9FE2-4CD4-B23E-17440CB508F2}">
      <formula1>0</formula1>
      <formula2>9999999999</formula2>
    </dataValidation>
    <dataValidation type="whole" imeMode="halfAlpha" allowBlank="1" showInputMessage="1" showErrorMessage="1" error="有効な数字を入力してください" sqref="V246" xr:uid="{416FE8EF-63D6-4F07-8143-75F96AE89103}">
      <formula1>0</formula1>
      <formula2>9999999999</formula2>
    </dataValidation>
    <dataValidation type="whole" imeMode="halfAlpha" allowBlank="1" showInputMessage="1" showErrorMessage="1" error="有効な数字を入力してください" sqref="W246" xr:uid="{0B5F693F-021F-4544-89AC-207332269EB7}">
      <formula1>0</formula1>
      <formula2>9999999999</formula2>
    </dataValidation>
    <dataValidation type="whole" imeMode="halfAlpha" allowBlank="1" showInputMessage="1" showErrorMessage="1" error="有効な数字を入力してください" sqref="X246" xr:uid="{C14F6903-5DAF-4BF6-A2AB-810529B86995}">
      <formula1>0</formula1>
      <formula2>9999999999</formula2>
    </dataValidation>
    <dataValidation type="whole" imeMode="halfAlpha" allowBlank="1" showInputMessage="1" showErrorMessage="1" error="有効な数字を入力してください" sqref="Y246" xr:uid="{3DBB2E78-64F1-4026-B908-849714BE0B4C}">
      <formula1>0</formula1>
      <formula2>9999999999</formula2>
    </dataValidation>
    <dataValidation type="list" imeMode="halfAlpha" allowBlank="1" showInputMessage="1" showErrorMessage="1" error="リストから選択してください" sqref="L247:M247" xr:uid="{1C9F1847-C740-4746-84AF-5966AD284848}">
      <formula1>"○,　"</formula1>
    </dataValidation>
    <dataValidation type="list" imeMode="halfAlpha" allowBlank="1" showInputMessage="1" showErrorMessage="1" error="リストから選択してください" sqref="N247" xr:uid="{0894A860-BB69-4384-A45E-27FE31C2C292}">
      <formula1>"一般,特定,　"</formula1>
    </dataValidation>
    <dataValidation type="whole" imeMode="halfAlpha" allowBlank="1" showInputMessage="1" showErrorMessage="1" error="有効な数字を入力してください" sqref="O247" xr:uid="{CB698A39-4C97-4A58-B0F5-821E9A0A43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47" xr:uid="{A87B5ACD-3414-4971-8E11-04BB15D9FAE9}">
      <formula1>-9999999999</formula1>
      <formula2>9999999999</formula2>
    </dataValidation>
    <dataValidation type="list" imeMode="halfAlpha" allowBlank="1" showInputMessage="1" showErrorMessage="1" error="リストから選択してください" sqref="Q247" xr:uid="{78396E14-1C46-411D-BEFE-EBA152E604F4}">
      <formula1>"一般,特定,　"</formula1>
    </dataValidation>
    <dataValidation type="whole" imeMode="halfAlpha" allowBlank="1" showInputMessage="1" showErrorMessage="1" error="有効な数字を入力してください" sqref="R247" xr:uid="{245F5235-4378-4CEC-8837-92ED35FC5262}">
      <formula1>0</formula1>
      <formula2>9999999999</formula2>
    </dataValidation>
    <dataValidation type="whole" imeMode="halfAlpha" allowBlank="1" showInputMessage="1" showErrorMessage="1" error="有効な数字を入力してください" sqref="S247" xr:uid="{C1956B17-F558-423D-9C59-188591980926}">
      <formula1>0</formula1>
      <formula2>9999999999</formula2>
    </dataValidation>
    <dataValidation type="whole" imeMode="halfAlpha" allowBlank="1" showInputMessage="1" showErrorMessage="1" error="有効な数字を入力してください" sqref="T247" xr:uid="{623DE14F-44AF-4186-8B83-780435C25580}">
      <formula1>0</formula1>
      <formula2>9999999999</formula2>
    </dataValidation>
    <dataValidation type="whole" imeMode="halfAlpha" allowBlank="1" showInputMessage="1" showErrorMessage="1" error="有効な数字を入力してください" sqref="U247" xr:uid="{A69F7257-1F20-4EF9-B5C2-95E251EB3642}">
      <formula1>0</formula1>
      <formula2>9999999999</formula2>
    </dataValidation>
    <dataValidation type="whole" imeMode="halfAlpha" allowBlank="1" showInputMessage="1" showErrorMessage="1" error="有効な数字を入力してください" sqref="V247" xr:uid="{01288A73-A2EC-449B-B110-830BA5B27F5A}">
      <formula1>0</formula1>
      <formula2>9999999999</formula2>
    </dataValidation>
    <dataValidation type="whole" imeMode="halfAlpha" allowBlank="1" showInputMessage="1" showErrorMessage="1" error="有効な数字を入力してください" sqref="W247" xr:uid="{A169B997-C1AB-4EAB-AB03-D5E6DE3F1B98}">
      <formula1>0</formula1>
      <formula2>9999999999</formula2>
    </dataValidation>
    <dataValidation type="whole" imeMode="halfAlpha" allowBlank="1" showInputMessage="1" showErrorMessage="1" error="有効な数字を入力してください" sqref="X247" xr:uid="{8BB0C465-21E7-4897-8553-5CF930921938}">
      <formula1>0</formula1>
      <formula2>9999999999</formula2>
    </dataValidation>
    <dataValidation type="whole" imeMode="halfAlpha" allowBlank="1" showInputMessage="1" showErrorMessage="1" error="有効な数字を入力してください" sqref="Y247" xr:uid="{BD0DBDEE-2095-49B7-B5BD-F54073D9B1F7}">
      <formula1>0</formula1>
      <formula2>9999999999</formula2>
    </dataValidation>
    <dataValidation type="list" imeMode="halfAlpha" allowBlank="1" showInputMessage="1" showErrorMessage="1" error="リストから選択してください" sqref="L248:M248" xr:uid="{47E99989-2C1F-4D0A-BB82-8F2581168FCB}">
      <formula1>"○,　"</formula1>
    </dataValidation>
    <dataValidation type="list" imeMode="halfAlpha" allowBlank="1" showInputMessage="1" showErrorMessage="1" error="リストから選択してください" sqref="N248" xr:uid="{9A56B94F-4ED3-40A2-BD8C-5DCF04C0159C}">
      <formula1>"一般,特定,　"</formula1>
    </dataValidation>
    <dataValidation type="whole" imeMode="halfAlpha" allowBlank="1" showInputMessage="1" showErrorMessage="1" error="有効な数字を入力してください" sqref="O248" xr:uid="{E7E1B390-7BB9-4A6A-B0DE-D51BA84BF8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48" xr:uid="{B426C350-90C3-4021-83B5-6F4DDBA80F58}">
      <formula1>-9999999999</formula1>
      <formula2>9999999999</formula2>
    </dataValidation>
    <dataValidation type="list" imeMode="halfAlpha" allowBlank="1" showInputMessage="1" showErrorMessage="1" error="リストから選択してください" sqref="Q248" xr:uid="{E69283EC-E870-42D7-AEB6-78DE96F1AE19}">
      <formula1>"一般,特定,　"</formula1>
    </dataValidation>
    <dataValidation type="whole" imeMode="halfAlpha" allowBlank="1" showInputMessage="1" showErrorMessage="1" error="有効な数字を入力してください" sqref="R248" xr:uid="{0EA0EE61-E09C-4ABF-B2FD-C1EBBADCB657}">
      <formula1>0</formula1>
      <formula2>9999999999</formula2>
    </dataValidation>
    <dataValidation type="whole" imeMode="halfAlpha" allowBlank="1" showInputMessage="1" showErrorMessage="1" error="有効な数字を入力してください" sqref="S248" xr:uid="{AE8AF573-23BE-45BC-8E3F-7685D7692385}">
      <formula1>0</formula1>
      <formula2>9999999999</formula2>
    </dataValidation>
    <dataValidation type="whole" imeMode="halfAlpha" allowBlank="1" showInputMessage="1" showErrorMessage="1" error="有効な数字を入力してください" sqref="T248" xr:uid="{DDECA718-300C-45F3-B013-0CE81907C7F9}">
      <formula1>0</formula1>
      <formula2>9999999999</formula2>
    </dataValidation>
    <dataValidation type="whole" imeMode="halfAlpha" allowBlank="1" showInputMessage="1" showErrorMessage="1" error="有効な数字を入力してください" sqref="U248" xr:uid="{D27B0595-3BF9-42B6-B8CC-865BE7F5B4F4}">
      <formula1>0</formula1>
      <formula2>9999999999</formula2>
    </dataValidation>
    <dataValidation type="whole" imeMode="halfAlpha" allowBlank="1" showInputMessage="1" showErrorMessage="1" error="有効な数字を入力してください" sqref="V248" xr:uid="{8473FB86-5ECA-4FDA-89E3-4F36EF36C15E}">
      <formula1>0</formula1>
      <formula2>9999999999</formula2>
    </dataValidation>
    <dataValidation type="whole" imeMode="halfAlpha" allowBlank="1" showInputMessage="1" showErrorMessage="1" error="有効な数字を入力してください" sqref="W248" xr:uid="{7A6FE777-6872-49CB-BE1E-21A2EB697BAE}">
      <formula1>0</formula1>
      <formula2>9999999999</formula2>
    </dataValidation>
    <dataValidation type="whole" imeMode="halfAlpha" allowBlank="1" showInputMessage="1" showErrorMessage="1" error="有効な数字を入力してください" sqref="X248" xr:uid="{6CC45CD6-73FD-45BC-BD2E-BE8355D7BEE9}">
      <formula1>0</formula1>
      <formula2>9999999999</formula2>
    </dataValidation>
    <dataValidation type="whole" imeMode="halfAlpha" allowBlank="1" showInputMessage="1" showErrorMessage="1" error="有効な数字を入力してください" sqref="Y248" xr:uid="{A344C639-F34E-4B4C-B4A7-9509F060C12E}">
      <formula1>0</formula1>
      <formula2>9999999999</formula2>
    </dataValidation>
    <dataValidation type="list" imeMode="halfAlpha" allowBlank="1" showInputMessage="1" showErrorMessage="1" error="リストから選択してください" sqref="L249:M249" xr:uid="{55904163-2F27-4317-B2B9-20F5F29934CF}">
      <formula1>"○,　"</formula1>
    </dataValidation>
    <dataValidation type="list" imeMode="halfAlpha" allowBlank="1" showInputMessage="1" showErrorMessage="1" error="リストから選択してください" sqref="N249" xr:uid="{A421528E-04EA-4B56-B56B-4B45F1A6839C}">
      <formula1>"一般,特定,　"</formula1>
    </dataValidation>
    <dataValidation type="whole" imeMode="halfAlpha" allowBlank="1" showInputMessage="1" showErrorMessage="1" error="有効な数字を入力してください" sqref="O249" xr:uid="{711F9988-13F3-481B-B93E-B478C6FCAEB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49" xr:uid="{BDC6783D-CE54-48AA-861E-B7033602ED72}">
      <formula1>-9999999999</formula1>
      <formula2>9999999999</formula2>
    </dataValidation>
    <dataValidation type="list" imeMode="halfAlpha" allowBlank="1" showInputMessage="1" showErrorMessage="1" error="リストから選択してください" sqref="Q249" xr:uid="{A3D97452-9691-45CD-9D01-B38C1E1F6F83}">
      <formula1>"一般,特定,　"</formula1>
    </dataValidation>
    <dataValidation type="whole" imeMode="halfAlpha" allowBlank="1" showInputMessage="1" showErrorMessage="1" error="有効な数字を入力してください" sqref="R249" xr:uid="{40C1C4FD-ACD5-4BB2-8FAB-2DB09A39D02C}">
      <formula1>0</formula1>
      <formula2>9999999999</formula2>
    </dataValidation>
    <dataValidation type="whole" imeMode="halfAlpha" allowBlank="1" showInputMessage="1" showErrorMessage="1" error="有効な数字を入力してください" sqref="S249" xr:uid="{0D9A60D5-1715-45D7-A644-FFD81EB5E9B3}">
      <formula1>0</formula1>
      <formula2>9999999999</formula2>
    </dataValidation>
    <dataValidation type="whole" imeMode="halfAlpha" allowBlank="1" showInputMessage="1" showErrorMessage="1" error="有効な数字を入力してください" sqref="T249" xr:uid="{E7A211A0-1561-4552-A4BB-6BC8FDD4B8D6}">
      <formula1>0</formula1>
      <formula2>9999999999</formula2>
    </dataValidation>
    <dataValidation type="whole" imeMode="halfAlpha" allowBlank="1" showInputMessage="1" showErrorMessage="1" error="有効な数字を入力してください" sqref="U249" xr:uid="{3D236EE5-4758-4C49-8E40-33B2CAA3C9FE}">
      <formula1>0</formula1>
      <formula2>9999999999</formula2>
    </dataValidation>
    <dataValidation type="whole" imeMode="halfAlpha" allowBlank="1" showInputMessage="1" showErrorMessage="1" error="有効な数字を入力してください" sqref="V249" xr:uid="{6A11AD1D-CFDF-45A5-8248-94407460B8C3}">
      <formula1>0</formula1>
      <formula2>9999999999</formula2>
    </dataValidation>
    <dataValidation type="whole" imeMode="halfAlpha" allowBlank="1" showInputMessage="1" showErrorMessage="1" error="有効な数字を入力してください" sqref="W249" xr:uid="{B2314194-F8E6-431B-8FA3-BCFEA2598E8D}">
      <formula1>0</formula1>
      <formula2>9999999999</formula2>
    </dataValidation>
    <dataValidation type="whole" imeMode="halfAlpha" allowBlank="1" showInputMessage="1" showErrorMessage="1" error="有効な数字を入力してください" sqref="X249" xr:uid="{45FF6230-CAF4-4DB0-99D8-85EAD1629FF2}">
      <formula1>0</formula1>
      <formula2>9999999999</formula2>
    </dataValidation>
    <dataValidation type="whole" imeMode="halfAlpha" allowBlank="1" showInputMessage="1" showErrorMessage="1" error="有効な数字を入力してください" sqref="Y249" xr:uid="{55228A60-9972-496C-A235-56A7C98E8C8B}">
      <formula1>0</formula1>
      <formula2>9999999999</formula2>
    </dataValidation>
    <dataValidation type="list" imeMode="halfAlpha" allowBlank="1" showInputMessage="1" showErrorMessage="1" error="リストから選択してください" sqref="L250:M250" xr:uid="{85167911-4BEA-4BA7-AD8D-6B2C23D92284}">
      <formula1>"○,　"</formula1>
    </dataValidation>
    <dataValidation type="whole" imeMode="halfAlpha" allowBlank="1" showInputMessage="1" showErrorMessage="1" error="有効な数字を入力してください。10兆円以上になる場合は、9,999,999,999と入力してください" sqref="P250" xr:uid="{81B3D9CA-9FD4-49AA-90DA-83DC52262A6A}">
      <formula1>-9999999999</formula1>
      <formula2>9999999999</formula2>
    </dataValidation>
    <dataValidation type="list" imeMode="halfAlpha" allowBlank="1" showInputMessage="1" showErrorMessage="1" error="リストから選択してください" sqref="E259:G259" xr:uid="{6B8E72EE-0461-4D4C-9DE4-2DD7AC590072}">
      <formula1>"親会社,子会社,　"</formula1>
    </dataValidation>
    <dataValidation type="list" imeMode="halfAlpha" allowBlank="1" showInputMessage="1" showErrorMessage="1" error="リストから選択してください" sqref="E260:G260" xr:uid="{C74F19A4-C4BA-476B-993B-768DE3F241C4}">
      <formula1>"親会社,子会社,　"</formula1>
    </dataValidation>
    <dataValidation type="list" imeMode="halfAlpha" allowBlank="1" showInputMessage="1" showErrorMessage="1" error="リストから選択してください" sqref="E261:G261" xr:uid="{7EC9C589-E9DA-43BC-AC21-84303A6EEA45}">
      <formula1>"親会社,子会社,　"</formula1>
    </dataValidation>
    <dataValidation type="list" imeMode="halfAlpha" allowBlank="1" showInputMessage="1" showErrorMessage="1" error="リストから選択してください" sqref="E262:G262" xr:uid="{9791BA63-2466-421B-BC64-F6C32DA0FA42}">
      <formula1>"親会社,子会社,　"</formula1>
    </dataValidation>
    <dataValidation type="list" imeMode="halfAlpha" allowBlank="1" showInputMessage="1" showErrorMessage="1" error="リストから選択してください" sqref="E263:G263" xr:uid="{CA717089-165C-4FDE-983B-84EB44E51B2C}">
      <formula1>"親会社,子会社,　"</formula1>
    </dataValidation>
    <dataValidation type="list" imeMode="halfAlpha" allowBlank="1" showInputMessage="1" showErrorMessage="1" error="リストから選択してください" sqref="E264:G264" xr:uid="{9AEC5296-DB0D-441B-9331-A14E6C81410E}">
      <formula1>"親会社,子会社,　"</formula1>
    </dataValidation>
    <dataValidation type="list" imeMode="halfAlpha" allowBlank="1" showInputMessage="1" showErrorMessage="1" error="リストから選択してください" sqref="E265:G265" xr:uid="{0ED5ABAD-3141-4529-A4FA-C9DCCDE42262}">
      <formula1>"親会社,子会社,　"</formula1>
    </dataValidation>
    <dataValidation type="list" imeMode="halfAlpha" allowBlank="1" showInputMessage="1" showErrorMessage="1" error="リストから選択してください" sqref="E266:G266" xr:uid="{DE90C3A2-2781-4206-A1F1-C8F56A015043}">
      <formula1>"親会社,子会社,　"</formula1>
    </dataValidation>
    <dataValidation type="list" imeMode="halfAlpha" allowBlank="1" showInputMessage="1" showErrorMessage="1" error="リストから選択してください" sqref="E267:G267" xr:uid="{0619983C-107B-4431-A588-16E70F3E88D0}">
      <formula1>"親会社,子会社,　"</formula1>
    </dataValidation>
    <dataValidation type="list" imeMode="halfAlpha" allowBlank="1" showInputMessage="1" showErrorMessage="1" error="リストから選択してください" sqref="E268:G268" xr:uid="{6AFDC86A-8B16-442E-BC94-1365FA10D52F}">
      <formula1>"親会社,子会社,　"</formula1>
    </dataValidation>
    <dataValidation type="list" imeMode="halfAlpha" allowBlank="1" showInputMessage="1" showErrorMessage="1" error="リストから選択してください" sqref="E269:G269" xr:uid="{50B6D837-22AB-4FA0-8188-439A00FF5F08}">
      <formula1>"親会社,子会社,　"</formula1>
    </dataValidation>
    <dataValidation type="list" imeMode="halfAlpha" allowBlank="1" showInputMessage="1" showErrorMessage="1" error="リストから選択してください" sqref="E270:G270" xr:uid="{D81C89F0-862D-4FF5-BC59-B08FDECFA647}">
      <formula1>"親会社,子会社,　"</formula1>
    </dataValidation>
    <dataValidation type="list" imeMode="halfAlpha" allowBlank="1" showInputMessage="1" showErrorMessage="1" error="リストから選択してください" sqref="E271:G271" xr:uid="{461C0389-845F-471B-888A-A4F56F587002}">
      <formula1>"親会社,子会社,　"</formula1>
    </dataValidation>
    <dataValidation type="list" imeMode="halfAlpha" allowBlank="1" showInputMessage="1" showErrorMessage="1" error="リストから選択してください" sqref="E272:G272" xr:uid="{B625E8F0-39AA-444F-A665-01A5FEDBF576}">
      <formula1>"親会社,子会社,　"</formula1>
    </dataValidation>
    <dataValidation type="list" imeMode="halfAlpha" allowBlank="1" showInputMessage="1" showErrorMessage="1" error="リストから選択してください" sqref="E273:G273" xr:uid="{B4B6E35D-B629-4B6D-A975-D3F9E83CE90B}">
      <formula1>"親会社,子会社,　"</formula1>
    </dataValidation>
    <dataValidation type="list" imeMode="halfAlpha" allowBlank="1" showInputMessage="1" showErrorMessage="1" error="リストから選択してください" sqref="E274:G274" xr:uid="{1E9CEA70-9B3F-4FAE-B6DB-B06207B2C5CE}">
      <formula1>"親会社,子会社,　"</formula1>
    </dataValidation>
    <dataValidation type="list" imeMode="halfAlpha" allowBlank="1" showInputMessage="1" showErrorMessage="1" error="リストから選択してください" sqref="E275:G275" xr:uid="{079A83A7-F6A3-4D0A-88E0-E3D87A5BD516}">
      <formula1>"親会社,子会社,　"</formula1>
    </dataValidation>
    <dataValidation type="list" imeMode="halfAlpha" allowBlank="1" showInputMessage="1" showErrorMessage="1" error="リストから選択してください" sqref="E276:G276" xr:uid="{370F4164-6D3A-4159-A31B-8B5BEFF6B067}">
      <formula1>"親会社,子会社,　"</formula1>
    </dataValidation>
    <dataValidation type="list" imeMode="halfAlpha" allowBlank="1" showInputMessage="1" showErrorMessage="1" error="リストから選択してください" sqref="E277:G277" xr:uid="{178E0E8C-D036-49F3-8B9E-FB3401BE1924}">
      <formula1>"親会社,子会社,　"</formula1>
    </dataValidation>
    <dataValidation type="list" imeMode="halfAlpha" allowBlank="1" showInputMessage="1" showErrorMessage="1" error="リストから選択してください" sqref="E278:G278" xr:uid="{F497134F-B0F9-420A-AEA6-11B80222984B}">
      <formula1>"親会社,子会社,　"</formula1>
    </dataValidation>
    <dataValidation type="list" imeMode="halfAlpha" allowBlank="1" showInputMessage="1" showErrorMessage="1" error="リストから選択してください" sqref="I314:M314" xr:uid="{681EC7AC-6F85-4FE3-9F1A-A7D70B0159A2}">
      <formula1>"無,有,　"</formula1>
    </dataValidation>
    <dataValidation type="list" imeMode="halfAlpha" allowBlank="1" showInputMessage="1" showErrorMessage="1" error="リストから選択してください" sqref="I315:M315" xr:uid="{766B2C5E-5E49-4E75-9242-80E546C9F383}">
      <formula1>"無,有,　"</formula1>
    </dataValidation>
    <dataValidation type="list" imeMode="halfAlpha" allowBlank="1" showInputMessage="1" showErrorMessage="1" error="リストから選択してください" sqref="I317:M317" xr:uid="{299CE32D-A70D-4E33-AA5E-7635EE684E70}">
      <formula1>"無,有,　"</formula1>
    </dataValidation>
    <dataValidation type="list" imeMode="halfAlpha" allowBlank="1" showInputMessage="1" showErrorMessage="1" error="リストから選択してください" sqref="I319:M319" xr:uid="{7A4C7F3E-F182-4DE5-8854-E204BCC72359}">
      <formula1>"無,有(1回),有(2回以上),　"</formula1>
    </dataValidation>
    <dataValidation type="list" imeMode="halfAlpha" allowBlank="1" showInputMessage="1" showErrorMessage="1" error="リストから選択してください" sqref="I321:M321" xr:uid="{9BB7B515-1EBE-4D27-9CF6-45BF2A5E905B}">
      <formula1>"無,有,　"</formula1>
    </dataValidation>
    <dataValidation type="list" imeMode="halfAlpha" allowBlank="1" showInputMessage="1" showErrorMessage="1" error="リストから選択してください" sqref="I323:M323" xr:uid="{9A585DE5-E062-4552-A49D-C41D66567A75}">
      <formula1>"無,有,　"</formula1>
    </dataValidation>
    <dataValidation type="list" imeMode="halfAlpha" allowBlank="1" showInputMessage="1" showErrorMessage="1" error="リストから選択してください" sqref="I325:M325" xr:uid="{1D78625B-44DE-4ED7-9AD9-34E9E9BDAB9F}">
      <formula1>"無,有,　"</formula1>
    </dataValidation>
    <dataValidation type="list" imeMode="halfAlpha" allowBlank="1" showInputMessage="1" showErrorMessage="1" error="リストから選択してください" sqref="I327:M327" xr:uid="{B47B56F3-E43C-4DF0-B647-81C1FF35D51E}">
      <formula1>"無,有,　"</formula1>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46" customWidth="1"/>
    <col min="2" max="16384" width="9" style="146"/>
  </cols>
  <sheetData>
    <row r="1" spans="1:1" x14ac:dyDescent="0.15">
      <c r="A1" s="14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46" t="str">
        <f>"@神奈川県@和歌山県@鹿児島県@"</f>
        <v>@神奈川県@和歌山県@鹿児島県@</v>
      </c>
    </row>
    <row r="3" spans="1:1" x14ac:dyDescent="0.15">
      <c r="A3" s="146" t="s">
        <v>201</v>
      </c>
    </row>
    <row r="4" spans="1:1" x14ac:dyDescent="0.15">
      <c r="A4" s="146" t="s">
        <v>202</v>
      </c>
    </row>
    <row r="10" spans="1:1" x14ac:dyDescent="0.15">
      <c r="A10" s="117" t="s">
        <v>185</v>
      </c>
    </row>
    <row r="11" spans="1:1" x14ac:dyDescent="0.15">
      <c r="A11" s="117" t="s">
        <v>17</v>
      </c>
    </row>
    <row r="12" spans="1:1" x14ac:dyDescent="0.15">
      <c r="A12" s="117" t="s">
        <v>18</v>
      </c>
    </row>
    <row r="13" spans="1:1" x14ac:dyDescent="0.15">
      <c r="A13" s="117" t="s">
        <v>19</v>
      </c>
    </row>
    <row r="14" spans="1:1" x14ac:dyDescent="0.15">
      <c r="A14" s="117" t="s">
        <v>20</v>
      </c>
    </row>
    <row r="15" spans="1:1" x14ac:dyDescent="0.15">
      <c r="A15" s="117" t="s">
        <v>21</v>
      </c>
    </row>
    <row r="16" spans="1:1" x14ac:dyDescent="0.15">
      <c r="A16" s="117" t="s">
        <v>22</v>
      </c>
    </row>
    <row r="17" spans="1:1" x14ac:dyDescent="0.15">
      <c r="A17" s="117" t="s">
        <v>23</v>
      </c>
    </row>
    <row r="18" spans="1:1" x14ac:dyDescent="0.15">
      <c r="A18" s="117" t="s">
        <v>24</v>
      </c>
    </row>
    <row r="19" spans="1:1" x14ac:dyDescent="0.15">
      <c r="A19" s="117" t="s">
        <v>25</v>
      </c>
    </row>
    <row r="20" spans="1:1" x14ac:dyDescent="0.15">
      <c r="A20" s="117" t="s">
        <v>26</v>
      </c>
    </row>
    <row r="21" spans="1:1" x14ac:dyDescent="0.15">
      <c r="A21" s="117" t="s">
        <v>27</v>
      </c>
    </row>
    <row r="22" spans="1:1" x14ac:dyDescent="0.15">
      <c r="A22" s="117" t="s">
        <v>28</v>
      </c>
    </row>
    <row r="23" spans="1:1" x14ac:dyDescent="0.15">
      <c r="A23" s="117" t="s">
        <v>29</v>
      </c>
    </row>
    <row r="24" spans="1:1" x14ac:dyDescent="0.15">
      <c r="A24" s="117" t="s">
        <v>30</v>
      </c>
    </row>
    <row r="25" spans="1:1" x14ac:dyDescent="0.15">
      <c r="A25" s="117" t="s">
        <v>31</v>
      </c>
    </row>
    <row r="26" spans="1:1" x14ac:dyDescent="0.15">
      <c r="A26" s="117" t="s">
        <v>32</v>
      </c>
    </row>
    <row r="27" spans="1:1" x14ac:dyDescent="0.15">
      <c r="A27" s="117" t="s">
        <v>33</v>
      </c>
    </row>
    <row r="28" spans="1:1" x14ac:dyDescent="0.15">
      <c r="A28" s="117" t="s">
        <v>34</v>
      </c>
    </row>
    <row r="29" spans="1:1" x14ac:dyDescent="0.15">
      <c r="A29" s="117" t="s">
        <v>35</v>
      </c>
    </row>
    <row r="30" spans="1:1" x14ac:dyDescent="0.15">
      <c r="A30" s="117" t="s">
        <v>36</v>
      </c>
    </row>
    <row r="31" spans="1:1" x14ac:dyDescent="0.15">
      <c r="A31" s="117" t="s">
        <v>37</v>
      </c>
    </row>
    <row r="32" spans="1:1" x14ac:dyDescent="0.15">
      <c r="A32" s="117" t="s">
        <v>38</v>
      </c>
    </row>
    <row r="33" spans="1:1" x14ac:dyDescent="0.15">
      <c r="A33" s="117" t="s">
        <v>39</v>
      </c>
    </row>
    <row r="34" spans="1:1" x14ac:dyDescent="0.15">
      <c r="A34" s="117" t="s">
        <v>40</v>
      </c>
    </row>
    <row r="35" spans="1:1" x14ac:dyDescent="0.15">
      <c r="A35" s="117" t="s">
        <v>41</v>
      </c>
    </row>
    <row r="36" spans="1:1" x14ac:dyDescent="0.15">
      <c r="A36" s="117" t="s">
        <v>42</v>
      </c>
    </row>
    <row r="37" spans="1:1" x14ac:dyDescent="0.15">
      <c r="A37" s="117" t="s">
        <v>43</v>
      </c>
    </row>
    <row r="38" spans="1:1" x14ac:dyDescent="0.15">
      <c r="A38" s="117" t="s">
        <v>44</v>
      </c>
    </row>
    <row r="39" spans="1:1" x14ac:dyDescent="0.15">
      <c r="A39" s="117" t="s">
        <v>45</v>
      </c>
    </row>
    <row r="40" spans="1:1" x14ac:dyDescent="0.15">
      <c r="A40" s="117" t="s">
        <v>46</v>
      </c>
    </row>
    <row r="41" spans="1:1" x14ac:dyDescent="0.15">
      <c r="A41" s="117" t="s">
        <v>47</v>
      </c>
    </row>
    <row r="42" spans="1:1" x14ac:dyDescent="0.15">
      <c r="A42" s="117" t="s">
        <v>48</v>
      </c>
    </row>
    <row r="43" spans="1:1" x14ac:dyDescent="0.15">
      <c r="A43" s="117" t="s">
        <v>49</v>
      </c>
    </row>
    <row r="44" spans="1:1" x14ac:dyDescent="0.15">
      <c r="A44" s="117" t="s">
        <v>50</v>
      </c>
    </row>
    <row r="45" spans="1:1" x14ac:dyDescent="0.15">
      <c r="A45" s="117" t="s">
        <v>51</v>
      </c>
    </row>
    <row r="46" spans="1:1" x14ac:dyDescent="0.15">
      <c r="A46" s="117" t="s">
        <v>52</v>
      </c>
    </row>
    <row r="47" spans="1:1" x14ac:dyDescent="0.15">
      <c r="A47" s="117" t="s">
        <v>53</v>
      </c>
    </row>
    <row r="48" spans="1:1" x14ac:dyDescent="0.15">
      <c r="A48" s="117" t="s">
        <v>54</v>
      </c>
    </row>
    <row r="49" spans="1:1" x14ac:dyDescent="0.15">
      <c r="A49" s="117" t="s">
        <v>55</v>
      </c>
    </row>
    <row r="50" spans="1:1" x14ac:dyDescent="0.15">
      <c r="A50" s="117" t="s">
        <v>56</v>
      </c>
    </row>
    <row r="51" spans="1:1" x14ac:dyDescent="0.15">
      <c r="A51" s="117" t="s">
        <v>57</v>
      </c>
    </row>
    <row r="52" spans="1:1" x14ac:dyDescent="0.15">
      <c r="A52" s="117" t="s">
        <v>58</v>
      </c>
    </row>
    <row r="53" spans="1:1" x14ac:dyDescent="0.15">
      <c r="A53" s="117" t="s">
        <v>59</v>
      </c>
    </row>
    <row r="54" spans="1:1" x14ac:dyDescent="0.15">
      <c r="A54" s="117" t="s">
        <v>60</v>
      </c>
    </row>
    <row r="55" spans="1:1" x14ac:dyDescent="0.15">
      <c r="A55" s="117" t="s">
        <v>61</v>
      </c>
    </row>
    <row r="56" spans="1:1" x14ac:dyDescent="0.15">
      <c r="A56" s="117" t="s">
        <v>62</v>
      </c>
    </row>
    <row r="57" spans="1:1" x14ac:dyDescent="0.15">
      <c r="A57" s="117" t="s">
        <v>63</v>
      </c>
    </row>
  </sheetData>
  <sheetProtection algorithmName="SHA-512" hashValue="mw6W3kfMuXDvYqyLE8K6ZI2ffiLRXecmANyxtR6G5JFjeXA3164wfUGYtzhIdHgE2J8FLNtXQvR1VDFr/VSkOg==" saltValue="E+HVKdVikMjX9OYiF3cRw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2024-12-06T01:34:22Z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