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\\data\data\経済部 農林政策課 農林振興係\H28～\113 認定農業者\203 認定申請書（認定審査会）\R8\02 認定審査会\01 更新通知\"/>
    </mc:Choice>
  </mc:AlternateContent>
  <xr:revisionPtr revIDLastSave="0" documentId="13_ncr:1_{AFA1DE84-B530-4DA0-B74C-E8855075266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新様式（記入用）" sheetId="13" r:id="rId1"/>
    <sheet name="新様式（入力用）" sheetId="12" r:id="rId2"/>
  </sheets>
  <definedNames>
    <definedName name="_xlnm.Print_Area" localSheetId="0">'新様式（記入用）'!$A$1:$AG$66</definedName>
    <definedName name="_xlnm.Print_Area" localSheetId="1">'新様式（入力用）'!$A$1:$AG$66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32" i="12" l="1"/>
  <c r="AJ10" i="12" l="1"/>
  <c r="AJ14" i="12"/>
  <c r="AJ13" i="12"/>
  <c r="AJ12" i="12"/>
  <c r="AJ11" i="12"/>
  <c r="AF60" i="13" l="1"/>
  <c r="AF55" i="13"/>
  <c r="AD55" i="13"/>
  <c r="AF52" i="13"/>
  <c r="AD52" i="13"/>
  <c r="AF49" i="13"/>
  <c r="AD49" i="13"/>
  <c r="AF48" i="13"/>
  <c r="AD48" i="13"/>
  <c r="AD51" i="13" s="1"/>
  <c r="AD47" i="13"/>
  <c r="C47" i="13"/>
  <c r="AF47" i="13" s="1"/>
  <c r="AF44" i="13"/>
  <c r="AD44" i="13"/>
  <c r="AD65" i="13" s="1"/>
  <c r="AF43" i="13"/>
  <c r="AF45" i="13" s="1"/>
  <c r="AD43" i="13"/>
  <c r="AD63" i="13" s="1"/>
  <c r="AD66" i="13" s="1"/>
  <c r="AF42" i="13"/>
  <c r="AD42" i="13"/>
  <c r="AD41" i="13"/>
  <c r="AD40" i="13"/>
  <c r="AF39" i="13"/>
  <c r="AF65" i="13" s="1"/>
  <c r="AF38" i="13"/>
  <c r="AF41" i="13" s="1"/>
  <c r="AM15" i="13"/>
  <c r="AJ15" i="13"/>
  <c r="AK15" i="13" s="1"/>
  <c r="AF29" i="12"/>
  <c r="AF28" i="12"/>
  <c r="AF27" i="12"/>
  <c r="AF24" i="12"/>
  <c r="AF23" i="12"/>
  <c r="AF22" i="12"/>
  <c r="AD29" i="12"/>
  <c r="AD28" i="12"/>
  <c r="AD27" i="12"/>
  <c r="AD24" i="12"/>
  <c r="AD23" i="12"/>
  <c r="AD22" i="12"/>
  <c r="AD18" i="12"/>
  <c r="AD8" i="12"/>
  <c r="AF9" i="12"/>
  <c r="AF14" i="12"/>
  <c r="AD9" i="12"/>
  <c r="AF7" i="12"/>
  <c r="AF8" i="12"/>
  <c r="AF49" i="12"/>
  <c r="AD52" i="12"/>
  <c r="AD49" i="12"/>
  <c r="AF48" i="12"/>
  <c r="AD48" i="12"/>
  <c r="AD51" i="12" s="1"/>
  <c r="AF44" i="12"/>
  <c r="AD44" i="12"/>
  <c r="AF43" i="12"/>
  <c r="AD43" i="12"/>
  <c r="AD45" i="12" s="1"/>
  <c r="C47" i="12"/>
  <c r="AF39" i="12"/>
  <c r="AF38" i="12"/>
  <c r="AF42" i="12"/>
  <c r="AD7" i="12"/>
  <c r="AD65" i="12"/>
  <c r="AF60" i="12"/>
  <c r="AF55" i="12"/>
  <c r="AD55" i="12"/>
  <c r="AF52" i="12"/>
  <c r="AF65" i="12"/>
  <c r="AF51" i="12"/>
  <c r="AF47" i="12"/>
  <c r="AD47" i="12"/>
  <c r="AF45" i="12"/>
  <c r="AD42" i="12"/>
  <c r="AD41" i="12"/>
  <c r="AD40" i="12"/>
  <c r="AF46" i="12" l="1"/>
  <c r="AD50" i="12"/>
  <c r="AF50" i="13"/>
  <c r="AF51" i="13"/>
  <c r="AD63" i="12"/>
  <c r="AD46" i="12"/>
  <c r="AF40" i="13"/>
  <c r="AD50" i="13"/>
  <c r="AD46" i="13"/>
  <c r="AF63" i="13"/>
  <c r="AF66" i="13" s="1"/>
  <c r="AK10" i="13"/>
  <c r="AL10" i="13" s="1"/>
  <c r="AK13" i="13"/>
  <c r="AL13" i="13" s="1"/>
  <c r="AF46" i="13"/>
  <c r="AK12" i="13"/>
  <c r="AL12" i="13" s="1"/>
  <c r="AK11" i="13"/>
  <c r="AL11" i="13" s="1"/>
  <c r="AK14" i="13"/>
  <c r="AL14" i="13" s="1"/>
  <c r="AD45" i="13"/>
  <c r="AD66" i="12"/>
  <c r="AF40" i="12"/>
  <c r="AF41" i="12"/>
  <c r="AF63" i="12"/>
  <c r="AF66" i="12" s="1"/>
  <c r="AF50" i="12"/>
  <c r="AD13" i="12"/>
  <c r="AF13" i="12"/>
  <c r="AD30" i="12"/>
  <c r="AF19" i="12"/>
  <c r="AD19" i="12"/>
  <c r="AD17" i="12"/>
  <c r="AM15" i="12"/>
  <c r="AJ15" i="12"/>
  <c r="AK14" i="12" s="1"/>
  <c r="AL14" i="12" s="1"/>
  <c r="AF18" i="12"/>
  <c r="AD14" i="12"/>
  <c r="AD12" i="12"/>
  <c r="AK15" i="12" l="1"/>
  <c r="AK12" i="12"/>
  <c r="AL12" i="12" s="1"/>
  <c r="AK10" i="12"/>
  <c r="AL10" i="12" s="1"/>
  <c r="AK13" i="12"/>
  <c r="AL13" i="12" s="1"/>
  <c r="AK11" i="12"/>
  <c r="AL11" i="12" s="1"/>
  <c r="AL15" i="13"/>
  <c r="AF32" i="12"/>
  <c r="AD33" i="12"/>
  <c r="AF12" i="12"/>
  <c r="AF17" i="12"/>
  <c r="AF30" i="12"/>
  <c r="AL15" i="12" l="1"/>
  <c r="AF33" i="12"/>
</calcChain>
</file>

<file path=xl/sharedStrings.xml><?xml version="1.0" encoding="utf-8"?>
<sst xmlns="http://schemas.openxmlformats.org/spreadsheetml/2006/main" count="735" uniqueCount="60">
  <si>
    <t>粗収入</t>
    <rPh sb="0" eb="3">
      <t>アラシュウニュウ</t>
    </rPh>
    <phoneticPr fontId="2"/>
  </si>
  <si>
    <t>支出</t>
    <rPh sb="0" eb="2">
      <t>シシュツ</t>
    </rPh>
    <phoneticPr fontId="2"/>
  </si>
  <si>
    <t>円</t>
    <rPh sb="0" eb="1">
      <t>エン</t>
    </rPh>
    <phoneticPr fontId="2"/>
  </si>
  <si>
    <t>　</t>
    <phoneticPr fontId="2"/>
  </si>
  <si>
    <t>■</t>
    <phoneticPr fontId="2"/>
  </si>
  <si>
    <t>水稲</t>
    <rPh sb="0" eb="2">
      <t>スイトウ</t>
    </rPh>
    <phoneticPr fontId="2"/>
  </si>
  <si>
    <t>○</t>
    <phoneticPr fontId="2"/>
  </si>
  <si>
    <t>□</t>
    <phoneticPr fontId="2"/>
  </si>
  <si>
    <t>面積</t>
    <rPh sb="0" eb="2">
      <t>メンセキ</t>
    </rPh>
    <phoneticPr fontId="2"/>
  </si>
  <si>
    <t>収量</t>
    <rPh sb="0" eb="2">
      <t>シュウリョウ</t>
    </rPh>
    <phoneticPr fontId="2"/>
  </si>
  <si>
    <t>a</t>
    <phoneticPr fontId="2"/>
  </si>
  <si>
    <t>kg</t>
    <phoneticPr fontId="2"/>
  </si>
  <si>
    <t>【現況】</t>
    <rPh sb="1" eb="3">
      <t>ゲンキョウ</t>
    </rPh>
    <phoneticPr fontId="2"/>
  </si>
  <si>
    <t>【目標】</t>
    <rPh sb="1" eb="3">
      <t>モクヒョウ</t>
    </rPh>
    <phoneticPr fontId="2"/>
  </si>
  <si>
    <t>）</t>
    <phoneticPr fontId="2"/>
  </si>
  <si>
    <t>（</t>
    <phoneticPr fontId="2"/>
  </si>
  <si>
    <t>4月</t>
  </si>
  <si>
    <t>1月</t>
    <rPh sb="1" eb="2">
      <t>ガツ</t>
    </rPh>
    <phoneticPr fontId="2"/>
  </si>
  <si>
    <t>2月</t>
  </si>
  <si>
    <t>3月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</si>
  <si>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</si>
  <si>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</si>
  <si>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</si>
  <si>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</si>
  <si>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</si>
  <si>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</si>
  <si>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</si>
  <si>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</si>
  <si>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農業経営の状況（収入・経費・所得等）</t>
    <rPh sb="0" eb="2">
      <t>ノウギョウ</t>
    </rPh>
    <rPh sb="2" eb="4">
      <t>ケイエイ</t>
    </rPh>
    <rPh sb="5" eb="7">
      <t>ジョウキョウ</t>
    </rPh>
    <phoneticPr fontId="2"/>
  </si>
  <si>
    <t>現状</t>
    <rPh sb="0" eb="2">
      <t>ゲンジョウ</t>
    </rPh>
    <phoneticPr fontId="2"/>
  </si>
  <si>
    <t>目標</t>
    <rPh sb="0" eb="2">
      <t>モクヒョウ</t>
    </rPh>
    <phoneticPr fontId="2"/>
  </si>
  <si>
    <t>項目</t>
    <rPh sb="0" eb="2">
      <t>コウモク</t>
    </rPh>
    <phoneticPr fontId="2"/>
  </si>
  <si>
    <t>作物名（</t>
    <rPh sb="0" eb="2">
      <t>サクモツ</t>
    </rPh>
    <rPh sb="2" eb="3">
      <t>メイ</t>
    </rPh>
    <phoneticPr fontId="2"/>
  </si>
  <si>
    <t>添付資料　作付体系図（農業経営改善計画書別紙）</t>
    <phoneticPr fontId="2"/>
  </si>
  <si>
    <t>氏名</t>
    <rPh sb="0" eb="2">
      <t>シメイ</t>
    </rPh>
    <phoneticPr fontId="2"/>
  </si>
  <si>
    <t>　作　目</t>
    <rPh sb="1" eb="2">
      <t>サク</t>
    </rPh>
    <rPh sb="3" eb="4">
      <t>モク</t>
    </rPh>
    <phoneticPr fontId="2"/>
  </si>
  <si>
    <t>月　</t>
    <rPh sb="0" eb="1">
      <t>ツキ</t>
    </rPh>
    <phoneticPr fontId="2"/>
  </si>
  <si>
    <t>合計</t>
    <rPh sb="0" eb="2">
      <t>ゴウケイ</t>
    </rPh>
    <phoneticPr fontId="2"/>
  </si>
  <si>
    <t>支　出</t>
    <rPh sb="0" eb="1">
      <t>シ</t>
    </rPh>
    <rPh sb="2" eb="3">
      <t>デ</t>
    </rPh>
    <phoneticPr fontId="2"/>
  </si>
  <si>
    <t>所　得</t>
    <rPh sb="0" eb="1">
      <t>ショ</t>
    </rPh>
    <rPh sb="2" eb="3">
      <t>トク</t>
    </rPh>
    <phoneticPr fontId="2"/>
  </si>
  <si>
    <t>1ｋｇ当たりの
単　　　　価</t>
    <rPh sb="3" eb="4">
      <t>ア</t>
    </rPh>
    <rPh sb="8" eb="9">
      <t>タン</t>
    </rPh>
    <rPh sb="13" eb="14">
      <t>アタイ</t>
    </rPh>
    <phoneticPr fontId="2"/>
  </si>
  <si>
    <t>10ａ当たりの
生　産　量</t>
    <rPh sb="3" eb="4">
      <t>ア</t>
    </rPh>
    <rPh sb="8" eb="9">
      <t>ナマ</t>
    </rPh>
    <rPh sb="10" eb="11">
      <t>サン</t>
    </rPh>
    <rPh sb="12" eb="13">
      <t>リョウ</t>
    </rPh>
    <phoneticPr fontId="2"/>
  </si>
  <si>
    <t>10ａ当たりの
生 　産　 量</t>
    <rPh sb="3" eb="4">
      <t>ア</t>
    </rPh>
    <rPh sb="8" eb="9">
      <t>ナマ</t>
    </rPh>
    <rPh sb="11" eb="12">
      <t>サン</t>
    </rPh>
    <rPh sb="14" eb="15">
      <t>リョウ</t>
    </rPh>
    <phoneticPr fontId="2"/>
  </si>
  <si>
    <t>○播種　　■収穫　　◎定植　　□移植　　×接ぎ木・剪定　　Pポット育苗</t>
    <rPh sb="1" eb="3">
      <t>ハシュ</t>
    </rPh>
    <rPh sb="6" eb="8">
      <t>シュウカク</t>
    </rPh>
    <rPh sb="11" eb="13">
      <t>テイショク</t>
    </rPh>
    <rPh sb="16" eb="18">
      <t>イショク</t>
    </rPh>
    <rPh sb="21" eb="22">
      <t>ツ</t>
    </rPh>
    <rPh sb="23" eb="24">
      <t>キ</t>
    </rPh>
    <rPh sb="25" eb="27">
      <t>センテイ</t>
    </rPh>
    <rPh sb="33" eb="35">
      <t>イクビョウ</t>
    </rPh>
    <phoneticPr fontId="2"/>
  </si>
  <si>
    <t>作物</t>
    <rPh sb="0" eb="2">
      <t>サクモツ</t>
    </rPh>
    <phoneticPr fontId="2"/>
  </si>
  <si>
    <t>収入</t>
    <rPh sb="0" eb="2">
      <t>シュウニュウ</t>
    </rPh>
    <phoneticPr fontId="2"/>
  </si>
  <si>
    <t>割合</t>
    <rPh sb="0" eb="2">
      <t>ワリアイ</t>
    </rPh>
    <phoneticPr fontId="2"/>
  </si>
  <si>
    <t>按分</t>
    <rPh sb="0" eb="2">
      <t>アンブン</t>
    </rPh>
    <phoneticPr fontId="2"/>
  </si>
  <si>
    <t>調整</t>
    <rPh sb="0" eb="2">
      <t>チョウセイ</t>
    </rPh>
    <phoneticPr fontId="2"/>
  </si>
  <si>
    <t>※支出を作物ごとの収入の割合で按分する場合</t>
    <rPh sb="1" eb="3">
      <t>シシュツ</t>
    </rPh>
    <rPh sb="4" eb="6">
      <t>サクモツ</t>
    </rPh>
    <rPh sb="9" eb="11">
      <t>シュウニュウ</t>
    </rPh>
    <rPh sb="12" eb="14">
      <t>ワリアイ</t>
    </rPh>
    <rPh sb="15" eb="17">
      <t>アンブン</t>
    </rPh>
    <rPh sb="19" eb="21">
      <t>バアイ</t>
    </rPh>
    <phoneticPr fontId="2"/>
  </si>
  <si>
    <t>←↓支出と収入を入力する。端数は，調整する。</t>
    <rPh sb="2" eb="4">
      <t>シシュツ</t>
    </rPh>
    <rPh sb="5" eb="7">
      <t>シュウニュウ</t>
    </rPh>
    <rPh sb="8" eb="10">
      <t>ニュウリョク</t>
    </rPh>
    <rPh sb="13" eb="15">
      <t>ハスウ</t>
    </rPh>
    <rPh sb="17" eb="19">
      <t>チョウセイ</t>
    </rPh>
    <phoneticPr fontId="2"/>
  </si>
  <si>
    <t>記入例</t>
    <rPh sb="0" eb="2">
      <t>キニュウ</t>
    </rPh>
    <rPh sb="2" eb="3">
      <t>レイ</t>
    </rPh>
    <phoneticPr fontId="2"/>
  </si>
  <si>
    <t>冬トマト</t>
    <rPh sb="0" eb="1">
      <t>フユ</t>
    </rPh>
    <phoneticPr fontId="2"/>
  </si>
  <si>
    <t>○</t>
    <phoneticPr fontId="2"/>
  </si>
  <si>
    <t>◎</t>
    <phoneticPr fontId="2"/>
  </si>
  <si>
    <t>■</t>
    <phoneticPr fontId="2"/>
  </si>
  <si>
    <t>春トマト</t>
    <rPh sb="0" eb="1">
      <t>ハル</t>
    </rPh>
    <phoneticPr fontId="2"/>
  </si>
  <si>
    <t>作物名（</t>
    <rPh sb="0" eb="2">
      <t>サクモツ</t>
    </rPh>
    <rPh sb="2" eb="3">
      <t>メイ</t>
    </rPh>
    <phoneticPr fontId="7"/>
  </si>
  <si>
    <t>雑収入</t>
    <rPh sb="0" eb="3">
      <t>ザッシュウニュウ</t>
    </rPh>
    <phoneticPr fontId="2"/>
  </si>
  <si>
    <t>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</si>
</sst>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;[Red]\-#,##0\ 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sz val="14"/>
      <color theme="1"/>
      <name val="ＪＳゴシック"/>
      <family val="3"/>
      <charset val="128"/>
    </font>
    <font>
      <sz val="6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26">
    <xf numFmtId="0" fontId="0" fillId="0" borderId="0" xfId="0">
      <alignment vertical="center"/>
    </xf>
    <xf numFmtId="0" fontId="3" fillId="0" borderId="15" xfId="0" applyFont="1" applyBorder="1" applyAlignment="1">
      <alignment vertical="center"/>
    </xf>
    <xf numFmtId="38" fontId="4" fillId="0" borderId="0" xfId="1" applyFont="1">
      <alignment vertical="center"/>
    </xf>
    <xf numFmtId="0" fontId="4" fillId="0" borderId="0" xfId="0" applyFont="1" applyAlignment="1">
      <alignment horizontal="center" vertical="center"/>
    </xf>
    <xf numFmtId="38" fontId="4" fillId="0" borderId="0" xfId="1" applyFont="1" applyAlignment="1">
      <alignment horizontal="right"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38" fontId="3" fillId="0" borderId="0" xfId="1" applyFont="1">
      <alignment vertical="center"/>
    </xf>
    <xf numFmtId="38" fontId="3" fillId="0" borderId="0" xfId="1" applyFont="1" applyAlignment="1">
      <alignment horizontal="right" vertical="center"/>
    </xf>
    <xf numFmtId="0" fontId="3" fillId="0" borderId="15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6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38" fontId="3" fillId="2" borderId="1" xfId="1" applyFont="1" applyFill="1" applyBorder="1">
      <alignment vertical="center"/>
    </xf>
    <xf numFmtId="0" fontId="3" fillId="0" borderId="21" xfId="0" applyFont="1" applyBorder="1" applyAlignment="1">
      <alignment horizontal="center" vertical="center"/>
    </xf>
    <xf numFmtId="38" fontId="3" fillId="2" borderId="21" xfId="1" applyFont="1" applyFill="1" applyBorder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38" fontId="3" fillId="2" borderId="14" xfId="1" applyFont="1" applyFill="1" applyBorder="1">
      <alignment vertical="center"/>
    </xf>
    <xf numFmtId="0" fontId="3" fillId="0" borderId="16" xfId="0" applyFont="1" applyBorder="1" applyAlignment="1">
      <alignment horizontal="center" vertical="center"/>
    </xf>
    <xf numFmtId="38" fontId="3" fillId="2" borderId="20" xfId="1" applyFont="1" applyFill="1" applyBorder="1">
      <alignment vertical="center"/>
    </xf>
    <xf numFmtId="38" fontId="3" fillId="0" borderId="20" xfId="1" applyFont="1" applyFill="1" applyBorder="1">
      <alignment vertical="center"/>
    </xf>
    <xf numFmtId="38" fontId="3" fillId="0" borderId="20" xfId="1" applyFont="1" applyFill="1" applyBorder="1" applyAlignment="1">
      <alignment horizontal="right" vertical="center"/>
    </xf>
    <xf numFmtId="0" fontId="3" fillId="0" borderId="1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0" xfId="0" applyFont="1" applyBorder="1">
      <alignment vertical="center"/>
    </xf>
    <xf numFmtId="38" fontId="3" fillId="2" borderId="23" xfId="1" applyFont="1" applyFill="1" applyBorder="1">
      <alignment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Continuous" vertical="center"/>
    </xf>
    <xf numFmtId="0" fontId="3" fillId="0" borderId="19" xfId="0" applyFont="1" applyBorder="1" applyAlignment="1">
      <alignment horizontal="centerContinuous" vertical="center"/>
    </xf>
    <xf numFmtId="0" fontId="5" fillId="0" borderId="19" xfId="0" applyFont="1" applyBorder="1" applyAlignment="1">
      <alignment horizontal="center" vertical="center" wrapText="1"/>
    </xf>
    <xf numFmtId="176" fontId="0" fillId="0" borderId="0" xfId="0" applyNumberFormat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38" fontId="3" fillId="0" borderId="0" xfId="1" applyFont="1" applyFill="1" applyBorder="1" applyAlignment="1">
      <alignment vertical="center"/>
    </xf>
    <xf numFmtId="38" fontId="3" fillId="0" borderId="1" xfId="1" applyFont="1" applyBorder="1" applyAlignment="1">
      <alignment vertical="center"/>
    </xf>
    <xf numFmtId="9" fontId="0" fillId="0" borderId="1" xfId="2" applyFont="1" applyBorder="1" applyAlignment="1">
      <alignment vertical="center"/>
    </xf>
    <xf numFmtId="38" fontId="3" fillId="2" borderId="1" xfId="1" applyFont="1" applyFill="1" applyBorder="1" applyAlignment="1">
      <alignment vertical="center"/>
    </xf>
    <xf numFmtId="38" fontId="3" fillId="2" borderId="1" xfId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Continuous" vertical="center"/>
    </xf>
    <xf numFmtId="0" fontId="3" fillId="0" borderId="26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27" xfId="0" applyFont="1" applyBorder="1">
      <alignment vertical="center"/>
    </xf>
    <xf numFmtId="0" fontId="3" fillId="0" borderId="29" xfId="0" applyFont="1" applyBorder="1" applyAlignment="1">
      <alignment horizontal="right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right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>
      <alignment vertical="center"/>
    </xf>
    <xf numFmtId="0" fontId="3" fillId="0" borderId="34" xfId="0" applyFont="1" applyBorder="1" applyAlignment="1">
      <alignment horizontal="center" vertical="center"/>
    </xf>
    <xf numFmtId="38" fontId="3" fillId="2" borderId="34" xfId="1" applyFont="1" applyFill="1" applyBorder="1">
      <alignment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 wrapText="1"/>
    </xf>
    <xf numFmtId="38" fontId="3" fillId="0" borderId="36" xfId="1" applyFont="1" applyBorder="1">
      <alignment vertical="center"/>
    </xf>
    <xf numFmtId="38" fontId="3" fillId="0" borderId="36" xfId="1" applyFont="1" applyBorder="1" applyAlignment="1">
      <alignment horizontal="right" vertical="center"/>
    </xf>
    <xf numFmtId="0" fontId="3" fillId="0" borderId="26" xfId="0" applyFont="1" applyBorder="1" applyAlignment="1">
      <alignment horizontal="right" vertical="center"/>
    </xf>
    <xf numFmtId="0" fontId="3" fillId="0" borderId="8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1" xfId="0" applyFont="1" applyBorder="1" applyAlignment="1">
      <alignment horizontal="centerContinuous" vertical="center"/>
    </xf>
    <xf numFmtId="38" fontId="3" fillId="2" borderId="38" xfId="1" applyFont="1" applyFill="1" applyBorder="1">
      <alignment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38" fontId="3" fillId="2" borderId="7" xfId="1" applyFont="1" applyFill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 wrapText="1"/>
    </xf>
    <xf numFmtId="38" fontId="3" fillId="0" borderId="44" xfId="1" applyFont="1" applyBorder="1" applyAlignment="1">
      <alignment horizontal="right" vertical="center"/>
    </xf>
    <xf numFmtId="0" fontId="3" fillId="0" borderId="37" xfId="0" applyFont="1" applyBorder="1" applyAlignment="1">
      <alignment horizontal="centerContinuous" vertical="center"/>
    </xf>
    <xf numFmtId="38" fontId="3" fillId="0" borderId="6" xfId="1" applyFont="1" applyFill="1" applyBorder="1">
      <alignment vertical="center"/>
    </xf>
    <xf numFmtId="38" fontId="3" fillId="0" borderId="6" xfId="1" applyFont="1" applyFill="1" applyBorder="1" applyAlignment="1">
      <alignment horizontal="right" vertical="center"/>
    </xf>
    <xf numFmtId="0" fontId="3" fillId="0" borderId="46" xfId="0" applyFont="1" applyBorder="1" applyAlignment="1">
      <alignment horizontal="center" vertical="center"/>
    </xf>
    <xf numFmtId="0" fontId="3" fillId="0" borderId="45" xfId="0" applyFont="1" applyBorder="1" applyAlignment="1">
      <alignment horizontal="right" vertical="center"/>
    </xf>
    <xf numFmtId="0" fontId="3" fillId="0" borderId="47" xfId="0" applyFont="1" applyBorder="1" applyAlignment="1">
      <alignment horizontal="center" vertical="center"/>
    </xf>
    <xf numFmtId="0" fontId="3" fillId="0" borderId="45" xfId="0" applyFont="1" applyBorder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0" xfId="0" applyFont="1" applyBorder="1" applyAlignment="1">
      <alignment vertical="center"/>
    </xf>
    <xf numFmtId="0" fontId="3" fillId="0" borderId="48" xfId="0" applyFont="1" applyBorder="1" applyAlignment="1">
      <alignment horizontal="center" vertical="center" shrinkToFi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38" fontId="3" fillId="2" borderId="14" xfId="1" applyFont="1" applyFill="1" applyBorder="1" applyAlignment="1">
      <alignment horizontal="right" vertical="center"/>
    </xf>
    <xf numFmtId="38" fontId="3" fillId="2" borderId="20" xfId="1" applyFont="1" applyFill="1" applyBorder="1" applyAlignment="1">
      <alignment horizontal="right" vertical="center"/>
    </xf>
    <xf numFmtId="38" fontId="3" fillId="2" borderId="38" xfId="1" applyFont="1" applyFill="1" applyBorder="1" applyAlignment="1">
      <alignment horizontal="right" vertical="center"/>
    </xf>
    <xf numFmtId="38" fontId="3" fillId="2" borderId="23" xfId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38" fontId="4" fillId="0" borderId="0" xfId="1" applyFont="1" applyFill="1">
      <alignment vertical="center"/>
    </xf>
    <xf numFmtId="0" fontId="4" fillId="0" borderId="0" xfId="0" applyFont="1" applyFill="1" applyAlignment="1">
      <alignment horizontal="center" vertical="center"/>
    </xf>
    <xf numFmtId="38" fontId="4" fillId="0" borderId="0" xfId="1" applyFont="1" applyFill="1" applyAlignment="1">
      <alignment horizontal="right" vertical="center"/>
    </xf>
    <xf numFmtId="0" fontId="4" fillId="0" borderId="0" xfId="0" applyFont="1" applyFill="1">
      <alignment vertical="center"/>
    </xf>
    <xf numFmtId="0" fontId="6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38" fontId="3" fillId="0" borderId="0" xfId="1" applyFont="1" applyFill="1">
      <alignment vertical="center"/>
    </xf>
    <xf numFmtId="38" fontId="3" fillId="0" borderId="0" xfId="1" applyFont="1" applyFill="1" applyAlignment="1">
      <alignment horizontal="right" vertical="center"/>
    </xf>
    <xf numFmtId="0" fontId="3" fillId="0" borderId="26" xfId="0" applyFont="1" applyFill="1" applyBorder="1">
      <alignment vertical="center"/>
    </xf>
    <xf numFmtId="0" fontId="3" fillId="0" borderId="4" xfId="0" applyFont="1" applyFill="1" applyBorder="1">
      <alignment vertical="center"/>
    </xf>
    <xf numFmtId="0" fontId="3" fillId="0" borderId="27" xfId="0" applyFont="1" applyFill="1" applyBorder="1">
      <alignment vertical="center"/>
    </xf>
    <xf numFmtId="0" fontId="3" fillId="0" borderId="17" xfId="0" applyFont="1" applyFill="1" applyBorder="1">
      <alignment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right" vertical="center"/>
    </xf>
    <xf numFmtId="0" fontId="3" fillId="0" borderId="16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5" xfId="0" applyFont="1" applyFill="1" applyBorder="1">
      <alignment vertical="center"/>
    </xf>
    <xf numFmtId="0" fontId="3" fillId="0" borderId="25" xfId="0" applyFont="1" applyFill="1" applyBorder="1" applyAlignment="1">
      <alignment horizontal="centerContinuous" vertical="center"/>
    </xf>
    <xf numFmtId="38" fontId="3" fillId="0" borderId="14" xfId="1" applyFont="1" applyFill="1" applyBorder="1" applyAlignment="1">
      <alignment horizontal="right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right" vertical="center"/>
    </xf>
    <xf numFmtId="0" fontId="3" fillId="0" borderId="21" xfId="0" applyFont="1" applyFill="1" applyBorder="1" applyAlignment="1">
      <alignment horizontal="center" vertical="center"/>
    </xf>
    <xf numFmtId="38" fontId="3" fillId="0" borderId="21" xfId="1" applyFont="1" applyFill="1" applyBorder="1">
      <alignment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Continuous" vertical="center"/>
    </xf>
    <xf numFmtId="0" fontId="3" fillId="0" borderId="32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 wrapText="1"/>
    </xf>
    <xf numFmtId="38" fontId="3" fillId="0" borderId="1" xfId="1" applyFont="1" applyFill="1" applyBorder="1">
      <alignment vertical="center"/>
    </xf>
    <xf numFmtId="0" fontId="3" fillId="0" borderId="33" xfId="0" applyFont="1" applyFill="1" applyBorder="1">
      <alignment vertical="center"/>
    </xf>
    <xf numFmtId="0" fontId="3" fillId="0" borderId="34" xfId="0" applyFont="1" applyFill="1" applyBorder="1" applyAlignment="1">
      <alignment horizontal="center" vertical="center"/>
    </xf>
    <xf numFmtId="38" fontId="3" fillId="0" borderId="34" xfId="1" applyFont="1" applyFill="1" applyBorder="1">
      <alignment vertical="center"/>
    </xf>
    <xf numFmtId="0" fontId="3" fillId="0" borderId="35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 wrapText="1"/>
    </xf>
    <xf numFmtId="38" fontId="3" fillId="0" borderId="36" xfId="1" applyFont="1" applyFill="1" applyBorder="1" applyAlignment="1">
      <alignment horizontal="right" vertical="center"/>
    </xf>
    <xf numFmtId="0" fontId="3" fillId="0" borderId="35" xfId="0" applyFont="1" applyFill="1" applyBorder="1" applyAlignment="1">
      <alignment horizontal="center" vertical="center" shrinkToFit="1"/>
    </xf>
    <xf numFmtId="0" fontId="3" fillId="0" borderId="48" xfId="0" applyFont="1" applyFill="1" applyBorder="1" applyAlignment="1">
      <alignment horizontal="center" vertical="center" shrinkToFit="1"/>
    </xf>
    <xf numFmtId="38" fontId="3" fillId="0" borderId="1" xfId="1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right" vertical="center"/>
    </xf>
    <xf numFmtId="0" fontId="3" fillId="0" borderId="8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11" xfId="0" applyFont="1" applyFill="1" applyBorder="1" applyAlignment="1">
      <alignment horizontal="centerContinuous" vertical="center"/>
    </xf>
    <xf numFmtId="38" fontId="3" fillId="0" borderId="38" xfId="1" applyFont="1" applyFill="1" applyBorder="1" applyAlignment="1">
      <alignment horizontal="right" vertical="center"/>
    </xf>
    <xf numFmtId="0" fontId="3" fillId="0" borderId="39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38" fontId="3" fillId="0" borderId="1" xfId="1" applyFont="1" applyFill="1" applyBorder="1" applyAlignment="1">
      <alignment vertical="center"/>
    </xf>
    <xf numFmtId="9" fontId="0" fillId="0" borderId="1" xfId="2" applyFont="1" applyFill="1" applyBorder="1" applyAlignment="1">
      <alignment vertical="center"/>
    </xf>
    <xf numFmtId="0" fontId="3" fillId="0" borderId="41" xfId="0" applyFont="1" applyFill="1" applyBorder="1">
      <alignment vertical="center"/>
    </xf>
    <xf numFmtId="0" fontId="3" fillId="0" borderId="7" xfId="0" applyFont="1" applyFill="1" applyBorder="1" applyAlignment="1">
      <alignment horizontal="center" vertical="center"/>
    </xf>
    <xf numFmtId="38" fontId="3" fillId="0" borderId="7" xfId="1" applyFont="1" applyFill="1" applyBorder="1">
      <alignment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45" xfId="0" applyFont="1" applyFill="1" applyBorder="1" applyAlignment="1">
      <alignment horizontal="right" vertical="center"/>
    </xf>
    <xf numFmtId="0" fontId="3" fillId="0" borderId="13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0" xfId="0" applyFont="1" applyFill="1" applyBorder="1">
      <alignment vertical="center"/>
    </xf>
    <xf numFmtId="0" fontId="3" fillId="0" borderId="12" xfId="0" applyFont="1" applyFill="1" applyBorder="1" applyAlignment="1">
      <alignment horizontal="centerContinuous" vertical="center"/>
    </xf>
    <xf numFmtId="38" fontId="3" fillId="0" borderId="23" xfId="1" applyFont="1" applyFill="1" applyBorder="1" applyAlignment="1">
      <alignment horizontal="right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47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vertical="center"/>
    </xf>
    <xf numFmtId="0" fontId="3" fillId="0" borderId="45" xfId="0" applyFont="1" applyFill="1" applyBorder="1">
      <alignment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5" fillId="0" borderId="43" xfId="0" applyFont="1" applyFill="1" applyBorder="1" applyAlignment="1">
      <alignment horizontal="center" vertical="center" wrapText="1"/>
    </xf>
    <xf numFmtId="38" fontId="3" fillId="0" borderId="44" xfId="1" applyFont="1" applyFill="1" applyBorder="1" applyAlignment="1">
      <alignment horizontal="right" vertical="center"/>
    </xf>
    <xf numFmtId="176" fontId="0" fillId="0" borderId="0" xfId="0" applyNumberFormat="1" applyFill="1" applyBorder="1" applyAlignment="1">
      <alignment vertical="center"/>
    </xf>
    <xf numFmtId="0" fontId="3" fillId="0" borderId="37" xfId="0" applyFont="1" applyFill="1" applyBorder="1" applyAlignment="1">
      <alignment horizontal="centerContinuous" vertical="center"/>
    </xf>
    <xf numFmtId="0" fontId="3" fillId="0" borderId="46" xfId="0" applyFont="1" applyFill="1" applyBorder="1" applyAlignment="1">
      <alignment horizontal="center" vertical="center"/>
    </xf>
    <xf numFmtId="38" fontId="3" fillId="0" borderId="14" xfId="1" applyFont="1" applyFill="1" applyBorder="1">
      <alignment vertical="center"/>
    </xf>
    <xf numFmtId="38" fontId="3" fillId="0" borderId="36" xfId="1" applyFont="1" applyFill="1" applyBorder="1">
      <alignment vertical="center"/>
    </xf>
    <xf numFmtId="38" fontId="3" fillId="0" borderId="38" xfId="1" applyFont="1" applyFill="1" applyBorder="1">
      <alignment vertical="center"/>
    </xf>
    <xf numFmtId="38" fontId="3" fillId="0" borderId="23" xfId="1" applyFont="1" applyFill="1" applyBorder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right" vertical="center"/>
    </xf>
    <xf numFmtId="0" fontId="3" fillId="0" borderId="8" xfId="0" applyFont="1" applyFill="1" applyBorder="1" applyAlignment="1">
      <alignment horizontal="right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38" fontId="3" fillId="0" borderId="1" xfId="1" applyFont="1" applyFill="1" applyBorder="1" applyAlignment="1">
      <alignment horizontal="center" vertical="center"/>
    </xf>
    <xf numFmtId="38" fontId="3" fillId="0" borderId="28" xfId="1" applyFont="1" applyFill="1" applyBorder="1" applyAlignment="1">
      <alignment horizontal="center" vertical="center"/>
    </xf>
    <xf numFmtId="0" fontId="3" fillId="0" borderId="4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45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right" vertical="center"/>
    </xf>
    <xf numFmtId="0" fontId="3" fillId="0" borderId="22" xfId="0" applyFont="1" applyFill="1" applyBorder="1" applyAlignment="1">
      <alignment horizontal="right" vertical="center"/>
    </xf>
    <xf numFmtId="0" fontId="3" fillId="0" borderId="1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28" xfId="1" applyFont="1" applyBorder="1" applyAlignment="1">
      <alignment horizontal="center" vertical="center"/>
    </xf>
    <xf numFmtId="0" fontId="3" fillId="2" borderId="49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2" borderId="15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right" vertical="center"/>
    </xf>
    <xf numFmtId="0" fontId="3" fillId="0" borderId="22" xfId="0" applyFont="1" applyBorder="1" applyAlignment="1">
      <alignment horizontal="right" vertical="center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4</xdr:col>
      <xdr:colOff>0</xdr:colOff>
      <xdr:row>4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0" y="428625"/>
          <a:ext cx="2190750" cy="3429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266700</xdr:colOff>
      <xdr:row>29</xdr:row>
      <xdr:rowOff>57150</xdr:rowOff>
    </xdr:from>
    <xdr:to>
      <xdr:col>3</xdr:col>
      <xdr:colOff>457200</xdr:colOff>
      <xdr:row>29</xdr:row>
      <xdr:rowOff>247650</xdr:rowOff>
    </xdr:to>
    <xdr:sp macro="" textlink="">
      <xdr:nvSpPr>
        <xdr:cNvPr id="3" name="Rectangle 10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2190750" y="7496175"/>
          <a:ext cx="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◎</a:t>
          </a:r>
        </a:p>
      </xdr:txBody>
    </xdr:sp>
    <xdr:clientData/>
  </xdr:twoCellAnchor>
  <xdr:twoCellAnchor>
    <xdr:from>
      <xdr:col>0</xdr:col>
      <xdr:colOff>0</xdr:colOff>
      <xdr:row>35</xdr:row>
      <xdr:rowOff>0</xdr:rowOff>
    </xdr:from>
    <xdr:to>
      <xdr:col>4</xdr:col>
      <xdr:colOff>0</xdr:colOff>
      <xdr:row>37</xdr:row>
      <xdr:rowOff>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0" y="8667750"/>
          <a:ext cx="2190750" cy="3429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39</xdr:row>
      <xdr:rowOff>146685</xdr:rowOff>
    </xdr:from>
    <xdr:to>
      <xdr:col>23</xdr:col>
      <xdr:colOff>124200</xdr:colOff>
      <xdr:row>39</xdr:row>
      <xdr:rowOff>146686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4848225" y="9690735"/>
          <a:ext cx="3076950" cy="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266700</xdr:colOff>
      <xdr:row>62</xdr:row>
      <xdr:rowOff>57150</xdr:rowOff>
    </xdr:from>
    <xdr:to>
      <xdr:col>3</xdr:col>
      <xdr:colOff>457200</xdr:colOff>
      <xdr:row>62</xdr:row>
      <xdr:rowOff>247650</xdr:rowOff>
    </xdr:to>
    <xdr:sp macro="" textlink="">
      <xdr:nvSpPr>
        <xdr:cNvPr id="6" name="Rectangle 10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/>
        </xdr:cNvSpPr>
      </xdr:nvSpPr>
      <xdr:spPr bwMode="auto">
        <a:xfrm>
          <a:off x="2190750" y="15735300"/>
          <a:ext cx="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◎</a:t>
          </a:r>
        </a:p>
      </xdr:txBody>
    </xdr:sp>
    <xdr:clientData/>
  </xdr:twoCellAnchor>
  <xdr:twoCellAnchor>
    <xdr:from>
      <xdr:col>17</xdr:col>
      <xdr:colOff>144883</xdr:colOff>
      <xdr:row>43</xdr:row>
      <xdr:rowOff>145678</xdr:rowOff>
    </xdr:from>
    <xdr:to>
      <xdr:col>28</xdr:col>
      <xdr:colOff>0</xdr:colOff>
      <xdr:row>43</xdr:row>
      <xdr:rowOff>145678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6174208" y="10756528"/>
          <a:ext cx="3103142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44</xdr:row>
      <xdr:rowOff>145675</xdr:rowOff>
    </xdr:from>
    <xdr:to>
      <xdr:col>7</xdr:col>
      <xdr:colOff>0</xdr:colOff>
      <xdr:row>44</xdr:row>
      <xdr:rowOff>145677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 flipV="1">
          <a:off x="2190750" y="11023225"/>
          <a:ext cx="885825" cy="2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49</xdr:row>
      <xdr:rowOff>145674</xdr:rowOff>
    </xdr:from>
    <xdr:to>
      <xdr:col>15</xdr:col>
      <xdr:colOff>0</xdr:colOff>
      <xdr:row>49</xdr:row>
      <xdr:rowOff>145675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flipV="1">
          <a:off x="2190750" y="12356724"/>
          <a:ext cx="3248025" cy="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138177</xdr:colOff>
      <xdr:row>48</xdr:row>
      <xdr:rowOff>145675</xdr:rowOff>
    </xdr:from>
    <xdr:to>
      <xdr:col>28</xdr:col>
      <xdr:colOff>0</xdr:colOff>
      <xdr:row>48</xdr:row>
      <xdr:rowOff>145675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>
          <a:off x="6758052" y="12090025"/>
          <a:ext cx="2519298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299356</xdr:colOff>
      <xdr:row>53</xdr:row>
      <xdr:rowOff>0</xdr:rowOff>
    </xdr:from>
    <xdr:to>
      <xdr:col>19</xdr:col>
      <xdr:colOff>299356</xdr:colOff>
      <xdr:row>56</xdr:row>
      <xdr:rowOff>0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4557031" y="13277850"/>
          <a:ext cx="2362200" cy="8001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4000">
              <a:latin typeface="ＭＳ ゴシック" panose="020B0609070205080204" pitchFamily="49" charset="-128"/>
              <a:ea typeface="ＭＳ ゴシック" panose="020B0609070205080204" pitchFamily="49" charset="-128"/>
            </a:rPr>
            <a:t>記入例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4</xdr:col>
      <xdr:colOff>0</xdr:colOff>
      <xdr:row>4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>
          <a:off x="0" y="466725"/>
          <a:ext cx="2190750" cy="3429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266700</xdr:colOff>
      <xdr:row>29</xdr:row>
      <xdr:rowOff>57150</xdr:rowOff>
    </xdr:from>
    <xdr:to>
      <xdr:col>3</xdr:col>
      <xdr:colOff>457200</xdr:colOff>
      <xdr:row>29</xdr:row>
      <xdr:rowOff>247650</xdr:rowOff>
    </xdr:to>
    <xdr:sp macro="" textlink="">
      <xdr:nvSpPr>
        <xdr:cNvPr id="4" name="Rectangle 10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90750" y="7724775"/>
          <a:ext cx="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◎</a:t>
          </a:r>
        </a:p>
      </xdr:txBody>
    </xdr:sp>
    <xdr:clientData/>
  </xdr:twoCellAnchor>
  <xdr:twoCellAnchor>
    <xdr:from>
      <xdr:col>0</xdr:col>
      <xdr:colOff>0</xdr:colOff>
      <xdr:row>35</xdr:row>
      <xdr:rowOff>0</xdr:rowOff>
    </xdr:from>
    <xdr:to>
      <xdr:col>4</xdr:col>
      <xdr:colOff>0</xdr:colOff>
      <xdr:row>37</xdr:row>
      <xdr:rowOff>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>
          <a:off x="0" y="462643"/>
          <a:ext cx="2190750" cy="353786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39</xdr:row>
      <xdr:rowOff>146685</xdr:rowOff>
    </xdr:from>
    <xdr:to>
      <xdr:col>23</xdr:col>
      <xdr:colOff>124200</xdr:colOff>
      <xdr:row>39</xdr:row>
      <xdr:rowOff>146686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 flipV="1">
          <a:off x="4884964" y="1507399"/>
          <a:ext cx="3117772" cy="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266700</xdr:colOff>
      <xdr:row>62</xdr:row>
      <xdr:rowOff>57150</xdr:rowOff>
    </xdr:from>
    <xdr:to>
      <xdr:col>3</xdr:col>
      <xdr:colOff>457200</xdr:colOff>
      <xdr:row>62</xdr:row>
      <xdr:rowOff>247650</xdr:rowOff>
    </xdr:to>
    <xdr:sp macro="" textlink="">
      <xdr:nvSpPr>
        <xdr:cNvPr id="11" name="Rectangle 10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93471" y="7677150"/>
          <a:ext cx="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◎</a:t>
          </a:r>
        </a:p>
      </xdr:txBody>
    </xdr:sp>
    <xdr:clientData/>
  </xdr:twoCellAnchor>
  <xdr:twoCellAnchor>
    <xdr:from>
      <xdr:col>17</xdr:col>
      <xdr:colOff>144883</xdr:colOff>
      <xdr:row>43</xdr:row>
      <xdr:rowOff>145678</xdr:rowOff>
    </xdr:from>
    <xdr:to>
      <xdr:col>28</xdr:col>
      <xdr:colOff>0</xdr:colOff>
      <xdr:row>43</xdr:row>
      <xdr:rowOff>145678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CxnSpPr/>
      </xdr:nvCxnSpPr>
      <xdr:spPr>
        <a:xfrm>
          <a:off x="6117618" y="11205884"/>
          <a:ext cx="3060000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44</xdr:row>
      <xdr:rowOff>145675</xdr:rowOff>
    </xdr:from>
    <xdr:to>
      <xdr:col>7</xdr:col>
      <xdr:colOff>0</xdr:colOff>
      <xdr:row>44</xdr:row>
      <xdr:rowOff>145677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CxnSpPr/>
      </xdr:nvCxnSpPr>
      <xdr:spPr>
        <a:xfrm flipV="1">
          <a:off x="2185147" y="11497234"/>
          <a:ext cx="874059" cy="2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49</xdr:row>
      <xdr:rowOff>145674</xdr:rowOff>
    </xdr:from>
    <xdr:to>
      <xdr:col>15</xdr:col>
      <xdr:colOff>0</xdr:colOff>
      <xdr:row>49</xdr:row>
      <xdr:rowOff>145675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CxnSpPr/>
      </xdr:nvCxnSpPr>
      <xdr:spPr>
        <a:xfrm flipV="1">
          <a:off x="2185147" y="12953998"/>
          <a:ext cx="3204882" cy="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138177</xdr:colOff>
      <xdr:row>48</xdr:row>
      <xdr:rowOff>145675</xdr:rowOff>
    </xdr:from>
    <xdr:to>
      <xdr:col>28</xdr:col>
      <xdr:colOff>0</xdr:colOff>
      <xdr:row>48</xdr:row>
      <xdr:rowOff>145675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CxnSpPr/>
      </xdr:nvCxnSpPr>
      <xdr:spPr>
        <a:xfrm>
          <a:off x="6693618" y="12662646"/>
          <a:ext cx="2484000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299356</xdr:colOff>
      <xdr:row>53</xdr:row>
      <xdr:rowOff>0</xdr:rowOff>
    </xdr:from>
    <xdr:to>
      <xdr:col>19</xdr:col>
      <xdr:colOff>299356</xdr:colOff>
      <xdr:row>56</xdr:row>
      <xdr:rowOff>0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4585606" y="13566321"/>
          <a:ext cx="2394857" cy="816429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4000">
              <a:latin typeface="ＭＳ ゴシック" panose="020B0609070205080204" pitchFamily="49" charset="-128"/>
              <a:ea typeface="ＭＳ ゴシック" panose="020B0609070205080204" pitchFamily="49" charset="-128"/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>
        <a:ln w="12700"/>
      </a:spPr>
      <a:bodyPr/>
      <a:lstStyle/>
      <a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AN66"/>
  <sheetViews>
    <sheetView tabSelected="1" view="pageBreakPreview" topLeftCell="A27" zoomScale="85" zoomScaleNormal="100" zoomScaleSheetLayoutView="85" workbookViewId="0">
      <selection activeCell="AI63" sqref="AI63"/>
    </sheetView>
  </sheetViews>
  <sheetFormatPr defaultColWidth="9" defaultRowHeight="13.5"/>
  <cols>
    <col min="1" max="1" width="9.25" style="106" customWidth="1"/>
    <col min="2" max="2" width="7.25" style="106" bestFit="1" customWidth="1"/>
    <col min="3" max="3" width="9" style="106" bestFit="1" customWidth="1"/>
    <col min="4" max="4" width="3.25" style="107" bestFit="1" customWidth="1"/>
    <col min="5" max="27" width="3.875" style="107" customWidth="1"/>
    <col min="28" max="28" width="3.875" style="106" customWidth="1"/>
    <col min="29" max="29" width="11.375" style="106" bestFit="1" customWidth="1"/>
    <col min="30" max="30" width="12.75" style="108" bestFit="1" customWidth="1"/>
    <col min="31" max="31" width="3.375" style="107" bestFit="1" customWidth="1"/>
    <col min="32" max="32" width="12.75" style="109" bestFit="1" customWidth="1"/>
    <col min="33" max="33" width="3.375" style="107" bestFit="1" customWidth="1"/>
    <col min="34" max="34" width="9" style="106"/>
    <col min="35" max="35" width="12.75" style="106" customWidth="1"/>
    <col min="36" max="36" width="12.75" style="108" customWidth="1"/>
    <col min="37" max="37" width="9" style="106" customWidth="1"/>
    <col min="38" max="38" width="12.75" style="108" customWidth="1"/>
    <col min="39" max="39" width="12.75" style="106" customWidth="1"/>
    <col min="40" max="16384" width="9" style="106"/>
  </cols>
  <sheetData>
    <row r="1" spans="1:40" s="103" customFormat="1" ht="21.75" customHeight="1" thickBot="1">
      <c r="A1" s="181" t="s">
        <v>33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2" t="s">
        <v>34</v>
      </c>
      <c r="S1" s="182"/>
      <c r="T1" s="99" t="s">
        <v>15</v>
      </c>
      <c r="U1" s="182"/>
      <c r="V1" s="182"/>
      <c r="W1" s="182"/>
      <c r="X1" s="182"/>
      <c r="Y1" s="182"/>
      <c r="Z1" s="182"/>
      <c r="AA1" s="182"/>
      <c r="AB1" s="182"/>
      <c r="AC1" s="100" t="s">
        <v>14</v>
      </c>
      <c r="AD1" s="100"/>
      <c r="AE1" s="101"/>
      <c r="AF1" s="102"/>
      <c r="AG1" s="101"/>
      <c r="AI1" s="104"/>
      <c r="AJ1" s="104"/>
      <c r="AK1" s="104"/>
      <c r="AL1" s="104"/>
      <c r="AM1" s="104"/>
      <c r="AN1" s="105"/>
    </row>
    <row r="2" spans="1:40" ht="12" customHeight="1" thickBot="1"/>
    <row r="3" spans="1:40">
      <c r="A3" s="110"/>
      <c r="B3" s="111"/>
      <c r="C3" s="183" t="s">
        <v>36</v>
      </c>
      <c r="D3" s="184"/>
      <c r="E3" s="185" t="s">
        <v>17</v>
      </c>
      <c r="F3" s="185"/>
      <c r="G3" s="185" t="s">
        <v>18</v>
      </c>
      <c r="H3" s="185"/>
      <c r="I3" s="185" t="s">
        <v>19</v>
      </c>
      <c r="J3" s="185"/>
      <c r="K3" s="185" t="s">
        <v>16</v>
      </c>
      <c r="L3" s="185"/>
      <c r="M3" s="185" t="s">
        <v>20</v>
      </c>
      <c r="N3" s="185"/>
      <c r="O3" s="185" t="s">
        <v>21</v>
      </c>
      <c r="P3" s="185"/>
      <c r="Q3" s="185" t="s">
        <v>22</v>
      </c>
      <c r="R3" s="185"/>
      <c r="S3" s="185" t="s">
        <v>23</v>
      </c>
      <c r="T3" s="185"/>
      <c r="U3" s="185" t="s">
        <v>24</v>
      </c>
      <c r="V3" s="185"/>
      <c r="W3" s="185" t="s">
        <v>25</v>
      </c>
      <c r="X3" s="185"/>
      <c r="Y3" s="185" t="s">
        <v>26</v>
      </c>
      <c r="Z3" s="185"/>
      <c r="AA3" s="185" t="s">
        <v>27</v>
      </c>
      <c r="AB3" s="185"/>
      <c r="AC3" s="185" t="s">
        <v>28</v>
      </c>
      <c r="AD3" s="185"/>
      <c r="AE3" s="185"/>
      <c r="AF3" s="185"/>
      <c r="AG3" s="188"/>
    </row>
    <row r="4" spans="1:40">
      <c r="A4" s="112" t="s">
        <v>35</v>
      </c>
      <c r="B4" s="113"/>
      <c r="C4" s="113"/>
      <c r="D4" s="114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  <c r="R4" s="186"/>
      <c r="S4" s="186"/>
      <c r="T4" s="186"/>
      <c r="U4" s="186"/>
      <c r="V4" s="186"/>
      <c r="W4" s="186"/>
      <c r="X4" s="186"/>
      <c r="Y4" s="186"/>
      <c r="Z4" s="186"/>
      <c r="AA4" s="186"/>
      <c r="AB4" s="186"/>
      <c r="AC4" s="115" t="s">
        <v>31</v>
      </c>
      <c r="AD4" s="189" t="s">
        <v>29</v>
      </c>
      <c r="AE4" s="189"/>
      <c r="AF4" s="189" t="s">
        <v>30</v>
      </c>
      <c r="AG4" s="190"/>
      <c r="AJ4" s="108" t="s">
        <v>3</v>
      </c>
    </row>
    <row r="5" spans="1:40" ht="20.45" customHeight="1">
      <c r="A5" s="116" t="s">
        <v>57</v>
      </c>
      <c r="B5" s="191"/>
      <c r="C5" s="191"/>
      <c r="D5" s="117" t="s">
        <v>14</v>
      </c>
      <c r="E5" s="118"/>
      <c r="F5" s="117"/>
      <c r="G5" s="119"/>
      <c r="H5" s="119"/>
      <c r="I5" s="118"/>
      <c r="J5" s="117"/>
      <c r="K5" s="119"/>
      <c r="L5" s="119"/>
      <c r="M5" s="118"/>
      <c r="N5" s="117"/>
      <c r="O5" s="119"/>
      <c r="P5" s="119"/>
      <c r="Q5" s="118"/>
      <c r="R5" s="117"/>
      <c r="S5" s="119"/>
      <c r="T5" s="119"/>
      <c r="U5" s="118"/>
      <c r="V5" s="117"/>
      <c r="W5" s="119"/>
      <c r="X5" s="119"/>
      <c r="Y5" s="118"/>
      <c r="Z5" s="117"/>
      <c r="AA5" s="119"/>
      <c r="AB5" s="120"/>
      <c r="AC5" s="121" t="s">
        <v>0</v>
      </c>
      <c r="AD5" s="122"/>
      <c r="AE5" s="123" t="s">
        <v>2</v>
      </c>
      <c r="AF5" s="122"/>
      <c r="AG5" s="124" t="s">
        <v>2</v>
      </c>
    </row>
    <row r="6" spans="1:40" ht="20.45" customHeight="1">
      <c r="A6" s="125" t="s">
        <v>12</v>
      </c>
      <c r="B6" s="126" t="s">
        <v>8</v>
      </c>
      <c r="C6" s="127"/>
      <c r="D6" s="128" t="s">
        <v>10</v>
      </c>
      <c r="E6" s="129"/>
      <c r="F6" s="128"/>
      <c r="G6" s="126"/>
      <c r="H6" s="126"/>
      <c r="I6" s="129"/>
      <c r="J6" s="128"/>
      <c r="K6" s="126"/>
      <c r="L6" s="126"/>
      <c r="M6" s="129"/>
      <c r="N6" s="128"/>
      <c r="O6" s="126"/>
      <c r="P6" s="126"/>
      <c r="Q6" s="129"/>
      <c r="R6" s="128"/>
      <c r="S6" s="126"/>
      <c r="T6" s="126"/>
      <c r="U6" s="129"/>
      <c r="V6" s="128"/>
      <c r="W6" s="126"/>
      <c r="X6" s="126"/>
      <c r="Y6" s="129"/>
      <c r="Z6" s="128"/>
      <c r="AA6" s="126"/>
      <c r="AB6" s="128"/>
      <c r="AC6" s="130" t="s">
        <v>38</v>
      </c>
      <c r="AD6" s="23"/>
      <c r="AE6" s="128" t="s">
        <v>2</v>
      </c>
      <c r="AF6" s="23"/>
      <c r="AG6" s="131" t="s">
        <v>2</v>
      </c>
      <c r="AI6" s="106" t="s">
        <v>49</v>
      </c>
    </row>
    <row r="7" spans="1:40" ht="20.45" customHeight="1">
      <c r="A7" s="125"/>
      <c r="B7" s="126" t="s">
        <v>9</v>
      </c>
      <c r="C7" s="127"/>
      <c r="D7" s="128" t="s">
        <v>11</v>
      </c>
      <c r="E7" s="129"/>
      <c r="F7" s="128"/>
      <c r="G7" s="126"/>
      <c r="H7" s="126"/>
      <c r="I7" s="129"/>
      <c r="J7" s="128"/>
      <c r="K7" s="126"/>
      <c r="L7" s="126"/>
      <c r="M7" s="129"/>
      <c r="N7" s="128"/>
      <c r="O7" s="126"/>
      <c r="P7" s="126"/>
      <c r="Q7" s="129"/>
      <c r="R7" s="128"/>
      <c r="S7" s="126"/>
      <c r="T7" s="126"/>
      <c r="U7" s="129"/>
      <c r="V7" s="128"/>
      <c r="W7" s="126"/>
      <c r="X7" s="126"/>
      <c r="Y7" s="129"/>
      <c r="Z7" s="128"/>
      <c r="AA7" s="126"/>
      <c r="AB7" s="128"/>
      <c r="AC7" s="130" t="s">
        <v>39</v>
      </c>
      <c r="AD7" s="23"/>
      <c r="AE7" s="128" t="s">
        <v>2</v>
      </c>
      <c r="AF7" s="23"/>
      <c r="AG7" s="131" t="s">
        <v>2</v>
      </c>
      <c r="AI7" s="115" t="s">
        <v>1</v>
      </c>
    </row>
    <row r="8" spans="1:40" ht="20.45" customHeight="1">
      <c r="A8" s="125" t="s">
        <v>13</v>
      </c>
      <c r="B8" s="126" t="s">
        <v>8</v>
      </c>
      <c r="C8" s="127"/>
      <c r="D8" s="128" t="s">
        <v>10</v>
      </c>
      <c r="E8" s="129"/>
      <c r="F8" s="128"/>
      <c r="G8" s="126"/>
      <c r="H8" s="126"/>
      <c r="I8" s="129"/>
      <c r="J8" s="128"/>
      <c r="K8" s="126"/>
      <c r="L8" s="126"/>
      <c r="M8" s="129"/>
      <c r="N8" s="128"/>
      <c r="O8" s="126"/>
      <c r="P8" s="126"/>
      <c r="Q8" s="129"/>
      <c r="R8" s="128"/>
      <c r="S8" s="126"/>
      <c r="T8" s="126"/>
      <c r="U8" s="129"/>
      <c r="V8" s="128"/>
      <c r="W8" s="126"/>
      <c r="X8" s="126"/>
      <c r="Y8" s="129"/>
      <c r="Z8" s="128"/>
      <c r="AA8" s="126"/>
      <c r="AB8" s="128"/>
      <c r="AC8" s="132" t="s">
        <v>40</v>
      </c>
      <c r="AD8" s="23"/>
      <c r="AE8" s="128" t="s">
        <v>2</v>
      </c>
      <c r="AF8" s="23"/>
      <c r="AG8" s="131" t="s">
        <v>2</v>
      </c>
      <c r="AI8" s="133">
        <v>12000000</v>
      </c>
      <c r="AJ8" s="108" t="s">
        <v>50</v>
      </c>
    </row>
    <row r="9" spans="1:40" ht="20.45" customHeight="1" thickBot="1">
      <c r="A9" s="134"/>
      <c r="B9" s="135" t="s">
        <v>9</v>
      </c>
      <c r="C9" s="136"/>
      <c r="D9" s="137" t="s">
        <v>11</v>
      </c>
      <c r="E9" s="138"/>
      <c r="F9" s="137"/>
      <c r="G9" s="135"/>
      <c r="H9" s="135"/>
      <c r="I9" s="138"/>
      <c r="J9" s="137"/>
      <c r="K9" s="135"/>
      <c r="L9" s="135"/>
      <c r="M9" s="138"/>
      <c r="N9" s="137"/>
      <c r="O9" s="135"/>
      <c r="P9" s="135"/>
      <c r="Q9" s="138"/>
      <c r="R9" s="137"/>
      <c r="S9" s="135"/>
      <c r="T9" s="135"/>
      <c r="U9" s="138"/>
      <c r="V9" s="137"/>
      <c r="W9" s="135"/>
      <c r="X9" s="135"/>
      <c r="Y9" s="138"/>
      <c r="Z9" s="137"/>
      <c r="AA9" s="135"/>
      <c r="AB9" s="135"/>
      <c r="AC9" s="139" t="s">
        <v>41</v>
      </c>
      <c r="AD9" s="140"/>
      <c r="AE9" s="141" t="s">
        <v>11</v>
      </c>
      <c r="AF9" s="140"/>
      <c r="AG9" s="142" t="s">
        <v>11</v>
      </c>
      <c r="AI9" s="115" t="s">
        <v>44</v>
      </c>
      <c r="AJ9" s="143" t="s">
        <v>45</v>
      </c>
      <c r="AK9" s="115" t="s">
        <v>46</v>
      </c>
      <c r="AL9" s="143" t="s">
        <v>47</v>
      </c>
      <c r="AM9" s="115" t="s">
        <v>48</v>
      </c>
    </row>
    <row r="10" spans="1:40" ht="20.45" customHeight="1">
      <c r="A10" s="144" t="s">
        <v>32</v>
      </c>
      <c r="B10" s="187"/>
      <c r="C10" s="187"/>
      <c r="D10" s="145" t="s">
        <v>14</v>
      </c>
      <c r="E10" s="146"/>
      <c r="F10" s="145"/>
      <c r="G10" s="147"/>
      <c r="H10" s="147"/>
      <c r="I10" s="146"/>
      <c r="J10" s="145"/>
      <c r="K10" s="147"/>
      <c r="L10" s="147"/>
      <c r="M10" s="146"/>
      <c r="N10" s="145"/>
      <c r="O10" s="147"/>
      <c r="P10" s="147"/>
      <c r="Q10" s="146"/>
      <c r="R10" s="145"/>
      <c r="S10" s="147"/>
      <c r="T10" s="147"/>
      <c r="U10" s="146"/>
      <c r="V10" s="145"/>
      <c r="W10" s="147"/>
      <c r="X10" s="147"/>
      <c r="Y10" s="146"/>
      <c r="Z10" s="145"/>
      <c r="AA10" s="147"/>
      <c r="AB10" s="111"/>
      <c r="AC10" s="148" t="s">
        <v>0</v>
      </c>
      <c r="AD10" s="149"/>
      <c r="AE10" s="150" t="s">
        <v>2</v>
      </c>
      <c r="AF10" s="122"/>
      <c r="AG10" s="151" t="s">
        <v>2</v>
      </c>
      <c r="AI10" s="143"/>
      <c r="AJ10" s="152">
        <v>1863205.3333333333</v>
      </c>
      <c r="AK10" s="153">
        <f>AJ10/$AJ$15</f>
        <v>0.10430408756800942</v>
      </c>
      <c r="AL10" s="152">
        <f>$AI$8*AK10</f>
        <v>1251649.0508161131</v>
      </c>
      <c r="AM10" s="152">
        <v>1250000</v>
      </c>
    </row>
    <row r="11" spans="1:40" ht="20.45" customHeight="1">
      <c r="A11" s="125" t="s">
        <v>12</v>
      </c>
      <c r="B11" s="126" t="s">
        <v>8</v>
      </c>
      <c r="C11" s="127"/>
      <c r="D11" s="128" t="s">
        <v>10</v>
      </c>
      <c r="E11" s="129"/>
      <c r="F11" s="128"/>
      <c r="G11" s="126"/>
      <c r="H11" s="126"/>
      <c r="I11" s="129"/>
      <c r="J11" s="128"/>
      <c r="K11" s="126"/>
      <c r="L11" s="126"/>
      <c r="M11" s="129"/>
      <c r="N11" s="128"/>
      <c r="O11" s="126"/>
      <c r="P11" s="126"/>
      <c r="Q11" s="129"/>
      <c r="R11" s="128"/>
      <c r="S11" s="126"/>
      <c r="T11" s="126"/>
      <c r="U11" s="129"/>
      <c r="V11" s="128"/>
      <c r="W11" s="126"/>
      <c r="X11" s="126"/>
      <c r="Y11" s="129"/>
      <c r="Z11" s="128"/>
      <c r="AA11" s="126"/>
      <c r="AB11" s="128"/>
      <c r="AC11" s="130" t="s">
        <v>38</v>
      </c>
      <c r="AD11" s="23"/>
      <c r="AE11" s="128" t="s">
        <v>2</v>
      </c>
      <c r="AF11" s="23"/>
      <c r="AG11" s="131" t="s">
        <v>2</v>
      </c>
      <c r="AI11" s="143"/>
      <c r="AJ11" s="152">
        <v>8000000</v>
      </c>
      <c r="AK11" s="153">
        <f t="shared" ref="AK11:AK15" si="0">AJ11/$AJ$15</f>
        <v>0.44784795621599521</v>
      </c>
      <c r="AL11" s="152">
        <f t="shared" ref="AL11:AL14" si="1">$AI$8*AK11</f>
        <v>5374175.4745919425</v>
      </c>
      <c r="AM11" s="152">
        <v>5300000</v>
      </c>
    </row>
    <row r="12" spans="1:40" ht="20.45" customHeight="1">
      <c r="A12" s="125"/>
      <c r="B12" s="126" t="s">
        <v>9</v>
      </c>
      <c r="C12" s="127"/>
      <c r="D12" s="128" t="s">
        <v>11</v>
      </c>
      <c r="E12" s="129"/>
      <c r="F12" s="128"/>
      <c r="G12" s="126"/>
      <c r="H12" s="126"/>
      <c r="I12" s="129"/>
      <c r="J12" s="128"/>
      <c r="K12" s="126"/>
      <c r="L12" s="126"/>
      <c r="M12" s="129"/>
      <c r="N12" s="128"/>
      <c r="O12" s="126"/>
      <c r="P12" s="126"/>
      <c r="Q12" s="129"/>
      <c r="R12" s="128"/>
      <c r="S12" s="126"/>
      <c r="T12" s="126"/>
      <c r="U12" s="129"/>
      <c r="V12" s="128"/>
      <c r="W12" s="126"/>
      <c r="X12" s="126"/>
      <c r="Y12" s="129"/>
      <c r="Z12" s="128"/>
      <c r="AA12" s="126"/>
      <c r="AB12" s="128"/>
      <c r="AC12" s="130" t="s">
        <v>39</v>
      </c>
      <c r="AD12" s="23"/>
      <c r="AE12" s="128" t="s">
        <v>2</v>
      </c>
      <c r="AF12" s="23"/>
      <c r="AG12" s="131" t="s">
        <v>2</v>
      </c>
      <c r="AI12" s="143"/>
      <c r="AJ12" s="152">
        <v>8000000</v>
      </c>
      <c r="AK12" s="153">
        <f t="shared" si="0"/>
        <v>0.44784795621599521</v>
      </c>
      <c r="AL12" s="152">
        <f t="shared" si="1"/>
        <v>5374175.4745919425</v>
      </c>
      <c r="AM12" s="152">
        <v>5450000</v>
      </c>
    </row>
    <row r="13" spans="1:40" ht="20.45" customHeight="1">
      <c r="A13" s="125" t="s">
        <v>13</v>
      </c>
      <c r="B13" s="126" t="s">
        <v>8</v>
      </c>
      <c r="C13" s="127"/>
      <c r="D13" s="128" t="s">
        <v>10</v>
      </c>
      <c r="E13" s="129"/>
      <c r="F13" s="128"/>
      <c r="G13" s="126"/>
      <c r="H13" s="126"/>
      <c r="I13" s="129"/>
      <c r="J13" s="128"/>
      <c r="K13" s="126"/>
      <c r="L13" s="126"/>
      <c r="M13" s="129"/>
      <c r="N13" s="128"/>
      <c r="O13" s="126"/>
      <c r="P13" s="126"/>
      <c r="Q13" s="129"/>
      <c r="R13" s="128"/>
      <c r="S13" s="126"/>
      <c r="T13" s="126"/>
      <c r="U13" s="129"/>
      <c r="V13" s="128"/>
      <c r="W13" s="126"/>
      <c r="X13" s="126"/>
      <c r="Y13" s="129"/>
      <c r="Z13" s="128"/>
      <c r="AA13" s="126"/>
      <c r="AB13" s="128"/>
      <c r="AC13" s="132" t="s">
        <v>40</v>
      </c>
      <c r="AD13" s="23"/>
      <c r="AE13" s="128" t="s">
        <v>2</v>
      </c>
      <c r="AF13" s="23"/>
      <c r="AG13" s="131" t="s">
        <v>2</v>
      </c>
      <c r="AI13" s="143"/>
      <c r="AJ13" s="152">
        <v>0</v>
      </c>
      <c r="AK13" s="153">
        <f t="shared" si="0"/>
        <v>0</v>
      </c>
      <c r="AL13" s="152">
        <f t="shared" si="1"/>
        <v>0</v>
      </c>
      <c r="AM13" s="152"/>
    </row>
    <row r="14" spans="1:40" ht="20.45" customHeight="1" thickBot="1">
      <c r="A14" s="154"/>
      <c r="B14" s="155" t="s">
        <v>9</v>
      </c>
      <c r="C14" s="156"/>
      <c r="D14" s="157" t="s">
        <v>11</v>
      </c>
      <c r="E14" s="158"/>
      <c r="F14" s="157"/>
      <c r="G14" s="155"/>
      <c r="H14" s="155"/>
      <c r="I14" s="158"/>
      <c r="J14" s="157"/>
      <c r="K14" s="155"/>
      <c r="L14" s="155"/>
      <c r="M14" s="158"/>
      <c r="N14" s="157"/>
      <c r="O14" s="155"/>
      <c r="P14" s="155"/>
      <c r="Q14" s="158"/>
      <c r="R14" s="157"/>
      <c r="S14" s="155"/>
      <c r="T14" s="155"/>
      <c r="U14" s="158"/>
      <c r="V14" s="157"/>
      <c r="W14" s="155"/>
      <c r="X14" s="155"/>
      <c r="Y14" s="158"/>
      <c r="Z14" s="157"/>
      <c r="AA14" s="138"/>
      <c r="AB14" s="135"/>
      <c r="AC14" s="139" t="s">
        <v>42</v>
      </c>
      <c r="AD14" s="140"/>
      <c r="AE14" s="141" t="s">
        <v>11</v>
      </c>
      <c r="AF14" s="140"/>
      <c r="AG14" s="142" t="s">
        <v>11</v>
      </c>
      <c r="AI14" s="143"/>
      <c r="AJ14" s="152"/>
      <c r="AK14" s="153">
        <f t="shared" si="0"/>
        <v>0</v>
      </c>
      <c r="AL14" s="152">
        <f t="shared" si="1"/>
        <v>0</v>
      </c>
      <c r="AM14" s="152"/>
    </row>
    <row r="15" spans="1:40" ht="20.45" customHeight="1">
      <c r="A15" s="159" t="s">
        <v>32</v>
      </c>
      <c r="B15" s="187"/>
      <c r="C15" s="187"/>
      <c r="D15" s="160" t="s">
        <v>14</v>
      </c>
      <c r="E15" s="161"/>
      <c r="F15" s="160"/>
      <c r="G15" s="34"/>
      <c r="H15" s="34"/>
      <c r="I15" s="161"/>
      <c r="J15" s="160"/>
      <c r="K15" s="34"/>
      <c r="L15" s="34"/>
      <c r="M15" s="161"/>
      <c r="N15" s="160"/>
      <c r="O15" s="34"/>
      <c r="P15" s="34"/>
      <c r="Q15" s="161"/>
      <c r="R15" s="160"/>
      <c r="S15" s="34"/>
      <c r="T15" s="34"/>
      <c r="U15" s="161"/>
      <c r="V15" s="160"/>
      <c r="W15" s="34"/>
      <c r="X15" s="34"/>
      <c r="Y15" s="161"/>
      <c r="Z15" s="160"/>
      <c r="AA15" s="34"/>
      <c r="AB15" s="162"/>
      <c r="AC15" s="163" t="s">
        <v>0</v>
      </c>
      <c r="AD15" s="164"/>
      <c r="AE15" s="165" t="s">
        <v>2</v>
      </c>
      <c r="AF15" s="122"/>
      <c r="AG15" s="166" t="s">
        <v>2</v>
      </c>
      <c r="AI15" s="115" t="s">
        <v>37</v>
      </c>
      <c r="AJ15" s="152">
        <f>SUM(AJ10:AJ14)</f>
        <v>17863205.333333336</v>
      </c>
      <c r="AK15" s="153">
        <f t="shared" si="0"/>
        <v>1</v>
      </c>
      <c r="AL15" s="152">
        <f>SUM(AL10:AL14)</f>
        <v>11999999.999999998</v>
      </c>
      <c r="AM15" s="152">
        <f>SUM(AM10:AM14)</f>
        <v>12000000</v>
      </c>
    </row>
    <row r="16" spans="1:40" ht="20.45" customHeight="1">
      <c r="A16" s="125" t="s">
        <v>12</v>
      </c>
      <c r="B16" s="126" t="s">
        <v>8</v>
      </c>
      <c r="C16" s="127"/>
      <c r="D16" s="128" t="s">
        <v>10</v>
      </c>
      <c r="E16" s="129"/>
      <c r="F16" s="128"/>
      <c r="G16" s="126"/>
      <c r="H16" s="126"/>
      <c r="I16" s="129"/>
      <c r="J16" s="128"/>
      <c r="K16" s="126"/>
      <c r="L16" s="126"/>
      <c r="M16" s="129"/>
      <c r="N16" s="128"/>
      <c r="O16" s="126"/>
      <c r="P16" s="126"/>
      <c r="Q16" s="129"/>
      <c r="R16" s="128"/>
      <c r="S16" s="126"/>
      <c r="T16" s="126"/>
      <c r="U16" s="129"/>
      <c r="V16" s="128"/>
      <c r="W16" s="126"/>
      <c r="X16" s="126"/>
      <c r="Y16" s="129"/>
      <c r="Z16" s="128"/>
      <c r="AA16" s="126"/>
      <c r="AB16" s="128"/>
      <c r="AC16" s="130" t="s">
        <v>38</v>
      </c>
      <c r="AD16" s="23"/>
      <c r="AE16" s="128" t="s">
        <v>2</v>
      </c>
      <c r="AF16" s="23"/>
      <c r="AG16" s="131" t="s">
        <v>2</v>
      </c>
    </row>
    <row r="17" spans="1:38" ht="20.45" customHeight="1">
      <c r="A17" s="125"/>
      <c r="B17" s="126" t="s">
        <v>9</v>
      </c>
      <c r="C17" s="127"/>
      <c r="D17" s="128" t="s">
        <v>11</v>
      </c>
      <c r="E17" s="129"/>
      <c r="F17" s="128"/>
      <c r="G17" s="167"/>
      <c r="H17" s="128"/>
      <c r="I17" s="129"/>
      <c r="J17" s="128"/>
      <c r="K17" s="126"/>
      <c r="L17" s="128"/>
      <c r="M17" s="129"/>
      <c r="N17" s="128"/>
      <c r="O17" s="192"/>
      <c r="P17" s="193"/>
      <c r="Q17" s="129"/>
      <c r="R17" s="128"/>
      <c r="S17" s="126"/>
      <c r="T17" s="126"/>
      <c r="U17" s="129"/>
      <c r="V17" s="128"/>
      <c r="W17" s="126"/>
      <c r="X17" s="126"/>
      <c r="Y17" s="129"/>
      <c r="Z17" s="128"/>
      <c r="AA17" s="126"/>
      <c r="AB17" s="128"/>
      <c r="AC17" s="130" t="s">
        <v>39</v>
      </c>
      <c r="AD17" s="23"/>
      <c r="AE17" s="128" t="s">
        <v>2</v>
      </c>
      <c r="AF17" s="23"/>
      <c r="AG17" s="131" t="s">
        <v>2</v>
      </c>
    </row>
    <row r="18" spans="1:38" ht="20.45" customHeight="1">
      <c r="A18" s="125" t="s">
        <v>13</v>
      </c>
      <c r="B18" s="126" t="s">
        <v>8</v>
      </c>
      <c r="C18" s="127"/>
      <c r="D18" s="128" t="s">
        <v>10</v>
      </c>
      <c r="E18" s="129"/>
      <c r="F18" s="128"/>
      <c r="G18" s="126"/>
      <c r="H18" s="126"/>
      <c r="I18" s="129"/>
      <c r="J18" s="128"/>
      <c r="K18" s="126"/>
      <c r="L18" s="126"/>
      <c r="M18" s="129"/>
      <c r="N18" s="128"/>
      <c r="O18" s="126"/>
      <c r="P18" s="126"/>
      <c r="Q18" s="129"/>
      <c r="R18" s="128"/>
      <c r="S18" s="126"/>
      <c r="T18" s="126"/>
      <c r="U18" s="129"/>
      <c r="V18" s="128"/>
      <c r="W18" s="126"/>
      <c r="X18" s="126"/>
      <c r="Y18" s="129"/>
      <c r="Z18" s="128"/>
      <c r="AA18" s="126"/>
      <c r="AB18" s="128"/>
      <c r="AC18" s="132" t="s">
        <v>40</v>
      </c>
      <c r="AD18" s="23"/>
      <c r="AE18" s="128" t="s">
        <v>2</v>
      </c>
      <c r="AF18" s="23"/>
      <c r="AG18" s="131" t="s">
        <v>2</v>
      </c>
    </row>
    <row r="19" spans="1:38" ht="20.45" customHeight="1" thickBot="1">
      <c r="A19" s="168"/>
      <c r="B19" s="155" t="s">
        <v>9</v>
      </c>
      <c r="C19" s="156"/>
      <c r="D19" s="169" t="s">
        <v>11</v>
      </c>
      <c r="E19" s="170"/>
      <c r="F19" s="169"/>
      <c r="G19" s="33"/>
      <c r="H19" s="33"/>
      <c r="I19" s="170"/>
      <c r="J19" s="169"/>
      <c r="K19" s="33"/>
      <c r="L19" s="33"/>
      <c r="M19" s="170"/>
      <c r="N19" s="169"/>
      <c r="O19" s="33"/>
      <c r="P19" s="33"/>
      <c r="Q19" s="170"/>
      <c r="R19" s="169"/>
      <c r="S19" s="33"/>
      <c r="T19" s="33"/>
      <c r="U19" s="170"/>
      <c r="V19" s="169"/>
      <c r="W19" s="33"/>
      <c r="X19" s="33"/>
      <c r="Y19" s="170"/>
      <c r="Z19" s="169"/>
      <c r="AA19" s="33"/>
      <c r="AB19" s="171"/>
      <c r="AC19" s="172" t="s">
        <v>42</v>
      </c>
      <c r="AD19" s="173"/>
      <c r="AE19" s="141" t="s">
        <v>11</v>
      </c>
      <c r="AF19" s="173"/>
      <c r="AG19" s="142" t="s">
        <v>11</v>
      </c>
    </row>
    <row r="20" spans="1:38" ht="20.45" customHeight="1">
      <c r="A20" s="144" t="s">
        <v>32</v>
      </c>
      <c r="B20" s="187"/>
      <c r="C20" s="187"/>
      <c r="D20" s="145" t="s">
        <v>14</v>
      </c>
      <c r="E20" s="146"/>
      <c r="F20" s="145"/>
      <c r="G20" s="147"/>
      <c r="H20" s="147"/>
      <c r="I20" s="146"/>
      <c r="J20" s="145"/>
      <c r="K20" s="147"/>
      <c r="L20" s="147"/>
      <c r="M20" s="146"/>
      <c r="N20" s="145"/>
      <c r="O20" s="147"/>
      <c r="P20" s="147"/>
      <c r="Q20" s="146"/>
      <c r="R20" s="145"/>
      <c r="S20" s="147"/>
      <c r="T20" s="147"/>
      <c r="U20" s="146"/>
      <c r="V20" s="145"/>
      <c r="W20" s="147"/>
      <c r="X20" s="147"/>
      <c r="Y20" s="146"/>
      <c r="Z20" s="145"/>
      <c r="AA20" s="147"/>
      <c r="AB20" s="111"/>
      <c r="AC20" s="148" t="s">
        <v>0</v>
      </c>
      <c r="AD20" s="149"/>
      <c r="AE20" s="150" t="s">
        <v>2</v>
      </c>
      <c r="AF20" s="149"/>
      <c r="AG20" s="151" t="s">
        <v>2</v>
      </c>
    </row>
    <row r="21" spans="1:38" ht="20.45" customHeight="1">
      <c r="A21" s="125" t="s">
        <v>12</v>
      </c>
      <c r="B21" s="126" t="s">
        <v>8</v>
      </c>
      <c r="C21" s="127"/>
      <c r="D21" s="128" t="s">
        <v>10</v>
      </c>
      <c r="E21" s="129"/>
      <c r="F21" s="128"/>
      <c r="G21" s="126"/>
      <c r="H21" s="126"/>
      <c r="I21" s="129"/>
      <c r="J21" s="128"/>
      <c r="K21" s="126"/>
      <c r="L21" s="126"/>
      <c r="M21" s="129"/>
      <c r="N21" s="128"/>
      <c r="O21" s="126"/>
      <c r="P21" s="126"/>
      <c r="Q21" s="129"/>
      <c r="R21" s="128"/>
      <c r="S21" s="126"/>
      <c r="T21" s="126"/>
      <c r="U21" s="129"/>
      <c r="V21" s="128"/>
      <c r="W21" s="126"/>
      <c r="X21" s="126"/>
      <c r="Y21" s="129"/>
      <c r="Z21" s="128"/>
      <c r="AA21" s="126"/>
      <c r="AB21" s="128"/>
      <c r="AC21" s="130" t="s">
        <v>38</v>
      </c>
      <c r="AD21" s="23"/>
      <c r="AE21" s="128" t="s">
        <v>2</v>
      </c>
      <c r="AF21" s="23"/>
      <c r="AG21" s="131" t="s">
        <v>2</v>
      </c>
    </row>
    <row r="22" spans="1:38" ht="20.45" customHeight="1">
      <c r="A22" s="125"/>
      <c r="B22" s="126" t="s">
        <v>9</v>
      </c>
      <c r="C22" s="127"/>
      <c r="D22" s="128" t="s">
        <v>11</v>
      </c>
      <c r="E22" s="129"/>
      <c r="F22" s="128"/>
      <c r="G22" s="126"/>
      <c r="H22" s="126"/>
      <c r="I22" s="129"/>
      <c r="J22" s="128"/>
      <c r="K22" s="126"/>
      <c r="L22" s="126"/>
      <c r="M22" s="129"/>
      <c r="N22" s="128"/>
      <c r="O22" s="126"/>
      <c r="P22" s="126"/>
      <c r="Q22" s="129"/>
      <c r="R22" s="128"/>
      <c r="S22" s="126"/>
      <c r="T22" s="126"/>
      <c r="U22" s="129"/>
      <c r="V22" s="128"/>
      <c r="W22" s="126"/>
      <c r="X22" s="126"/>
      <c r="Y22" s="129"/>
      <c r="Z22" s="128"/>
      <c r="AA22" s="126"/>
      <c r="AB22" s="128"/>
      <c r="AC22" s="130" t="s">
        <v>39</v>
      </c>
      <c r="AD22" s="23"/>
      <c r="AE22" s="128" t="s">
        <v>2</v>
      </c>
      <c r="AF22" s="23"/>
      <c r="AG22" s="131" t="s">
        <v>2</v>
      </c>
    </row>
    <row r="23" spans="1:38" ht="20.45" customHeight="1">
      <c r="A23" s="125" t="s">
        <v>13</v>
      </c>
      <c r="B23" s="126" t="s">
        <v>8</v>
      </c>
      <c r="C23" s="127"/>
      <c r="D23" s="128" t="s">
        <v>10</v>
      </c>
      <c r="E23" s="129"/>
      <c r="F23" s="128"/>
      <c r="G23" s="126"/>
      <c r="H23" s="126"/>
      <c r="I23" s="129"/>
      <c r="J23" s="128"/>
      <c r="K23" s="126"/>
      <c r="L23" s="126"/>
      <c r="M23" s="129"/>
      <c r="N23" s="128"/>
      <c r="O23" s="126"/>
      <c r="P23" s="126"/>
      <c r="Q23" s="129"/>
      <c r="R23" s="128"/>
      <c r="S23" s="126"/>
      <c r="T23" s="126"/>
      <c r="U23" s="129"/>
      <c r="V23" s="128"/>
      <c r="W23" s="126"/>
      <c r="X23" s="126"/>
      <c r="Y23" s="129"/>
      <c r="Z23" s="128"/>
      <c r="AA23" s="126"/>
      <c r="AB23" s="128"/>
      <c r="AC23" s="132" t="s">
        <v>40</v>
      </c>
      <c r="AD23" s="23"/>
      <c r="AE23" s="128" t="s">
        <v>2</v>
      </c>
      <c r="AF23" s="23"/>
      <c r="AG23" s="131" t="s">
        <v>2</v>
      </c>
    </row>
    <row r="24" spans="1:38" ht="20.45" customHeight="1" thickBot="1">
      <c r="A24" s="154"/>
      <c r="B24" s="155" t="s">
        <v>9</v>
      </c>
      <c r="C24" s="156"/>
      <c r="D24" s="157" t="s">
        <v>11</v>
      </c>
      <c r="E24" s="158"/>
      <c r="F24" s="157"/>
      <c r="G24" s="155"/>
      <c r="H24" s="155"/>
      <c r="I24" s="158"/>
      <c r="J24" s="157"/>
      <c r="K24" s="155"/>
      <c r="L24" s="155"/>
      <c r="M24" s="158"/>
      <c r="N24" s="157"/>
      <c r="O24" s="155"/>
      <c r="P24" s="155"/>
      <c r="Q24" s="158"/>
      <c r="R24" s="157"/>
      <c r="S24" s="155"/>
      <c r="T24" s="155"/>
      <c r="U24" s="158"/>
      <c r="V24" s="157"/>
      <c r="W24" s="155"/>
      <c r="X24" s="155"/>
      <c r="Y24" s="158"/>
      <c r="Z24" s="157"/>
      <c r="AA24" s="155"/>
      <c r="AB24" s="135"/>
      <c r="AC24" s="139" t="s">
        <v>42</v>
      </c>
      <c r="AD24" s="173"/>
      <c r="AE24" s="141" t="s">
        <v>11</v>
      </c>
      <c r="AF24" s="173"/>
      <c r="AG24" s="142" t="s">
        <v>11</v>
      </c>
    </row>
    <row r="25" spans="1:38" ht="20.45" customHeight="1">
      <c r="A25" s="144" t="s">
        <v>32</v>
      </c>
      <c r="B25" s="187"/>
      <c r="C25" s="187"/>
      <c r="D25" s="145" t="s">
        <v>14</v>
      </c>
      <c r="E25" s="146"/>
      <c r="F25" s="145"/>
      <c r="G25" s="147"/>
      <c r="H25" s="147"/>
      <c r="I25" s="146"/>
      <c r="J25" s="145"/>
      <c r="K25" s="147"/>
      <c r="L25" s="147"/>
      <c r="M25" s="146"/>
      <c r="N25" s="145"/>
      <c r="O25" s="147"/>
      <c r="P25" s="147"/>
      <c r="Q25" s="146"/>
      <c r="R25" s="145"/>
      <c r="S25" s="147"/>
      <c r="T25" s="147"/>
      <c r="U25" s="146"/>
      <c r="V25" s="145"/>
      <c r="W25" s="147"/>
      <c r="X25" s="147"/>
      <c r="Y25" s="146"/>
      <c r="Z25" s="145"/>
      <c r="AA25" s="147"/>
      <c r="AB25" s="111"/>
      <c r="AC25" s="148" t="s">
        <v>0</v>
      </c>
      <c r="AD25" s="149"/>
      <c r="AE25" s="150" t="s">
        <v>2</v>
      </c>
      <c r="AF25" s="149"/>
      <c r="AG25" s="151" t="s">
        <v>2</v>
      </c>
    </row>
    <row r="26" spans="1:38" ht="20.45" customHeight="1">
      <c r="A26" s="125" t="s">
        <v>12</v>
      </c>
      <c r="B26" s="126" t="s">
        <v>8</v>
      </c>
      <c r="C26" s="127"/>
      <c r="D26" s="128" t="s">
        <v>10</v>
      </c>
      <c r="E26" s="129"/>
      <c r="F26" s="128"/>
      <c r="G26" s="126"/>
      <c r="H26" s="126"/>
      <c r="I26" s="129"/>
      <c r="J26" s="128"/>
      <c r="K26" s="126"/>
      <c r="L26" s="126"/>
      <c r="M26" s="129"/>
      <c r="N26" s="128"/>
      <c r="O26" s="126"/>
      <c r="P26" s="126"/>
      <c r="Q26" s="129"/>
      <c r="R26" s="128"/>
      <c r="S26" s="126"/>
      <c r="T26" s="126"/>
      <c r="U26" s="129"/>
      <c r="V26" s="128"/>
      <c r="W26" s="126"/>
      <c r="X26" s="126"/>
      <c r="Y26" s="129"/>
      <c r="Z26" s="128"/>
      <c r="AA26" s="126"/>
      <c r="AB26" s="128"/>
      <c r="AC26" s="130" t="s">
        <v>38</v>
      </c>
      <c r="AD26" s="23"/>
      <c r="AE26" s="128" t="s">
        <v>2</v>
      </c>
      <c r="AF26" s="23"/>
      <c r="AG26" s="131" t="s">
        <v>2</v>
      </c>
    </row>
    <row r="27" spans="1:38" ht="20.45" customHeight="1">
      <c r="A27" s="125"/>
      <c r="B27" s="126" t="s">
        <v>9</v>
      </c>
      <c r="C27" s="127"/>
      <c r="D27" s="128" t="s">
        <v>11</v>
      </c>
      <c r="E27" s="129"/>
      <c r="F27" s="128"/>
      <c r="G27" s="126"/>
      <c r="H27" s="126"/>
      <c r="I27" s="129"/>
      <c r="J27" s="128"/>
      <c r="K27" s="126"/>
      <c r="L27" s="126"/>
      <c r="M27" s="129"/>
      <c r="N27" s="128"/>
      <c r="O27" s="126"/>
      <c r="P27" s="126"/>
      <c r="Q27" s="129"/>
      <c r="R27" s="128"/>
      <c r="S27" s="126"/>
      <c r="T27" s="126"/>
      <c r="U27" s="129"/>
      <c r="V27" s="128"/>
      <c r="W27" s="126"/>
      <c r="X27" s="126"/>
      <c r="Y27" s="129"/>
      <c r="Z27" s="128"/>
      <c r="AA27" s="126"/>
      <c r="AB27" s="128"/>
      <c r="AC27" s="130" t="s">
        <v>39</v>
      </c>
      <c r="AD27" s="23"/>
      <c r="AE27" s="128" t="s">
        <v>2</v>
      </c>
      <c r="AF27" s="23"/>
      <c r="AG27" s="131" t="s">
        <v>2</v>
      </c>
    </row>
    <row r="28" spans="1:38" ht="20.45" customHeight="1">
      <c r="A28" s="125" t="s">
        <v>13</v>
      </c>
      <c r="B28" s="126" t="s">
        <v>8</v>
      </c>
      <c r="C28" s="127"/>
      <c r="D28" s="128" t="s">
        <v>10</v>
      </c>
      <c r="E28" s="129"/>
      <c r="F28" s="128"/>
      <c r="G28" s="126"/>
      <c r="H28" s="126"/>
      <c r="I28" s="129"/>
      <c r="J28" s="128"/>
      <c r="K28" s="126"/>
      <c r="L28" s="126"/>
      <c r="M28" s="129"/>
      <c r="N28" s="128"/>
      <c r="O28" s="126"/>
      <c r="P28" s="126"/>
      <c r="Q28" s="129"/>
      <c r="R28" s="128"/>
      <c r="S28" s="126"/>
      <c r="T28" s="126"/>
      <c r="U28" s="129"/>
      <c r="V28" s="128"/>
      <c r="W28" s="126"/>
      <c r="X28" s="126"/>
      <c r="Y28" s="129"/>
      <c r="Z28" s="128"/>
      <c r="AA28" s="126"/>
      <c r="AB28" s="128"/>
      <c r="AC28" s="132" t="s">
        <v>40</v>
      </c>
      <c r="AD28" s="23"/>
      <c r="AE28" s="128" t="s">
        <v>2</v>
      </c>
      <c r="AF28" s="23"/>
      <c r="AG28" s="131" t="s">
        <v>2</v>
      </c>
    </row>
    <row r="29" spans="1:38" ht="20.45" customHeight="1" thickBot="1">
      <c r="A29" s="154"/>
      <c r="B29" s="155" t="s">
        <v>9</v>
      </c>
      <c r="C29" s="156"/>
      <c r="D29" s="157" t="s">
        <v>11</v>
      </c>
      <c r="E29" s="158"/>
      <c r="F29" s="157"/>
      <c r="G29" s="155"/>
      <c r="H29" s="155"/>
      <c r="I29" s="158"/>
      <c r="J29" s="157"/>
      <c r="K29" s="155"/>
      <c r="L29" s="155"/>
      <c r="M29" s="158"/>
      <c r="N29" s="137"/>
      <c r="O29" s="135"/>
      <c r="P29" s="135"/>
      <c r="Q29" s="138"/>
      <c r="R29" s="137"/>
      <c r="S29" s="135"/>
      <c r="T29" s="135"/>
      <c r="U29" s="138"/>
      <c r="V29" s="137"/>
      <c r="W29" s="135"/>
      <c r="X29" s="155"/>
      <c r="Y29" s="158"/>
      <c r="Z29" s="157"/>
      <c r="AA29" s="155"/>
      <c r="AB29" s="135"/>
      <c r="AC29" s="139" t="s">
        <v>42</v>
      </c>
      <c r="AD29" s="173"/>
      <c r="AE29" s="141" t="s">
        <v>11</v>
      </c>
      <c r="AF29" s="173"/>
      <c r="AG29" s="142" t="s">
        <v>11</v>
      </c>
    </row>
    <row r="30" spans="1:38" ht="20.45" customHeight="1">
      <c r="B30" s="174" t="s">
        <v>43</v>
      </c>
      <c r="C30" s="174"/>
      <c r="D30" s="174"/>
      <c r="E30" s="174"/>
      <c r="F30" s="174"/>
      <c r="G30" s="174"/>
      <c r="H30" s="174"/>
      <c r="I30" s="174"/>
      <c r="J30" s="174"/>
      <c r="K30" s="174"/>
      <c r="P30" s="33"/>
      <c r="Q30" s="33"/>
      <c r="R30" s="33"/>
      <c r="S30" s="33"/>
      <c r="T30" s="33"/>
      <c r="U30" s="33"/>
      <c r="V30" s="33"/>
      <c r="W30" s="33"/>
      <c r="AA30" s="194" t="s">
        <v>37</v>
      </c>
      <c r="AB30" s="195"/>
      <c r="AC30" s="148" t="s">
        <v>0</v>
      </c>
      <c r="AD30" s="149"/>
      <c r="AE30" s="150" t="s">
        <v>2</v>
      </c>
      <c r="AF30" s="149"/>
      <c r="AG30" s="151" t="s">
        <v>2</v>
      </c>
    </row>
    <row r="31" spans="1:38" s="6" customFormat="1" ht="20.45" customHeight="1"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7"/>
      <c r="M31" s="7"/>
      <c r="N31" s="7"/>
      <c r="O31" s="7"/>
      <c r="P31" s="33"/>
      <c r="Q31" s="33"/>
      <c r="R31" s="33"/>
      <c r="S31" s="33"/>
      <c r="T31" s="33"/>
      <c r="U31" s="33"/>
      <c r="V31" s="33"/>
      <c r="W31" s="33"/>
      <c r="X31" s="7"/>
      <c r="Y31" s="7"/>
      <c r="Z31" s="7"/>
      <c r="AA31" s="196"/>
      <c r="AB31" s="197"/>
      <c r="AC31" s="30" t="s">
        <v>58</v>
      </c>
      <c r="AD31" s="164"/>
      <c r="AE31" s="28" t="s">
        <v>2</v>
      </c>
      <c r="AF31" s="164"/>
      <c r="AG31" s="79" t="s">
        <v>2</v>
      </c>
      <c r="AJ31" s="8"/>
      <c r="AL31" s="8"/>
    </row>
    <row r="32" spans="1:38" ht="20.45" customHeight="1">
      <c r="O32" s="33"/>
      <c r="P32" s="33"/>
      <c r="Q32" s="34"/>
      <c r="R32" s="34"/>
      <c r="S32" s="34"/>
      <c r="T32" s="34"/>
      <c r="U32" s="35"/>
      <c r="V32" s="35"/>
      <c r="W32" s="35"/>
      <c r="AA32" s="196"/>
      <c r="AB32" s="197"/>
      <c r="AC32" s="130" t="s">
        <v>38</v>
      </c>
      <c r="AD32" s="23"/>
      <c r="AE32" s="128" t="s">
        <v>2</v>
      </c>
      <c r="AF32" s="23"/>
      <c r="AG32" s="131" t="s">
        <v>2</v>
      </c>
    </row>
    <row r="33" spans="1:33" ht="20.45" customHeight="1" thickBot="1">
      <c r="O33" s="33"/>
      <c r="P33" s="33"/>
      <c r="Q33" s="34"/>
      <c r="R33" s="34"/>
      <c r="S33" s="34"/>
      <c r="T33" s="34"/>
      <c r="U33" s="35"/>
      <c r="V33" s="35"/>
      <c r="W33" s="35"/>
      <c r="AA33" s="198"/>
      <c r="AB33" s="199"/>
      <c r="AC33" s="175" t="s">
        <v>39</v>
      </c>
      <c r="AD33" s="76"/>
      <c r="AE33" s="157" t="s">
        <v>2</v>
      </c>
      <c r="AF33" s="76"/>
      <c r="AG33" s="176" t="s">
        <v>2</v>
      </c>
    </row>
    <row r="34" spans="1:33" ht="21.75" customHeight="1">
      <c r="A34" s="181" t="s">
        <v>33</v>
      </c>
      <c r="B34" s="181"/>
      <c r="C34" s="181"/>
      <c r="D34" s="181"/>
      <c r="E34" s="181"/>
      <c r="F34" s="181"/>
      <c r="G34" s="181"/>
      <c r="H34" s="181"/>
      <c r="I34" s="181"/>
      <c r="J34" s="181"/>
      <c r="K34" s="181"/>
      <c r="L34" s="181"/>
      <c r="M34" s="181"/>
      <c r="N34" s="181"/>
      <c r="O34" s="181"/>
      <c r="P34" s="181"/>
      <c r="Q34" s="181"/>
      <c r="R34" s="182" t="s">
        <v>34</v>
      </c>
      <c r="S34" s="182"/>
      <c r="T34" s="99" t="s">
        <v>15</v>
      </c>
      <c r="U34" s="182" t="s">
        <v>51</v>
      </c>
      <c r="V34" s="182"/>
      <c r="W34" s="182"/>
      <c r="X34" s="182"/>
      <c r="Y34" s="182"/>
      <c r="Z34" s="182"/>
      <c r="AA34" s="182"/>
      <c r="AB34" s="182"/>
      <c r="AC34" s="100" t="s">
        <v>14</v>
      </c>
      <c r="AD34" s="100"/>
      <c r="AE34" s="101"/>
      <c r="AF34" s="102"/>
      <c r="AG34" s="101"/>
    </row>
    <row r="35" spans="1:33" ht="12" customHeight="1" thickBot="1"/>
    <row r="36" spans="1:33">
      <c r="A36" s="110"/>
      <c r="B36" s="111"/>
      <c r="C36" s="183" t="s">
        <v>36</v>
      </c>
      <c r="D36" s="184"/>
      <c r="E36" s="185" t="s">
        <v>17</v>
      </c>
      <c r="F36" s="185"/>
      <c r="G36" s="185" t="s">
        <v>18</v>
      </c>
      <c r="H36" s="185"/>
      <c r="I36" s="185" t="s">
        <v>19</v>
      </c>
      <c r="J36" s="185"/>
      <c r="K36" s="185" t="s">
        <v>16</v>
      </c>
      <c r="L36" s="185"/>
      <c r="M36" s="185" t="s">
        <v>20</v>
      </c>
      <c r="N36" s="185"/>
      <c r="O36" s="185" t="s">
        <v>21</v>
      </c>
      <c r="P36" s="185"/>
      <c r="Q36" s="185" t="s">
        <v>22</v>
      </c>
      <c r="R36" s="185"/>
      <c r="S36" s="185" t="s">
        <v>23</v>
      </c>
      <c r="T36" s="185"/>
      <c r="U36" s="185" t="s">
        <v>24</v>
      </c>
      <c r="V36" s="185"/>
      <c r="W36" s="185" t="s">
        <v>25</v>
      </c>
      <c r="X36" s="185"/>
      <c r="Y36" s="185" t="s">
        <v>26</v>
      </c>
      <c r="Z36" s="185"/>
      <c r="AA36" s="185" t="s">
        <v>27</v>
      </c>
      <c r="AB36" s="185"/>
      <c r="AC36" s="185" t="s">
        <v>28</v>
      </c>
      <c r="AD36" s="185"/>
      <c r="AE36" s="185"/>
      <c r="AF36" s="185"/>
      <c r="AG36" s="188"/>
    </row>
    <row r="37" spans="1:33">
      <c r="A37" s="112" t="s">
        <v>35</v>
      </c>
      <c r="B37" s="113"/>
      <c r="C37" s="113"/>
      <c r="D37" s="114"/>
      <c r="E37" s="186"/>
      <c r="F37" s="186"/>
      <c r="G37" s="186"/>
      <c r="H37" s="186"/>
      <c r="I37" s="186"/>
      <c r="J37" s="186"/>
      <c r="K37" s="186"/>
      <c r="L37" s="186"/>
      <c r="M37" s="186"/>
      <c r="N37" s="186"/>
      <c r="O37" s="186"/>
      <c r="P37" s="186"/>
      <c r="Q37" s="186"/>
      <c r="R37" s="186"/>
      <c r="S37" s="186"/>
      <c r="T37" s="186"/>
      <c r="U37" s="186"/>
      <c r="V37" s="186"/>
      <c r="W37" s="186"/>
      <c r="X37" s="186"/>
      <c r="Y37" s="186"/>
      <c r="Z37" s="186"/>
      <c r="AA37" s="186"/>
      <c r="AB37" s="186"/>
      <c r="AC37" s="115" t="s">
        <v>31</v>
      </c>
      <c r="AD37" s="189" t="s">
        <v>29</v>
      </c>
      <c r="AE37" s="189"/>
      <c r="AF37" s="189" t="s">
        <v>30</v>
      </c>
      <c r="AG37" s="190"/>
    </row>
    <row r="38" spans="1:33" ht="20.45" customHeight="1">
      <c r="A38" s="116" t="s">
        <v>32</v>
      </c>
      <c r="B38" s="202" t="s">
        <v>5</v>
      </c>
      <c r="C38" s="202"/>
      <c r="D38" s="117" t="s">
        <v>14</v>
      </c>
      <c r="E38" s="118"/>
      <c r="F38" s="117"/>
      <c r="G38" s="119"/>
      <c r="H38" s="119"/>
      <c r="I38" s="118"/>
      <c r="J38" s="117"/>
      <c r="K38" s="119"/>
      <c r="L38" s="119"/>
      <c r="M38" s="118"/>
      <c r="N38" s="117"/>
      <c r="O38" s="119"/>
      <c r="P38" s="119"/>
      <c r="Q38" s="118"/>
      <c r="R38" s="117"/>
      <c r="S38" s="119"/>
      <c r="T38" s="119"/>
      <c r="U38" s="118"/>
      <c r="V38" s="117"/>
      <c r="W38" s="119"/>
      <c r="X38" s="119"/>
      <c r="Y38" s="118"/>
      <c r="Z38" s="117"/>
      <c r="AA38" s="119"/>
      <c r="AB38" s="120"/>
      <c r="AC38" s="121" t="s">
        <v>0</v>
      </c>
      <c r="AD38" s="177">
        <v>1188600</v>
      </c>
      <c r="AE38" s="123" t="s">
        <v>2</v>
      </c>
      <c r="AF38" s="177">
        <f>AD38*2</f>
        <v>2377200</v>
      </c>
      <c r="AG38" s="124" t="s">
        <v>2</v>
      </c>
    </row>
    <row r="39" spans="1:33" ht="20.45" customHeight="1">
      <c r="A39" s="125" t="s">
        <v>12</v>
      </c>
      <c r="B39" s="126" t="s">
        <v>8</v>
      </c>
      <c r="C39" s="127">
        <v>100</v>
      </c>
      <c r="D39" s="128" t="s">
        <v>10</v>
      </c>
      <c r="E39" s="129"/>
      <c r="F39" s="128"/>
      <c r="G39" s="126"/>
      <c r="H39" s="126"/>
      <c r="I39" s="129"/>
      <c r="J39" s="128"/>
      <c r="K39" s="126"/>
      <c r="L39" s="126"/>
      <c r="M39" s="129"/>
      <c r="N39" s="128"/>
      <c r="O39" s="126"/>
      <c r="P39" s="126"/>
      <c r="Q39" s="129"/>
      <c r="R39" s="128"/>
      <c r="S39" s="126"/>
      <c r="T39" s="126"/>
      <c r="U39" s="129"/>
      <c r="V39" s="128"/>
      <c r="W39" s="126"/>
      <c r="X39" s="126"/>
      <c r="Y39" s="129"/>
      <c r="Z39" s="128"/>
      <c r="AA39" s="126"/>
      <c r="AB39" s="128"/>
      <c r="AC39" s="130" t="s">
        <v>38</v>
      </c>
      <c r="AD39" s="22">
        <v>844750</v>
      </c>
      <c r="AE39" s="128" t="s">
        <v>2</v>
      </c>
      <c r="AF39" s="22">
        <f>AD39*2</f>
        <v>1689500</v>
      </c>
      <c r="AG39" s="131" t="s">
        <v>2</v>
      </c>
    </row>
    <row r="40" spans="1:33" ht="20.45" customHeight="1">
      <c r="A40" s="125"/>
      <c r="B40" s="126" t="s">
        <v>9</v>
      </c>
      <c r="C40" s="127">
        <v>5200</v>
      </c>
      <c r="D40" s="128" t="s">
        <v>11</v>
      </c>
      <c r="E40" s="129"/>
      <c r="F40" s="128"/>
      <c r="G40" s="126"/>
      <c r="H40" s="126"/>
      <c r="I40" s="129"/>
      <c r="J40" s="128"/>
      <c r="K40" s="126"/>
      <c r="L40" s="126"/>
      <c r="M40" s="192" t="s">
        <v>6</v>
      </c>
      <c r="N40" s="193"/>
      <c r="O40" s="200" t="s">
        <v>7</v>
      </c>
      <c r="P40" s="201"/>
      <c r="Q40" s="129"/>
      <c r="R40" s="128"/>
      <c r="S40" s="126"/>
      <c r="T40" s="126"/>
      <c r="U40" s="129"/>
      <c r="V40" s="128"/>
      <c r="W40" s="126"/>
      <c r="X40" s="126" t="s">
        <v>4</v>
      </c>
      <c r="Y40" s="129"/>
      <c r="Z40" s="128"/>
      <c r="AA40" s="126"/>
      <c r="AB40" s="128"/>
      <c r="AC40" s="130" t="s">
        <v>39</v>
      </c>
      <c r="AD40" s="22">
        <f>AD38-AD39</f>
        <v>343850</v>
      </c>
      <c r="AE40" s="128" t="s">
        <v>2</v>
      </c>
      <c r="AF40" s="23">
        <f>AF38-AF39</f>
        <v>687700</v>
      </c>
      <c r="AG40" s="131" t="s">
        <v>2</v>
      </c>
    </row>
    <row r="41" spans="1:33" ht="20.45" customHeight="1">
      <c r="A41" s="125" t="s">
        <v>13</v>
      </c>
      <c r="B41" s="126" t="s">
        <v>8</v>
      </c>
      <c r="C41" s="127">
        <v>200</v>
      </c>
      <c r="D41" s="128" t="s">
        <v>10</v>
      </c>
      <c r="E41" s="129"/>
      <c r="F41" s="128"/>
      <c r="G41" s="126"/>
      <c r="H41" s="126"/>
      <c r="I41" s="129"/>
      <c r="J41" s="128"/>
      <c r="K41" s="126"/>
      <c r="L41" s="126"/>
      <c r="M41" s="129"/>
      <c r="N41" s="128"/>
      <c r="O41" s="126"/>
      <c r="P41" s="126"/>
      <c r="Q41" s="129"/>
      <c r="R41" s="128"/>
      <c r="S41" s="126"/>
      <c r="T41" s="126"/>
      <c r="U41" s="129"/>
      <c r="V41" s="128"/>
      <c r="W41" s="126"/>
      <c r="X41" s="126"/>
      <c r="Y41" s="129"/>
      <c r="Z41" s="128"/>
      <c r="AA41" s="126"/>
      <c r="AB41" s="128"/>
      <c r="AC41" s="132" t="s">
        <v>40</v>
      </c>
      <c r="AD41" s="22">
        <f>AD38/C40</f>
        <v>228.57692307692307</v>
      </c>
      <c r="AE41" s="128" t="s">
        <v>2</v>
      </c>
      <c r="AF41" s="23">
        <f>AF38/C42</f>
        <v>228.57692307692307</v>
      </c>
      <c r="AG41" s="131" t="s">
        <v>2</v>
      </c>
    </row>
    <row r="42" spans="1:33" ht="20.45" customHeight="1" thickBot="1">
      <c r="A42" s="134"/>
      <c r="B42" s="135" t="s">
        <v>9</v>
      </c>
      <c r="C42" s="136">
        <v>10400</v>
      </c>
      <c r="D42" s="137" t="s">
        <v>11</v>
      </c>
      <c r="E42" s="138"/>
      <c r="F42" s="137"/>
      <c r="G42" s="135"/>
      <c r="H42" s="135"/>
      <c r="I42" s="138"/>
      <c r="J42" s="137"/>
      <c r="K42" s="135"/>
      <c r="L42" s="135"/>
      <c r="M42" s="138"/>
      <c r="N42" s="137"/>
      <c r="O42" s="135"/>
      <c r="P42" s="135"/>
      <c r="Q42" s="138"/>
      <c r="R42" s="137"/>
      <c r="S42" s="135"/>
      <c r="T42" s="135"/>
      <c r="U42" s="138"/>
      <c r="V42" s="137"/>
      <c r="W42" s="135"/>
      <c r="X42" s="135"/>
      <c r="Y42" s="138"/>
      <c r="Z42" s="137"/>
      <c r="AA42" s="135"/>
      <c r="AB42" s="135"/>
      <c r="AC42" s="139" t="s">
        <v>41</v>
      </c>
      <c r="AD42" s="178">
        <f>C40/C39*10</f>
        <v>520</v>
      </c>
      <c r="AE42" s="141" t="s">
        <v>11</v>
      </c>
      <c r="AF42" s="140">
        <f>C42/C41*10</f>
        <v>520</v>
      </c>
      <c r="AG42" s="142" t="s">
        <v>11</v>
      </c>
    </row>
    <row r="43" spans="1:33" ht="20.45" customHeight="1">
      <c r="A43" s="144" t="s">
        <v>32</v>
      </c>
      <c r="B43" s="187" t="s">
        <v>52</v>
      </c>
      <c r="C43" s="187"/>
      <c r="D43" s="145" t="s">
        <v>14</v>
      </c>
      <c r="E43" s="146"/>
      <c r="F43" s="145"/>
      <c r="G43" s="147"/>
      <c r="H43" s="147"/>
      <c r="I43" s="146"/>
      <c r="J43" s="145"/>
      <c r="K43" s="147"/>
      <c r="L43" s="147"/>
      <c r="M43" s="146"/>
      <c r="N43" s="145"/>
      <c r="O43" s="147"/>
      <c r="P43" s="147"/>
      <c r="Q43" s="146"/>
      <c r="R43" s="145"/>
      <c r="S43" s="147"/>
      <c r="T43" s="147"/>
      <c r="U43" s="146"/>
      <c r="V43" s="145"/>
      <c r="W43" s="147"/>
      <c r="X43" s="147"/>
      <c r="Y43" s="146"/>
      <c r="Z43" s="145"/>
      <c r="AA43" s="147"/>
      <c r="AB43" s="111"/>
      <c r="AC43" s="148" t="s">
        <v>0</v>
      </c>
      <c r="AD43" s="179">
        <f>3200000*2</f>
        <v>6400000</v>
      </c>
      <c r="AE43" s="150" t="s">
        <v>2</v>
      </c>
      <c r="AF43" s="179">
        <f>3200000*3</f>
        <v>9600000</v>
      </c>
      <c r="AG43" s="151" t="s">
        <v>2</v>
      </c>
    </row>
    <row r="44" spans="1:33" ht="20.45" customHeight="1">
      <c r="A44" s="125" t="s">
        <v>12</v>
      </c>
      <c r="B44" s="126" t="s">
        <v>8</v>
      </c>
      <c r="C44" s="127">
        <v>20</v>
      </c>
      <c r="D44" s="128" t="s">
        <v>10</v>
      </c>
      <c r="E44" s="129"/>
      <c r="F44" s="128"/>
      <c r="G44" s="126"/>
      <c r="H44" s="126"/>
      <c r="I44" s="129"/>
      <c r="J44" s="128"/>
      <c r="K44" s="126"/>
      <c r="L44" s="126"/>
      <c r="M44" s="129"/>
      <c r="N44" s="128"/>
      <c r="O44" s="126"/>
      <c r="P44" s="126"/>
      <c r="Q44" s="129"/>
      <c r="R44" s="128" t="s">
        <v>53</v>
      </c>
      <c r="S44" s="126"/>
      <c r="T44" s="126" t="s">
        <v>54</v>
      </c>
      <c r="U44" s="129"/>
      <c r="V44" s="128"/>
      <c r="W44" s="126" t="s">
        <v>55</v>
      </c>
      <c r="X44" s="126"/>
      <c r="Y44" s="192"/>
      <c r="Z44" s="193"/>
      <c r="AA44" s="126"/>
      <c r="AB44" s="128"/>
      <c r="AC44" s="130" t="s">
        <v>38</v>
      </c>
      <c r="AD44" s="22">
        <f>2194231*2</f>
        <v>4388462</v>
      </c>
      <c r="AE44" s="128" t="s">
        <v>2</v>
      </c>
      <c r="AF44" s="22">
        <f>2194231*3</f>
        <v>6582693</v>
      </c>
      <c r="AG44" s="131" t="s">
        <v>2</v>
      </c>
    </row>
    <row r="45" spans="1:33" ht="20.45" customHeight="1">
      <c r="A45" s="125"/>
      <c r="B45" s="126" t="s">
        <v>9</v>
      </c>
      <c r="C45" s="127">
        <v>17000</v>
      </c>
      <c r="D45" s="128" t="s">
        <v>11</v>
      </c>
      <c r="E45" s="129"/>
      <c r="F45" s="128"/>
      <c r="G45" s="192" t="s">
        <v>4</v>
      </c>
      <c r="H45" s="193"/>
      <c r="I45" s="129"/>
      <c r="J45" s="128"/>
      <c r="K45" s="126"/>
      <c r="L45" s="126"/>
      <c r="M45" s="129"/>
      <c r="N45" s="128"/>
      <c r="O45" s="126"/>
      <c r="P45" s="126"/>
      <c r="Q45" s="129"/>
      <c r="R45" s="128"/>
      <c r="S45" s="126"/>
      <c r="T45" s="126"/>
      <c r="U45" s="129"/>
      <c r="V45" s="128"/>
      <c r="W45" s="126"/>
      <c r="X45" s="126"/>
      <c r="Y45" s="129"/>
      <c r="Z45" s="128"/>
      <c r="AA45" s="126"/>
      <c r="AB45" s="128"/>
      <c r="AC45" s="130" t="s">
        <v>39</v>
      </c>
      <c r="AD45" s="22">
        <f>AD43-AD44</f>
        <v>2011538</v>
      </c>
      <c r="AE45" s="128" t="s">
        <v>2</v>
      </c>
      <c r="AF45" s="23">
        <f>AF43-AF44</f>
        <v>3017307</v>
      </c>
      <c r="AG45" s="131" t="s">
        <v>2</v>
      </c>
    </row>
    <row r="46" spans="1:33" ht="20.45" customHeight="1">
      <c r="A46" s="125" t="s">
        <v>13</v>
      </c>
      <c r="B46" s="126" t="s">
        <v>8</v>
      </c>
      <c r="C46" s="127">
        <v>30</v>
      </c>
      <c r="D46" s="128" t="s">
        <v>10</v>
      </c>
      <c r="E46" s="129"/>
      <c r="F46" s="128"/>
      <c r="G46" s="126"/>
      <c r="H46" s="126"/>
      <c r="I46" s="129"/>
      <c r="J46" s="128"/>
      <c r="K46" s="126"/>
      <c r="L46" s="126"/>
      <c r="M46" s="129"/>
      <c r="N46" s="128"/>
      <c r="O46" s="126"/>
      <c r="P46" s="126"/>
      <c r="Q46" s="129"/>
      <c r="R46" s="128"/>
      <c r="S46" s="126"/>
      <c r="T46" s="126"/>
      <c r="U46" s="129"/>
      <c r="V46" s="128"/>
      <c r="W46" s="126"/>
      <c r="X46" s="126"/>
      <c r="Y46" s="129"/>
      <c r="Z46" s="128"/>
      <c r="AA46" s="126"/>
      <c r="AB46" s="128"/>
      <c r="AC46" s="132" t="s">
        <v>40</v>
      </c>
      <c r="AD46" s="22">
        <f>AD43/C45</f>
        <v>376.47058823529414</v>
      </c>
      <c r="AE46" s="128" t="s">
        <v>2</v>
      </c>
      <c r="AF46" s="23">
        <f>AF43/C47</f>
        <v>376.47058823529414</v>
      </c>
      <c r="AG46" s="131" t="s">
        <v>2</v>
      </c>
    </row>
    <row r="47" spans="1:33" ht="20.45" customHeight="1" thickBot="1">
      <c r="A47" s="154"/>
      <c r="B47" s="155" t="s">
        <v>9</v>
      </c>
      <c r="C47" s="156">
        <f>8500*3</f>
        <v>25500</v>
      </c>
      <c r="D47" s="157" t="s">
        <v>11</v>
      </c>
      <c r="E47" s="158"/>
      <c r="F47" s="157"/>
      <c r="G47" s="155"/>
      <c r="H47" s="155"/>
      <c r="I47" s="158"/>
      <c r="J47" s="157"/>
      <c r="K47" s="155"/>
      <c r="L47" s="155"/>
      <c r="M47" s="158"/>
      <c r="N47" s="157"/>
      <c r="O47" s="155"/>
      <c r="P47" s="155"/>
      <c r="Q47" s="158"/>
      <c r="R47" s="157"/>
      <c r="S47" s="155"/>
      <c r="T47" s="155"/>
      <c r="U47" s="158"/>
      <c r="V47" s="157"/>
      <c r="W47" s="155"/>
      <c r="X47" s="155"/>
      <c r="Y47" s="158"/>
      <c r="Z47" s="157"/>
      <c r="AA47" s="138"/>
      <c r="AB47" s="135"/>
      <c r="AC47" s="139" t="s">
        <v>42</v>
      </c>
      <c r="AD47" s="178">
        <f>C45/C44*10</f>
        <v>8500</v>
      </c>
      <c r="AE47" s="141" t="s">
        <v>11</v>
      </c>
      <c r="AF47" s="140">
        <f>C47/C46*10</f>
        <v>8500</v>
      </c>
      <c r="AG47" s="142" t="s">
        <v>11</v>
      </c>
    </row>
    <row r="48" spans="1:33" ht="20.45" customHeight="1">
      <c r="A48" s="159" t="s">
        <v>32</v>
      </c>
      <c r="B48" s="187" t="s">
        <v>56</v>
      </c>
      <c r="C48" s="187"/>
      <c r="D48" s="160" t="s">
        <v>14</v>
      </c>
      <c r="E48" s="161"/>
      <c r="F48" s="160"/>
      <c r="G48" s="34"/>
      <c r="H48" s="34"/>
      <c r="I48" s="161"/>
      <c r="J48" s="160"/>
      <c r="K48" s="34"/>
      <c r="L48" s="34"/>
      <c r="M48" s="161"/>
      <c r="N48" s="160"/>
      <c r="O48" s="34"/>
      <c r="P48" s="34"/>
      <c r="Q48" s="161"/>
      <c r="R48" s="160"/>
      <c r="S48" s="34"/>
      <c r="T48" s="34"/>
      <c r="U48" s="161"/>
      <c r="V48" s="160"/>
      <c r="W48" s="34"/>
      <c r="X48" s="34"/>
      <c r="Y48" s="161"/>
      <c r="Z48" s="160"/>
      <c r="AA48" s="34"/>
      <c r="AB48" s="162"/>
      <c r="AC48" s="163" t="s">
        <v>0</v>
      </c>
      <c r="AD48" s="180">
        <f>6219200*2</f>
        <v>12438400</v>
      </c>
      <c r="AE48" s="165" t="s">
        <v>2</v>
      </c>
      <c r="AF48" s="180">
        <f>6219200*2</f>
        <v>12438400</v>
      </c>
      <c r="AG48" s="166" t="s">
        <v>2</v>
      </c>
    </row>
    <row r="49" spans="1:38" ht="20.45" customHeight="1">
      <c r="A49" s="125" t="s">
        <v>12</v>
      </c>
      <c r="B49" s="126" t="s">
        <v>8</v>
      </c>
      <c r="C49" s="127">
        <v>20</v>
      </c>
      <c r="D49" s="128" t="s">
        <v>10</v>
      </c>
      <c r="E49" s="129"/>
      <c r="F49" s="128"/>
      <c r="G49" s="126"/>
      <c r="H49" s="126"/>
      <c r="I49" s="129"/>
      <c r="J49" s="128"/>
      <c r="K49" s="126"/>
      <c r="L49" s="126"/>
      <c r="M49" s="129"/>
      <c r="N49" s="128"/>
      <c r="O49" s="126"/>
      <c r="P49" s="126"/>
      <c r="Q49" s="129"/>
      <c r="R49" s="128"/>
      <c r="S49" s="129"/>
      <c r="T49" s="128" t="s">
        <v>53</v>
      </c>
      <c r="U49" s="126"/>
      <c r="V49" s="126"/>
      <c r="W49" s="129"/>
      <c r="X49" s="128" t="s">
        <v>54</v>
      </c>
      <c r="Y49" s="126"/>
      <c r="Z49" s="128"/>
      <c r="AA49" s="126"/>
      <c r="AB49" s="128" t="s">
        <v>55</v>
      </c>
      <c r="AC49" s="130" t="s">
        <v>38</v>
      </c>
      <c r="AD49" s="22">
        <f>3906798*2</f>
        <v>7813596</v>
      </c>
      <c r="AE49" s="128" t="s">
        <v>2</v>
      </c>
      <c r="AF49" s="22">
        <f>3906798*2</f>
        <v>7813596</v>
      </c>
      <c r="AG49" s="131" t="s">
        <v>2</v>
      </c>
    </row>
    <row r="50" spans="1:38" ht="20.45" customHeight="1">
      <c r="A50" s="125"/>
      <c r="B50" s="126" t="s">
        <v>9</v>
      </c>
      <c r="C50" s="127">
        <v>40000</v>
      </c>
      <c r="D50" s="128" t="s">
        <v>11</v>
      </c>
      <c r="E50" s="129"/>
      <c r="F50" s="128"/>
      <c r="G50" s="167"/>
      <c r="H50" s="128"/>
      <c r="I50" s="192"/>
      <c r="J50" s="193"/>
      <c r="K50" s="126"/>
      <c r="L50" s="128"/>
      <c r="M50" s="129"/>
      <c r="N50" s="128"/>
      <c r="O50" s="192" t="s">
        <v>4</v>
      </c>
      <c r="P50" s="193"/>
      <c r="Q50" s="129"/>
      <c r="R50" s="128"/>
      <c r="S50" s="126"/>
      <c r="T50" s="126"/>
      <c r="U50" s="129"/>
      <c r="V50" s="128"/>
      <c r="W50" s="126"/>
      <c r="X50" s="126"/>
      <c r="Y50" s="129"/>
      <c r="Z50" s="128"/>
      <c r="AA50" s="126"/>
      <c r="AB50" s="128"/>
      <c r="AC50" s="130" t="s">
        <v>39</v>
      </c>
      <c r="AD50" s="22">
        <f>AD48-AD49</f>
        <v>4624804</v>
      </c>
      <c r="AE50" s="128" t="s">
        <v>2</v>
      </c>
      <c r="AF50" s="23">
        <f>AF48-AF49</f>
        <v>4624804</v>
      </c>
      <c r="AG50" s="131" t="s">
        <v>2</v>
      </c>
    </row>
    <row r="51" spans="1:38" ht="20.45" customHeight="1">
      <c r="A51" s="125" t="s">
        <v>13</v>
      </c>
      <c r="B51" s="126" t="s">
        <v>8</v>
      </c>
      <c r="C51" s="127">
        <v>20</v>
      </c>
      <c r="D51" s="128" t="s">
        <v>10</v>
      </c>
      <c r="E51" s="129"/>
      <c r="F51" s="128"/>
      <c r="G51" s="126"/>
      <c r="H51" s="126"/>
      <c r="I51" s="129"/>
      <c r="J51" s="128"/>
      <c r="K51" s="126"/>
      <c r="L51" s="126"/>
      <c r="M51" s="129"/>
      <c r="N51" s="128"/>
      <c r="O51" s="126"/>
      <c r="P51" s="126"/>
      <c r="Q51" s="129"/>
      <c r="R51" s="128"/>
      <c r="S51" s="126"/>
      <c r="T51" s="126"/>
      <c r="U51" s="129"/>
      <c r="V51" s="128"/>
      <c r="W51" s="126"/>
      <c r="X51" s="126"/>
      <c r="Y51" s="129"/>
      <c r="Z51" s="128"/>
      <c r="AA51" s="126"/>
      <c r="AB51" s="128"/>
      <c r="AC51" s="132" t="s">
        <v>40</v>
      </c>
      <c r="AD51" s="22">
        <f>AD48/C50</f>
        <v>310.95999999999998</v>
      </c>
      <c r="AE51" s="128" t="s">
        <v>2</v>
      </c>
      <c r="AF51" s="23">
        <f>AF48/C52</f>
        <v>310.95999999999998</v>
      </c>
      <c r="AG51" s="131" t="s">
        <v>2</v>
      </c>
    </row>
    <row r="52" spans="1:38" ht="20.45" customHeight="1" thickBot="1">
      <c r="A52" s="168"/>
      <c r="B52" s="155" t="s">
        <v>9</v>
      </c>
      <c r="C52" s="156">
        <v>40000</v>
      </c>
      <c r="D52" s="169" t="s">
        <v>11</v>
      </c>
      <c r="E52" s="170"/>
      <c r="F52" s="169"/>
      <c r="G52" s="33"/>
      <c r="H52" s="33"/>
      <c r="I52" s="170"/>
      <c r="J52" s="169"/>
      <c r="K52" s="33"/>
      <c r="L52" s="33"/>
      <c r="M52" s="170"/>
      <c r="N52" s="169"/>
      <c r="O52" s="33"/>
      <c r="P52" s="33"/>
      <c r="Q52" s="170"/>
      <c r="R52" s="169"/>
      <c r="S52" s="33"/>
      <c r="T52" s="33"/>
      <c r="U52" s="170"/>
      <c r="V52" s="169"/>
      <c r="W52" s="33"/>
      <c r="X52" s="33"/>
      <c r="Y52" s="170"/>
      <c r="Z52" s="169"/>
      <c r="AA52" s="33"/>
      <c r="AB52" s="171"/>
      <c r="AC52" s="172" t="s">
        <v>42</v>
      </c>
      <c r="AD52" s="178">
        <f>C50/C49*10</f>
        <v>20000</v>
      </c>
      <c r="AE52" s="141" t="s">
        <v>11</v>
      </c>
      <c r="AF52" s="173">
        <f>C52/C51*10</f>
        <v>20000</v>
      </c>
      <c r="AG52" s="142" t="s">
        <v>11</v>
      </c>
    </row>
    <row r="53" spans="1:38" ht="20.45" customHeight="1">
      <c r="A53" s="144" t="s">
        <v>32</v>
      </c>
      <c r="B53" s="187"/>
      <c r="C53" s="187"/>
      <c r="D53" s="145" t="s">
        <v>14</v>
      </c>
      <c r="E53" s="146"/>
      <c r="F53" s="145"/>
      <c r="G53" s="147"/>
      <c r="H53" s="147"/>
      <c r="I53" s="146"/>
      <c r="J53" s="145"/>
      <c r="K53" s="147"/>
      <c r="L53" s="147"/>
      <c r="M53" s="146"/>
      <c r="N53" s="145"/>
      <c r="O53" s="147"/>
      <c r="P53" s="147"/>
      <c r="Q53" s="146"/>
      <c r="R53" s="145"/>
      <c r="S53" s="147"/>
      <c r="T53" s="147"/>
      <c r="U53" s="146"/>
      <c r="V53" s="145"/>
      <c r="W53" s="147"/>
      <c r="X53" s="147"/>
      <c r="Y53" s="146"/>
      <c r="Z53" s="145"/>
      <c r="AA53" s="147"/>
      <c r="AB53" s="111"/>
      <c r="AC53" s="148" t="s">
        <v>0</v>
      </c>
      <c r="AD53" s="179">
        <v>0</v>
      </c>
      <c r="AE53" s="150" t="s">
        <v>2</v>
      </c>
      <c r="AF53" s="179">
        <v>0</v>
      </c>
      <c r="AG53" s="151" t="s">
        <v>2</v>
      </c>
    </row>
    <row r="54" spans="1:38" ht="20.45" customHeight="1">
      <c r="A54" s="125" t="s">
        <v>12</v>
      </c>
      <c r="B54" s="126" t="s">
        <v>8</v>
      </c>
      <c r="C54" s="127"/>
      <c r="D54" s="128" t="s">
        <v>10</v>
      </c>
      <c r="E54" s="129"/>
      <c r="F54" s="128"/>
      <c r="G54" s="126"/>
      <c r="H54" s="126"/>
      <c r="I54" s="129"/>
      <c r="J54" s="128"/>
      <c r="K54" s="126"/>
      <c r="L54" s="126"/>
      <c r="M54" s="129"/>
      <c r="N54" s="128"/>
      <c r="O54" s="126"/>
      <c r="P54" s="126"/>
      <c r="Q54" s="129"/>
      <c r="R54" s="128"/>
      <c r="S54" s="126"/>
      <c r="T54" s="126"/>
      <c r="U54" s="129"/>
      <c r="V54" s="128"/>
      <c r="W54" s="126"/>
      <c r="X54" s="126"/>
      <c r="Y54" s="129"/>
      <c r="Z54" s="128"/>
      <c r="AA54" s="126"/>
      <c r="AB54" s="128"/>
      <c r="AC54" s="130" t="s">
        <v>38</v>
      </c>
      <c r="AD54" s="22">
        <v>0</v>
      </c>
      <c r="AE54" s="128" t="s">
        <v>2</v>
      </c>
      <c r="AF54" s="22">
        <v>0</v>
      </c>
      <c r="AG54" s="131" t="s">
        <v>2</v>
      </c>
    </row>
    <row r="55" spans="1:38" ht="20.45" customHeight="1">
      <c r="A55" s="125"/>
      <c r="B55" s="126" t="s">
        <v>9</v>
      </c>
      <c r="C55" s="127"/>
      <c r="D55" s="128" t="s">
        <v>11</v>
      </c>
      <c r="E55" s="129"/>
      <c r="F55" s="128"/>
      <c r="G55" s="126"/>
      <c r="H55" s="126"/>
      <c r="I55" s="129"/>
      <c r="J55" s="128"/>
      <c r="K55" s="126"/>
      <c r="L55" s="126"/>
      <c r="M55" s="129"/>
      <c r="N55" s="128"/>
      <c r="O55" s="126"/>
      <c r="P55" s="126"/>
      <c r="Q55" s="129"/>
      <c r="R55" s="128"/>
      <c r="S55" s="126"/>
      <c r="T55" s="126"/>
      <c r="U55" s="129"/>
      <c r="V55" s="128"/>
      <c r="W55" s="126"/>
      <c r="X55" s="126"/>
      <c r="Y55" s="129"/>
      <c r="Z55" s="128"/>
      <c r="AA55" s="126"/>
      <c r="AB55" s="128"/>
      <c r="AC55" s="130" t="s">
        <v>39</v>
      </c>
      <c r="AD55" s="22">
        <f>AD53-AD54</f>
        <v>0</v>
      </c>
      <c r="AE55" s="128" t="s">
        <v>2</v>
      </c>
      <c r="AF55" s="23">
        <f>AF53-AF54</f>
        <v>0</v>
      </c>
      <c r="AG55" s="131" t="s">
        <v>2</v>
      </c>
    </row>
    <row r="56" spans="1:38" ht="20.45" customHeight="1">
      <c r="A56" s="125" t="s">
        <v>13</v>
      </c>
      <c r="B56" s="126" t="s">
        <v>8</v>
      </c>
      <c r="C56" s="127"/>
      <c r="D56" s="128" t="s">
        <v>10</v>
      </c>
      <c r="E56" s="129"/>
      <c r="F56" s="128"/>
      <c r="G56" s="126"/>
      <c r="H56" s="126"/>
      <c r="I56" s="129"/>
      <c r="J56" s="128"/>
      <c r="K56" s="126"/>
      <c r="L56" s="126"/>
      <c r="M56" s="129"/>
      <c r="N56" s="128"/>
      <c r="O56" s="126"/>
      <c r="P56" s="126"/>
      <c r="Q56" s="129"/>
      <c r="R56" s="128"/>
      <c r="S56" s="126"/>
      <c r="T56" s="126"/>
      <c r="U56" s="129"/>
      <c r="V56" s="128"/>
      <c r="W56" s="126"/>
      <c r="X56" s="126"/>
      <c r="Y56" s="129"/>
      <c r="Z56" s="128"/>
      <c r="AA56" s="126"/>
      <c r="AB56" s="128"/>
      <c r="AC56" s="132" t="s">
        <v>40</v>
      </c>
      <c r="AD56" s="22">
        <v>0</v>
      </c>
      <c r="AE56" s="128" t="s">
        <v>2</v>
      </c>
      <c r="AF56" s="23">
        <v>0</v>
      </c>
      <c r="AG56" s="131" t="s">
        <v>2</v>
      </c>
    </row>
    <row r="57" spans="1:38" ht="20.45" customHeight="1" thickBot="1">
      <c r="A57" s="154"/>
      <c r="B57" s="155" t="s">
        <v>9</v>
      </c>
      <c r="C57" s="156"/>
      <c r="D57" s="157" t="s">
        <v>11</v>
      </c>
      <c r="E57" s="158"/>
      <c r="F57" s="157"/>
      <c r="G57" s="155"/>
      <c r="H57" s="155"/>
      <c r="I57" s="158"/>
      <c r="J57" s="157"/>
      <c r="K57" s="155"/>
      <c r="L57" s="155"/>
      <c r="M57" s="158"/>
      <c r="N57" s="157"/>
      <c r="O57" s="155"/>
      <c r="P57" s="155"/>
      <c r="Q57" s="158"/>
      <c r="R57" s="157"/>
      <c r="S57" s="155"/>
      <c r="T57" s="155"/>
      <c r="U57" s="158"/>
      <c r="V57" s="157"/>
      <c r="W57" s="155"/>
      <c r="X57" s="155"/>
      <c r="Y57" s="158"/>
      <c r="Z57" s="157"/>
      <c r="AA57" s="155"/>
      <c r="AB57" s="135"/>
      <c r="AC57" s="139" t="s">
        <v>42</v>
      </c>
      <c r="AD57" s="178">
        <v>0</v>
      </c>
      <c r="AE57" s="141" t="s">
        <v>11</v>
      </c>
      <c r="AF57" s="140">
        <v>0</v>
      </c>
      <c r="AG57" s="142" t="s">
        <v>11</v>
      </c>
    </row>
    <row r="58" spans="1:38" ht="20.45" customHeight="1">
      <c r="A58" s="144" t="s">
        <v>32</v>
      </c>
      <c r="B58" s="187"/>
      <c r="C58" s="187"/>
      <c r="D58" s="145" t="s">
        <v>14</v>
      </c>
      <c r="E58" s="146"/>
      <c r="F58" s="145"/>
      <c r="G58" s="147"/>
      <c r="H58" s="147"/>
      <c r="I58" s="146"/>
      <c r="J58" s="145"/>
      <c r="K58" s="147"/>
      <c r="L58" s="147"/>
      <c r="M58" s="146"/>
      <c r="N58" s="145"/>
      <c r="O58" s="147"/>
      <c r="P58" s="147"/>
      <c r="Q58" s="146"/>
      <c r="R58" s="145"/>
      <c r="S58" s="147"/>
      <c r="T58" s="147"/>
      <c r="U58" s="146"/>
      <c r="V58" s="145"/>
      <c r="W58" s="147"/>
      <c r="X58" s="147"/>
      <c r="Y58" s="146"/>
      <c r="Z58" s="145"/>
      <c r="AA58" s="147"/>
      <c r="AB58" s="111"/>
      <c r="AC58" s="148" t="s">
        <v>0</v>
      </c>
      <c r="AD58" s="179">
        <v>0</v>
      </c>
      <c r="AE58" s="150" t="s">
        <v>2</v>
      </c>
      <c r="AF58" s="179">
        <v>0</v>
      </c>
      <c r="AG58" s="151" t="s">
        <v>2</v>
      </c>
    </row>
    <row r="59" spans="1:38" ht="20.45" customHeight="1">
      <c r="A59" s="125" t="s">
        <v>12</v>
      </c>
      <c r="B59" s="126" t="s">
        <v>8</v>
      </c>
      <c r="C59" s="127"/>
      <c r="D59" s="128" t="s">
        <v>10</v>
      </c>
      <c r="E59" s="129"/>
      <c r="F59" s="128"/>
      <c r="G59" s="126"/>
      <c r="H59" s="126"/>
      <c r="I59" s="129"/>
      <c r="J59" s="128"/>
      <c r="K59" s="126"/>
      <c r="L59" s="126"/>
      <c r="M59" s="129"/>
      <c r="N59" s="128"/>
      <c r="O59" s="126"/>
      <c r="P59" s="126"/>
      <c r="Q59" s="129"/>
      <c r="R59" s="128"/>
      <c r="S59" s="126"/>
      <c r="T59" s="126"/>
      <c r="U59" s="129"/>
      <c r="V59" s="128"/>
      <c r="W59" s="126"/>
      <c r="X59" s="126"/>
      <c r="Y59" s="129"/>
      <c r="Z59" s="128"/>
      <c r="AA59" s="126"/>
      <c r="AB59" s="128"/>
      <c r="AC59" s="130" t="s">
        <v>38</v>
      </c>
      <c r="AD59" s="22">
        <v>0</v>
      </c>
      <c r="AE59" s="128" t="s">
        <v>2</v>
      </c>
      <c r="AF59" s="22">
        <v>0</v>
      </c>
      <c r="AG59" s="131" t="s">
        <v>2</v>
      </c>
    </row>
    <row r="60" spans="1:38" ht="20.45" customHeight="1">
      <c r="A60" s="125"/>
      <c r="B60" s="126" t="s">
        <v>9</v>
      </c>
      <c r="C60" s="127"/>
      <c r="D60" s="128" t="s">
        <v>11</v>
      </c>
      <c r="E60" s="129"/>
      <c r="F60" s="128"/>
      <c r="G60" s="126"/>
      <c r="H60" s="126"/>
      <c r="I60" s="129"/>
      <c r="J60" s="128"/>
      <c r="K60" s="126"/>
      <c r="L60" s="126"/>
      <c r="M60" s="129"/>
      <c r="N60" s="128"/>
      <c r="O60" s="126"/>
      <c r="P60" s="126"/>
      <c r="Q60" s="129"/>
      <c r="R60" s="128"/>
      <c r="S60" s="126"/>
      <c r="T60" s="126"/>
      <c r="U60" s="129"/>
      <c r="V60" s="128"/>
      <c r="W60" s="126"/>
      <c r="X60" s="126"/>
      <c r="Y60" s="129"/>
      <c r="Z60" s="128"/>
      <c r="AA60" s="126"/>
      <c r="AB60" s="128"/>
      <c r="AC60" s="130" t="s">
        <v>39</v>
      </c>
      <c r="AD60" s="22">
        <v>0</v>
      </c>
      <c r="AE60" s="128" t="s">
        <v>2</v>
      </c>
      <c r="AF60" s="23">
        <f>AF58-AF59</f>
        <v>0</v>
      </c>
      <c r="AG60" s="131" t="s">
        <v>2</v>
      </c>
    </row>
    <row r="61" spans="1:38" ht="20.45" customHeight="1">
      <c r="A61" s="125" t="s">
        <v>13</v>
      </c>
      <c r="B61" s="126" t="s">
        <v>8</v>
      </c>
      <c r="C61" s="127"/>
      <c r="D61" s="128" t="s">
        <v>10</v>
      </c>
      <c r="E61" s="129"/>
      <c r="F61" s="128"/>
      <c r="G61" s="126"/>
      <c r="H61" s="126"/>
      <c r="I61" s="129"/>
      <c r="J61" s="128"/>
      <c r="K61" s="126"/>
      <c r="L61" s="126"/>
      <c r="M61" s="129"/>
      <c r="N61" s="128"/>
      <c r="O61" s="126"/>
      <c r="P61" s="126"/>
      <c r="Q61" s="129"/>
      <c r="R61" s="128"/>
      <c r="S61" s="126"/>
      <c r="T61" s="126"/>
      <c r="U61" s="129"/>
      <c r="V61" s="128"/>
      <c r="W61" s="126"/>
      <c r="X61" s="126"/>
      <c r="Y61" s="129"/>
      <c r="Z61" s="128"/>
      <c r="AA61" s="126"/>
      <c r="AB61" s="128"/>
      <c r="AC61" s="132" t="s">
        <v>40</v>
      </c>
      <c r="AD61" s="22">
        <v>0</v>
      </c>
      <c r="AE61" s="128" t="s">
        <v>2</v>
      </c>
      <c r="AF61" s="23">
        <v>0</v>
      </c>
      <c r="AG61" s="131" t="s">
        <v>2</v>
      </c>
    </row>
    <row r="62" spans="1:38" ht="20.45" customHeight="1" thickBot="1">
      <c r="A62" s="154"/>
      <c r="B62" s="155" t="s">
        <v>9</v>
      </c>
      <c r="C62" s="156"/>
      <c r="D62" s="157" t="s">
        <v>11</v>
      </c>
      <c r="E62" s="158"/>
      <c r="F62" s="157"/>
      <c r="G62" s="155"/>
      <c r="H62" s="155"/>
      <c r="I62" s="158"/>
      <c r="J62" s="157"/>
      <c r="K62" s="155"/>
      <c r="L62" s="155"/>
      <c r="M62" s="158"/>
      <c r="N62" s="137"/>
      <c r="O62" s="135"/>
      <c r="P62" s="135"/>
      <c r="Q62" s="138"/>
      <c r="R62" s="137"/>
      <c r="S62" s="135"/>
      <c r="T62" s="135"/>
      <c r="U62" s="138"/>
      <c r="V62" s="137"/>
      <c r="W62" s="135"/>
      <c r="X62" s="155"/>
      <c r="Y62" s="158"/>
      <c r="Z62" s="157"/>
      <c r="AA62" s="155"/>
      <c r="AB62" s="135"/>
      <c r="AC62" s="139" t="s">
        <v>42</v>
      </c>
      <c r="AD62" s="178">
        <v>0</v>
      </c>
      <c r="AE62" s="141" t="s">
        <v>11</v>
      </c>
      <c r="AF62" s="140">
        <v>0</v>
      </c>
      <c r="AG62" s="142" t="s">
        <v>11</v>
      </c>
    </row>
    <row r="63" spans="1:38" ht="20.45" customHeight="1">
      <c r="B63" s="174" t="s">
        <v>43</v>
      </c>
      <c r="C63" s="174"/>
      <c r="D63" s="174"/>
      <c r="E63" s="174"/>
      <c r="F63" s="174"/>
      <c r="G63" s="174"/>
      <c r="H63" s="174"/>
      <c r="I63" s="174"/>
      <c r="J63" s="174"/>
      <c r="K63" s="174"/>
      <c r="P63" s="33"/>
      <c r="Q63" s="33"/>
      <c r="R63" s="33"/>
      <c r="S63" s="33"/>
      <c r="T63" s="33"/>
      <c r="U63" s="33"/>
      <c r="V63" s="33"/>
      <c r="W63" s="33"/>
      <c r="AA63" s="194" t="s">
        <v>37</v>
      </c>
      <c r="AB63" s="195"/>
      <c r="AC63" s="148" t="s">
        <v>0</v>
      </c>
      <c r="AD63" s="179">
        <f>AD38+AD43+AD48+AD53+AD58</f>
        <v>20027000</v>
      </c>
      <c r="AE63" s="150" t="s">
        <v>2</v>
      </c>
      <c r="AF63" s="179">
        <f>AF38+AF43+AF48+AF53+AF58</f>
        <v>24415600</v>
      </c>
      <c r="AG63" s="151" t="s">
        <v>2</v>
      </c>
    </row>
    <row r="64" spans="1:38" s="6" customFormat="1" ht="20.45" customHeight="1"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7"/>
      <c r="M64" s="7"/>
      <c r="N64" s="7"/>
      <c r="O64" s="7"/>
      <c r="P64" s="33"/>
      <c r="Q64" s="33"/>
      <c r="R64" s="33"/>
      <c r="S64" s="33"/>
      <c r="T64" s="33"/>
      <c r="U64" s="33"/>
      <c r="V64" s="33"/>
      <c r="W64" s="33"/>
      <c r="X64" s="7"/>
      <c r="Y64" s="7"/>
      <c r="Z64" s="7"/>
      <c r="AA64" s="196"/>
      <c r="AB64" s="197"/>
      <c r="AC64" s="30" t="s">
        <v>58</v>
      </c>
      <c r="AD64" s="164">
        <v>0</v>
      </c>
      <c r="AE64" s="28" t="s">
        <v>2</v>
      </c>
      <c r="AF64" s="164">
        <v>0</v>
      </c>
      <c r="AG64" s="79" t="s">
        <v>2</v>
      </c>
      <c r="AJ64" s="8"/>
      <c r="AL64" s="8"/>
    </row>
    <row r="65" spans="15:33" ht="20.45" customHeight="1">
      <c r="O65" s="33"/>
      <c r="P65" s="33"/>
      <c r="Q65" s="34"/>
      <c r="R65" s="34"/>
      <c r="S65" s="34"/>
      <c r="T65" s="34"/>
      <c r="U65" s="35"/>
      <c r="V65" s="35"/>
      <c r="W65" s="35"/>
      <c r="AA65" s="196"/>
      <c r="AB65" s="197"/>
      <c r="AC65" s="130" t="s">
        <v>38</v>
      </c>
      <c r="AD65" s="22">
        <f>AD39+AD44+AD49+AD54+AD59</f>
        <v>13046808</v>
      </c>
      <c r="AE65" s="128" t="s">
        <v>2</v>
      </c>
      <c r="AF65" s="22">
        <f>AF39+AF44+AF49+AF54+AF59</f>
        <v>16085789</v>
      </c>
      <c r="AG65" s="131" t="s">
        <v>2</v>
      </c>
    </row>
    <row r="66" spans="15:33" ht="20.45" customHeight="1" thickBot="1">
      <c r="O66" s="33"/>
      <c r="P66" s="33"/>
      <c r="Q66" s="34"/>
      <c r="R66" s="34"/>
      <c r="S66" s="34"/>
      <c r="T66" s="34"/>
      <c r="U66" s="35"/>
      <c r="V66" s="35"/>
      <c r="W66" s="35"/>
      <c r="AA66" s="198"/>
      <c r="AB66" s="199"/>
      <c r="AC66" s="175" t="s">
        <v>39</v>
      </c>
      <c r="AD66" s="75">
        <f>AD63-AD65</f>
        <v>6980192</v>
      </c>
      <c r="AE66" s="157" t="s">
        <v>2</v>
      </c>
      <c r="AF66" s="76">
        <f>AF63-AF65</f>
        <v>8329811</v>
      </c>
      <c r="AG66" s="176" t="s">
        <v>2</v>
      </c>
    </row>
  </sheetData>
  <mergeCells count="57">
    <mergeCell ref="B53:C53"/>
    <mergeCell ref="B58:C58"/>
    <mergeCell ref="AA63:AB66"/>
    <mergeCell ref="B43:C43"/>
    <mergeCell ref="Y44:Z44"/>
    <mergeCell ref="G45:H45"/>
    <mergeCell ref="B48:C48"/>
    <mergeCell ref="I50:J50"/>
    <mergeCell ref="O50:P50"/>
    <mergeCell ref="AA36:AB37"/>
    <mergeCell ref="AC36:AG36"/>
    <mergeCell ref="AD37:AE37"/>
    <mergeCell ref="AF37:AG37"/>
    <mergeCell ref="B38:C38"/>
    <mergeCell ref="U36:V37"/>
    <mergeCell ref="W36:X37"/>
    <mergeCell ref="Y36:Z37"/>
    <mergeCell ref="C36:D36"/>
    <mergeCell ref="E36:F37"/>
    <mergeCell ref="G36:H37"/>
    <mergeCell ref="I36:J37"/>
    <mergeCell ref="K36:L37"/>
    <mergeCell ref="M40:N40"/>
    <mergeCell ref="O40:P40"/>
    <mergeCell ref="O36:P37"/>
    <mergeCell ref="Q36:R37"/>
    <mergeCell ref="S36:T37"/>
    <mergeCell ref="M36:N37"/>
    <mergeCell ref="O17:P17"/>
    <mergeCell ref="B20:C20"/>
    <mergeCell ref="B25:C25"/>
    <mergeCell ref="AA30:AB33"/>
    <mergeCell ref="A34:Q34"/>
    <mergeCell ref="R34:S34"/>
    <mergeCell ref="U34:AB34"/>
    <mergeCell ref="AC3:AG3"/>
    <mergeCell ref="AD4:AE4"/>
    <mergeCell ref="AF4:AG4"/>
    <mergeCell ref="B5:C5"/>
    <mergeCell ref="B10:C10"/>
    <mergeCell ref="Y3:Z4"/>
    <mergeCell ref="AA3:AB4"/>
    <mergeCell ref="B15:C15"/>
    <mergeCell ref="Q3:R4"/>
    <mergeCell ref="S3:T4"/>
    <mergeCell ref="U3:V4"/>
    <mergeCell ref="W3:X4"/>
    <mergeCell ref="A1:Q1"/>
    <mergeCell ref="R1:S1"/>
    <mergeCell ref="U1:AB1"/>
    <mergeCell ref="C3:D3"/>
    <mergeCell ref="E3:F4"/>
    <mergeCell ref="G3:H4"/>
    <mergeCell ref="I3:J4"/>
    <mergeCell ref="K3:L4"/>
    <mergeCell ref="M3:N4"/>
    <mergeCell ref="O3:P4"/>
  </mergeCells>
  <phoneticPr fontId="2"/>
  <pageMargins left="0.7" right="0.7" top="0.75" bottom="0.75" header="0.3" footer="0.3"/>
  <pageSetup paperSize="9" scale="81" fitToHeight="0" orientation="landscape" r:id="rId1"/>
  <rowBreaks count="1" manualBreakCount="1">
    <brk id="33" max="3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AN66"/>
  <sheetViews>
    <sheetView view="pageBreakPreview" zoomScale="85" zoomScaleNormal="100" zoomScaleSheetLayoutView="85" workbookViewId="0">
      <selection activeCell="A31" sqref="A31:XFD31"/>
    </sheetView>
  </sheetViews>
  <sheetFormatPr defaultColWidth="9" defaultRowHeight="13.5"/>
  <cols>
    <col min="1" max="1" width="9.25" style="6" customWidth="1"/>
    <col min="2" max="2" width="7.25" style="6" bestFit="1" customWidth="1"/>
    <col min="3" max="3" width="9" style="6" bestFit="1" customWidth="1"/>
    <col min="4" max="4" width="3.25" style="7" bestFit="1" customWidth="1"/>
    <col min="5" max="27" width="3.875" style="7" customWidth="1"/>
    <col min="28" max="28" width="3.875" style="6" customWidth="1"/>
    <col min="29" max="29" width="11.375" style="6" bestFit="1" customWidth="1"/>
    <col min="30" max="30" width="12.75" style="8" bestFit="1" customWidth="1"/>
    <col min="31" max="31" width="3.375" style="7" bestFit="1" customWidth="1"/>
    <col min="32" max="32" width="12.75" style="9" bestFit="1" customWidth="1"/>
    <col min="33" max="33" width="3.375" style="7" bestFit="1" customWidth="1"/>
    <col min="34" max="34" width="9" style="6"/>
    <col min="35" max="35" width="12.75" style="6" customWidth="1"/>
    <col min="36" max="36" width="12.75" style="8" customWidth="1"/>
    <col min="37" max="37" width="9" style="6" customWidth="1"/>
    <col min="38" max="38" width="12.75" style="8" customWidth="1"/>
    <col min="39" max="39" width="12.75" style="6" customWidth="1"/>
    <col min="40" max="16384" width="9" style="6"/>
  </cols>
  <sheetData>
    <row r="1" spans="1:40" s="5" customFormat="1" ht="21.75" customHeight="1">
      <c r="A1" s="218" t="s">
        <v>33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9" t="s">
        <v>34</v>
      </c>
      <c r="S1" s="219"/>
      <c r="T1" s="18" t="s">
        <v>15</v>
      </c>
      <c r="U1" s="220"/>
      <c r="V1" s="220"/>
      <c r="W1" s="220"/>
      <c r="X1" s="220"/>
      <c r="Y1" s="220"/>
      <c r="Z1" s="220"/>
      <c r="AA1" s="220"/>
      <c r="AB1" s="220"/>
      <c r="AC1" s="2" t="s">
        <v>14</v>
      </c>
      <c r="AD1" s="2"/>
      <c r="AE1" s="3"/>
      <c r="AF1" s="4"/>
      <c r="AG1" s="3"/>
      <c r="AI1" s="93"/>
      <c r="AJ1" s="93"/>
      <c r="AK1" s="93"/>
      <c r="AL1" s="93"/>
      <c r="AM1" s="93"/>
      <c r="AN1" s="94"/>
    </row>
    <row r="2" spans="1:40" ht="12" customHeight="1" thickBot="1"/>
    <row r="3" spans="1:40">
      <c r="A3" s="44"/>
      <c r="B3" s="45"/>
      <c r="C3" s="221" t="s">
        <v>36</v>
      </c>
      <c r="D3" s="222"/>
      <c r="E3" s="212" t="s">
        <v>17</v>
      </c>
      <c r="F3" s="212"/>
      <c r="G3" s="212" t="s">
        <v>18</v>
      </c>
      <c r="H3" s="212"/>
      <c r="I3" s="212" t="s">
        <v>19</v>
      </c>
      <c r="J3" s="212"/>
      <c r="K3" s="212" t="s">
        <v>16</v>
      </c>
      <c r="L3" s="212"/>
      <c r="M3" s="212" t="s">
        <v>20</v>
      </c>
      <c r="N3" s="212"/>
      <c r="O3" s="212" t="s">
        <v>21</v>
      </c>
      <c r="P3" s="212"/>
      <c r="Q3" s="212" t="s">
        <v>22</v>
      </c>
      <c r="R3" s="212"/>
      <c r="S3" s="212" t="s">
        <v>23</v>
      </c>
      <c r="T3" s="212"/>
      <c r="U3" s="212" t="s">
        <v>24</v>
      </c>
      <c r="V3" s="212"/>
      <c r="W3" s="212" t="s">
        <v>25</v>
      </c>
      <c r="X3" s="212"/>
      <c r="Y3" s="212" t="s">
        <v>26</v>
      </c>
      <c r="Z3" s="212"/>
      <c r="AA3" s="212" t="s">
        <v>27</v>
      </c>
      <c r="AB3" s="212"/>
      <c r="AC3" s="212" t="s">
        <v>28</v>
      </c>
      <c r="AD3" s="212"/>
      <c r="AE3" s="212"/>
      <c r="AF3" s="212"/>
      <c r="AG3" s="213"/>
    </row>
    <row r="4" spans="1:40">
      <c r="A4" s="46" t="s">
        <v>35</v>
      </c>
      <c r="B4" s="11"/>
      <c r="C4" s="11"/>
      <c r="D4" s="41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7"/>
      <c r="W4" s="217"/>
      <c r="X4" s="217"/>
      <c r="Y4" s="217"/>
      <c r="Z4" s="217"/>
      <c r="AA4" s="217"/>
      <c r="AB4" s="217"/>
      <c r="AC4" s="86" t="s">
        <v>31</v>
      </c>
      <c r="AD4" s="214" t="s">
        <v>29</v>
      </c>
      <c r="AE4" s="214"/>
      <c r="AF4" s="214" t="s">
        <v>30</v>
      </c>
      <c r="AG4" s="215"/>
      <c r="AJ4" s="8" t="s">
        <v>3</v>
      </c>
    </row>
    <row r="5" spans="1:40" ht="20.45" customHeight="1">
      <c r="A5" s="47" t="s">
        <v>57</v>
      </c>
      <c r="B5" s="216"/>
      <c r="C5" s="216"/>
      <c r="D5" s="12" t="s">
        <v>14</v>
      </c>
      <c r="E5" s="13"/>
      <c r="F5" s="12"/>
      <c r="G5" s="1"/>
      <c r="H5" s="1"/>
      <c r="I5" s="13"/>
      <c r="J5" s="12"/>
      <c r="K5" s="1"/>
      <c r="L5" s="1"/>
      <c r="M5" s="13"/>
      <c r="N5" s="12"/>
      <c r="O5" s="1"/>
      <c r="P5" s="1"/>
      <c r="Q5" s="13"/>
      <c r="R5" s="12"/>
      <c r="S5" s="1"/>
      <c r="T5" s="1"/>
      <c r="U5" s="13"/>
      <c r="V5" s="12"/>
      <c r="W5" s="1"/>
      <c r="X5" s="1"/>
      <c r="Y5" s="13"/>
      <c r="Z5" s="12"/>
      <c r="AA5" s="1"/>
      <c r="AB5" s="10"/>
      <c r="AC5" s="29" t="s">
        <v>0</v>
      </c>
      <c r="AD5" s="95"/>
      <c r="AE5" s="20" t="s">
        <v>2</v>
      </c>
      <c r="AF5" s="95"/>
      <c r="AG5" s="48" t="s">
        <v>2</v>
      </c>
    </row>
    <row r="6" spans="1:40" ht="20.45" customHeight="1">
      <c r="A6" s="49" t="s">
        <v>12</v>
      </c>
      <c r="B6" s="15" t="s">
        <v>8</v>
      </c>
      <c r="C6" s="16"/>
      <c r="D6" s="90" t="s">
        <v>10</v>
      </c>
      <c r="E6" s="89"/>
      <c r="F6" s="90"/>
      <c r="G6" s="15"/>
      <c r="H6" s="15"/>
      <c r="I6" s="89"/>
      <c r="J6" s="90"/>
      <c r="K6" s="15"/>
      <c r="L6" s="15"/>
      <c r="M6" s="89"/>
      <c r="N6" s="90"/>
      <c r="O6" s="15"/>
      <c r="P6" s="15"/>
      <c r="Q6" s="89"/>
      <c r="R6" s="90"/>
      <c r="S6" s="15"/>
      <c r="T6" s="15"/>
      <c r="U6" s="89"/>
      <c r="V6" s="90"/>
      <c r="W6" s="15"/>
      <c r="X6" s="15"/>
      <c r="Y6" s="89"/>
      <c r="Z6" s="90"/>
      <c r="AA6" s="15"/>
      <c r="AB6" s="90"/>
      <c r="AC6" s="30" t="s">
        <v>38</v>
      </c>
      <c r="AD6" s="96"/>
      <c r="AE6" s="90" t="s">
        <v>2</v>
      </c>
      <c r="AF6" s="96"/>
      <c r="AG6" s="50" t="s">
        <v>2</v>
      </c>
      <c r="AI6" s="6" t="s">
        <v>49</v>
      </c>
    </row>
    <row r="7" spans="1:40" ht="20.45" customHeight="1">
      <c r="A7" s="49"/>
      <c r="B7" s="15" t="s">
        <v>9</v>
      </c>
      <c r="C7" s="16"/>
      <c r="D7" s="90" t="s">
        <v>11</v>
      </c>
      <c r="E7" s="89"/>
      <c r="F7" s="90"/>
      <c r="G7" s="15"/>
      <c r="H7" s="15"/>
      <c r="I7" s="89"/>
      <c r="J7" s="90"/>
      <c r="K7" s="15"/>
      <c r="L7" s="15"/>
      <c r="M7" s="89"/>
      <c r="N7" s="90"/>
      <c r="O7" s="15"/>
      <c r="P7" s="15"/>
      <c r="Q7" s="89"/>
      <c r="R7" s="90"/>
      <c r="S7" s="15"/>
      <c r="T7" s="15"/>
      <c r="U7" s="89"/>
      <c r="V7" s="90"/>
      <c r="W7" s="15"/>
      <c r="X7" s="15"/>
      <c r="Y7" s="89"/>
      <c r="Z7" s="90"/>
      <c r="AA7" s="15"/>
      <c r="AB7" s="90"/>
      <c r="AC7" s="30" t="s">
        <v>39</v>
      </c>
      <c r="AD7" s="23">
        <f>AD5-AD6</f>
        <v>0</v>
      </c>
      <c r="AE7" s="90" t="s">
        <v>2</v>
      </c>
      <c r="AF7" s="23">
        <f>AF5-AF6</f>
        <v>0</v>
      </c>
      <c r="AG7" s="50" t="s">
        <v>2</v>
      </c>
      <c r="AI7" s="84" t="s">
        <v>1</v>
      </c>
    </row>
    <row r="8" spans="1:40" ht="20.45" customHeight="1">
      <c r="A8" s="49" t="s">
        <v>13</v>
      </c>
      <c r="B8" s="15" t="s">
        <v>8</v>
      </c>
      <c r="C8" s="16"/>
      <c r="D8" s="90" t="s">
        <v>10</v>
      </c>
      <c r="E8" s="89"/>
      <c r="F8" s="90"/>
      <c r="G8" s="15"/>
      <c r="H8" s="15"/>
      <c r="I8" s="89"/>
      <c r="J8" s="90"/>
      <c r="K8" s="15"/>
      <c r="L8" s="15"/>
      <c r="M8" s="89"/>
      <c r="N8" s="90"/>
      <c r="O8" s="15"/>
      <c r="P8" s="15"/>
      <c r="Q8" s="89"/>
      <c r="R8" s="90"/>
      <c r="S8" s="15"/>
      <c r="T8" s="15"/>
      <c r="U8" s="89"/>
      <c r="V8" s="90"/>
      <c r="W8" s="15"/>
      <c r="X8" s="15"/>
      <c r="Y8" s="89"/>
      <c r="Z8" s="90"/>
      <c r="AA8" s="15"/>
      <c r="AB8" s="90"/>
      <c r="AC8" s="31" t="s">
        <v>40</v>
      </c>
      <c r="AD8" s="23" t="e">
        <f>AD5/C7</f>
        <v>#DIV/0!</v>
      </c>
      <c r="AE8" s="90" t="s">
        <v>2</v>
      </c>
      <c r="AF8" s="23" t="e">
        <f>AF5/C9</f>
        <v>#DIV/0!</v>
      </c>
      <c r="AG8" s="50" t="s">
        <v>2</v>
      </c>
      <c r="AI8" s="14">
        <v>12000000</v>
      </c>
      <c r="AJ8" s="8" t="s">
        <v>50</v>
      </c>
    </row>
    <row r="9" spans="1:40" ht="20.45" customHeight="1" thickBot="1">
      <c r="A9" s="51"/>
      <c r="B9" s="52" t="s">
        <v>9</v>
      </c>
      <c r="C9" s="53"/>
      <c r="D9" s="54" t="s">
        <v>11</v>
      </c>
      <c r="E9" s="55"/>
      <c r="F9" s="54"/>
      <c r="G9" s="52"/>
      <c r="H9" s="52"/>
      <c r="I9" s="55"/>
      <c r="J9" s="54"/>
      <c r="K9" s="52"/>
      <c r="L9" s="52"/>
      <c r="M9" s="55"/>
      <c r="N9" s="54"/>
      <c r="O9" s="52"/>
      <c r="P9" s="52"/>
      <c r="Q9" s="55"/>
      <c r="R9" s="54"/>
      <c r="S9" s="52"/>
      <c r="T9" s="52"/>
      <c r="U9" s="55"/>
      <c r="V9" s="54"/>
      <c r="W9" s="52"/>
      <c r="X9" s="52"/>
      <c r="Y9" s="55"/>
      <c r="Z9" s="54"/>
      <c r="AA9" s="52"/>
      <c r="AB9" s="52"/>
      <c r="AC9" s="56" t="s">
        <v>41</v>
      </c>
      <c r="AD9" s="58" t="e">
        <f>C7/C6*10</f>
        <v>#DIV/0!</v>
      </c>
      <c r="AE9" s="85" t="s">
        <v>11</v>
      </c>
      <c r="AF9" s="58" t="e">
        <f>C9/C8*10</f>
        <v>#DIV/0!</v>
      </c>
      <c r="AG9" s="92" t="s">
        <v>11</v>
      </c>
      <c r="AI9" s="84" t="s">
        <v>44</v>
      </c>
      <c r="AJ9" s="83" t="s">
        <v>45</v>
      </c>
      <c r="AK9" s="84" t="s">
        <v>46</v>
      </c>
      <c r="AL9" s="83" t="s">
        <v>47</v>
      </c>
      <c r="AM9" s="84" t="s">
        <v>48</v>
      </c>
    </row>
    <row r="10" spans="1:40" ht="20.45" customHeight="1">
      <c r="A10" s="59" t="s">
        <v>32</v>
      </c>
      <c r="B10" s="203"/>
      <c r="C10" s="203"/>
      <c r="D10" s="60" t="s">
        <v>14</v>
      </c>
      <c r="E10" s="61"/>
      <c r="F10" s="60"/>
      <c r="G10" s="62"/>
      <c r="H10" s="62"/>
      <c r="I10" s="61"/>
      <c r="J10" s="60"/>
      <c r="K10" s="62"/>
      <c r="L10" s="62"/>
      <c r="M10" s="61"/>
      <c r="N10" s="60"/>
      <c r="O10" s="62"/>
      <c r="P10" s="62"/>
      <c r="Q10" s="61"/>
      <c r="R10" s="60"/>
      <c r="S10" s="62"/>
      <c r="T10" s="62"/>
      <c r="U10" s="61"/>
      <c r="V10" s="60"/>
      <c r="W10" s="62"/>
      <c r="X10" s="62"/>
      <c r="Y10" s="61"/>
      <c r="Z10" s="60"/>
      <c r="AA10" s="62"/>
      <c r="AB10" s="45"/>
      <c r="AC10" s="63" t="s">
        <v>0</v>
      </c>
      <c r="AD10" s="97"/>
      <c r="AE10" s="65" t="s">
        <v>2</v>
      </c>
      <c r="AF10" s="95"/>
      <c r="AG10" s="66" t="s">
        <v>2</v>
      </c>
      <c r="AI10" s="39"/>
      <c r="AJ10" s="38">
        <f>AD5</f>
        <v>0</v>
      </c>
      <c r="AK10" s="37" t="e">
        <f>AJ10/$AJ$15</f>
        <v>#DIV/0!</v>
      </c>
      <c r="AL10" s="36" t="e">
        <f>$AI$8*AK10</f>
        <v>#DIV/0!</v>
      </c>
      <c r="AM10" s="38"/>
    </row>
    <row r="11" spans="1:40" ht="20.45" customHeight="1">
      <c r="A11" s="49" t="s">
        <v>12</v>
      </c>
      <c r="B11" s="15" t="s">
        <v>8</v>
      </c>
      <c r="C11" s="16"/>
      <c r="D11" s="90" t="s">
        <v>10</v>
      </c>
      <c r="E11" s="89"/>
      <c r="F11" s="90"/>
      <c r="G11" s="15"/>
      <c r="H11" s="15"/>
      <c r="I11" s="89"/>
      <c r="J11" s="90"/>
      <c r="K11" s="15"/>
      <c r="L11" s="15"/>
      <c r="M11" s="89"/>
      <c r="N11" s="90"/>
      <c r="O11" s="15"/>
      <c r="P11" s="15"/>
      <c r="Q11" s="89"/>
      <c r="R11" s="90"/>
      <c r="S11" s="15"/>
      <c r="T11" s="15"/>
      <c r="U11" s="89"/>
      <c r="V11" s="90"/>
      <c r="W11" s="15"/>
      <c r="X11" s="15"/>
      <c r="Y11" s="89"/>
      <c r="Z11" s="90"/>
      <c r="AA11" s="15"/>
      <c r="AB11" s="90"/>
      <c r="AC11" s="30" t="s">
        <v>38</v>
      </c>
      <c r="AD11" s="96"/>
      <c r="AE11" s="90" t="s">
        <v>2</v>
      </c>
      <c r="AF11" s="96"/>
      <c r="AG11" s="50" t="s">
        <v>2</v>
      </c>
      <c r="AI11" s="39"/>
      <c r="AJ11" s="38">
        <f>AD10</f>
        <v>0</v>
      </c>
      <c r="AK11" s="37" t="e">
        <f t="shared" ref="AK11:AK15" si="0">AJ11/$AJ$15</f>
        <v>#DIV/0!</v>
      </c>
      <c r="AL11" s="36" t="e">
        <f t="shared" ref="AL11:AL14" si="1">$AI$8*AK11</f>
        <v>#DIV/0!</v>
      </c>
      <c r="AM11" s="38"/>
    </row>
    <row r="12" spans="1:40" ht="20.45" customHeight="1">
      <c r="A12" s="49"/>
      <c r="B12" s="15" t="s">
        <v>9</v>
      </c>
      <c r="C12" s="16"/>
      <c r="D12" s="90" t="s">
        <v>11</v>
      </c>
      <c r="E12" s="89"/>
      <c r="F12" s="90"/>
      <c r="G12" s="15"/>
      <c r="H12" s="15"/>
      <c r="I12" s="89"/>
      <c r="J12" s="90"/>
      <c r="K12" s="15"/>
      <c r="L12" s="15"/>
      <c r="M12" s="89"/>
      <c r="N12" s="90"/>
      <c r="O12" s="15"/>
      <c r="P12" s="15"/>
      <c r="Q12" s="89"/>
      <c r="R12" s="90"/>
      <c r="S12" s="15"/>
      <c r="T12" s="15"/>
      <c r="U12" s="89"/>
      <c r="V12" s="90"/>
      <c r="W12" s="15"/>
      <c r="X12" s="15"/>
      <c r="Y12" s="89"/>
      <c r="Z12" s="90"/>
      <c r="AA12" s="15"/>
      <c r="AB12" s="90"/>
      <c r="AC12" s="30" t="s">
        <v>39</v>
      </c>
      <c r="AD12" s="23">
        <f>AD10-AD11</f>
        <v>0</v>
      </c>
      <c r="AE12" s="90" t="s">
        <v>2</v>
      </c>
      <c r="AF12" s="23">
        <f>AF10-AF11</f>
        <v>0</v>
      </c>
      <c r="AG12" s="50" t="s">
        <v>2</v>
      </c>
      <c r="AI12" s="39"/>
      <c r="AJ12" s="38">
        <f>AD15</f>
        <v>0</v>
      </c>
      <c r="AK12" s="37" t="e">
        <f t="shared" si="0"/>
        <v>#DIV/0!</v>
      </c>
      <c r="AL12" s="36" t="e">
        <f t="shared" si="1"/>
        <v>#DIV/0!</v>
      </c>
      <c r="AM12" s="38"/>
    </row>
    <row r="13" spans="1:40" ht="20.45" customHeight="1">
      <c r="A13" s="49" t="s">
        <v>13</v>
      </c>
      <c r="B13" s="15" t="s">
        <v>8</v>
      </c>
      <c r="C13" s="16"/>
      <c r="D13" s="90" t="s">
        <v>10</v>
      </c>
      <c r="E13" s="89"/>
      <c r="F13" s="90"/>
      <c r="G13" s="15"/>
      <c r="H13" s="15"/>
      <c r="I13" s="89"/>
      <c r="J13" s="90"/>
      <c r="K13" s="15"/>
      <c r="L13" s="15"/>
      <c r="M13" s="89"/>
      <c r="N13" s="90"/>
      <c r="O13" s="15"/>
      <c r="P13" s="15"/>
      <c r="Q13" s="89"/>
      <c r="R13" s="90"/>
      <c r="S13" s="15"/>
      <c r="T13" s="15"/>
      <c r="U13" s="89"/>
      <c r="V13" s="90"/>
      <c r="W13" s="15"/>
      <c r="X13" s="15"/>
      <c r="Y13" s="89"/>
      <c r="Z13" s="90"/>
      <c r="AA13" s="15"/>
      <c r="AB13" s="90"/>
      <c r="AC13" s="31" t="s">
        <v>40</v>
      </c>
      <c r="AD13" s="23" t="e">
        <f>AD10/C12</f>
        <v>#DIV/0!</v>
      </c>
      <c r="AE13" s="90" t="s">
        <v>2</v>
      </c>
      <c r="AF13" s="23" t="e">
        <f>AF10/C14</f>
        <v>#DIV/0!</v>
      </c>
      <c r="AG13" s="50" t="s">
        <v>2</v>
      </c>
      <c r="AI13" s="39"/>
      <c r="AJ13" s="38">
        <f>AD20</f>
        <v>0</v>
      </c>
      <c r="AK13" s="37" t="e">
        <f t="shared" si="0"/>
        <v>#DIV/0!</v>
      </c>
      <c r="AL13" s="36" t="e">
        <f t="shared" si="1"/>
        <v>#DIV/0!</v>
      </c>
      <c r="AM13" s="38"/>
    </row>
    <row r="14" spans="1:40" ht="20.45" customHeight="1" thickBot="1">
      <c r="A14" s="67"/>
      <c r="B14" s="68" t="s">
        <v>9</v>
      </c>
      <c r="C14" s="69"/>
      <c r="D14" s="88" t="s">
        <v>11</v>
      </c>
      <c r="E14" s="70"/>
      <c r="F14" s="88"/>
      <c r="G14" s="68"/>
      <c r="H14" s="68"/>
      <c r="I14" s="70"/>
      <c r="J14" s="88"/>
      <c r="K14" s="68"/>
      <c r="L14" s="68"/>
      <c r="M14" s="70"/>
      <c r="N14" s="88"/>
      <c r="O14" s="68"/>
      <c r="P14" s="68"/>
      <c r="Q14" s="70"/>
      <c r="R14" s="88"/>
      <c r="S14" s="68"/>
      <c r="T14" s="68"/>
      <c r="U14" s="70"/>
      <c r="V14" s="88"/>
      <c r="W14" s="68"/>
      <c r="X14" s="68"/>
      <c r="Y14" s="70"/>
      <c r="Z14" s="88"/>
      <c r="AA14" s="55"/>
      <c r="AB14" s="52"/>
      <c r="AC14" s="56" t="s">
        <v>42</v>
      </c>
      <c r="AD14" s="58" t="e">
        <f>C12/C11*10</f>
        <v>#DIV/0!</v>
      </c>
      <c r="AE14" s="85" t="s">
        <v>11</v>
      </c>
      <c r="AF14" s="58" t="e">
        <f>C14/C13*10</f>
        <v>#DIV/0!</v>
      </c>
      <c r="AG14" s="92" t="s">
        <v>11</v>
      </c>
      <c r="AI14" s="39"/>
      <c r="AJ14" s="38">
        <f>AD25</f>
        <v>0</v>
      </c>
      <c r="AK14" s="37" t="e">
        <f t="shared" si="0"/>
        <v>#DIV/0!</v>
      </c>
      <c r="AL14" s="36" t="e">
        <f t="shared" si="1"/>
        <v>#DIV/0!</v>
      </c>
      <c r="AM14" s="38"/>
    </row>
    <row r="15" spans="1:40" ht="20.45" customHeight="1">
      <c r="A15" s="78" t="s">
        <v>32</v>
      </c>
      <c r="B15" s="203"/>
      <c r="C15" s="203"/>
      <c r="D15" s="24" t="s">
        <v>14</v>
      </c>
      <c r="E15" s="25"/>
      <c r="F15" s="24"/>
      <c r="G15" s="17"/>
      <c r="H15" s="17"/>
      <c r="I15" s="25"/>
      <c r="J15" s="24"/>
      <c r="K15" s="17"/>
      <c r="L15" s="17"/>
      <c r="M15" s="25"/>
      <c r="N15" s="24"/>
      <c r="O15" s="17"/>
      <c r="P15" s="17"/>
      <c r="Q15" s="25"/>
      <c r="R15" s="24"/>
      <c r="S15" s="17"/>
      <c r="T15" s="17"/>
      <c r="U15" s="25"/>
      <c r="V15" s="24"/>
      <c r="W15" s="17"/>
      <c r="X15" s="17"/>
      <c r="Y15" s="25"/>
      <c r="Z15" s="24"/>
      <c r="AA15" s="17"/>
      <c r="AB15" s="26"/>
      <c r="AC15" s="43" t="s">
        <v>0</v>
      </c>
      <c r="AD15" s="98"/>
      <c r="AE15" s="28" t="s">
        <v>2</v>
      </c>
      <c r="AF15" s="95"/>
      <c r="AG15" s="79" t="s">
        <v>2</v>
      </c>
      <c r="AI15" s="84" t="s">
        <v>37</v>
      </c>
      <c r="AJ15" s="36">
        <f>SUM(AJ10:AJ14)</f>
        <v>0</v>
      </c>
      <c r="AK15" s="37" t="e">
        <f t="shared" si="0"/>
        <v>#DIV/0!</v>
      </c>
      <c r="AL15" s="36" t="e">
        <f>SUM(AL10:AL14)</f>
        <v>#DIV/0!</v>
      </c>
      <c r="AM15" s="36">
        <f>SUM(AM10:AM14)</f>
        <v>0</v>
      </c>
    </row>
    <row r="16" spans="1:40" ht="20.45" customHeight="1">
      <c r="A16" s="49" t="s">
        <v>12</v>
      </c>
      <c r="B16" s="15" t="s">
        <v>8</v>
      </c>
      <c r="C16" s="16"/>
      <c r="D16" s="90" t="s">
        <v>10</v>
      </c>
      <c r="E16" s="89"/>
      <c r="F16" s="90"/>
      <c r="G16" s="15"/>
      <c r="H16" s="15"/>
      <c r="I16" s="89"/>
      <c r="J16" s="90"/>
      <c r="K16" s="15"/>
      <c r="L16" s="15"/>
      <c r="M16" s="89"/>
      <c r="N16" s="90"/>
      <c r="O16" s="15"/>
      <c r="P16" s="15"/>
      <c r="Q16" s="89"/>
      <c r="R16" s="90"/>
      <c r="S16" s="15"/>
      <c r="T16" s="15"/>
      <c r="U16" s="89"/>
      <c r="V16" s="90"/>
      <c r="W16" s="15"/>
      <c r="X16" s="15"/>
      <c r="Y16" s="89"/>
      <c r="Z16" s="90"/>
      <c r="AA16" s="15"/>
      <c r="AB16" s="90"/>
      <c r="AC16" s="30" t="s">
        <v>38</v>
      </c>
      <c r="AD16" s="96"/>
      <c r="AE16" s="90" t="s">
        <v>2</v>
      </c>
      <c r="AF16" s="96"/>
      <c r="AG16" s="50" t="s">
        <v>2</v>
      </c>
    </row>
    <row r="17" spans="1:35" ht="20.45" customHeight="1">
      <c r="A17" s="49"/>
      <c r="B17" s="15" t="s">
        <v>9</v>
      </c>
      <c r="C17" s="16"/>
      <c r="D17" s="90" t="s">
        <v>11</v>
      </c>
      <c r="E17" s="89"/>
      <c r="F17" s="90"/>
      <c r="G17" s="91"/>
      <c r="H17" s="90"/>
      <c r="I17" s="89"/>
      <c r="J17" s="90"/>
      <c r="K17" s="15"/>
      <c r="L17" s="90"/>
      <c r="M17" s="89"/>
      <c r="N17" s="90"/>
      <c r="O17" s="210"/>
      <c r="P17" s="211"/>
      <c r="Q17" s="89"/>
      <c r="R17" s="90"/>
      <c r="S17" s="15"/>
      <c r="T17" s="15"/>
      <c r="U17" s="89"/>
      <c r="V17" s="90"/>
      <c r="W17" s="15"/>
      <c r="X17" s="15"/>
      <c r="Y17" s="89"/>
      <c r="Z17" s="90"/>
      <c r="AA17" s="15"/>
      <c r="AB17" s="90"/>
      <c r="AC17" s="30" t="s">
        <v>39</v>
      </c>
      <c r="AD17" s="23">
        <f>AD15-AD16</f>
        <v>0</v>
      </c>
      <c r="AE17" s="90" t="s">
        <v>2</v>
      </c>
      <c r="AF17" s="23">
        <f>AF15-AF16</f>
        <v>0</v>
      </c>
      <c r="AG17" s="50" t="s">
        <v>2</v>
      </c>
    </row>
    <row r="18" spans="1:35" ht="20.45" customHeight="1">
      <c r="A18" s="49" t="s">
        <v>13</v>
      </c>
      <c r="B18" s="15" t="s">
        <v>8</v>
      </c>
      <c r="C18" s="16"/>
      <c r="D18" s="90" t="s">
        <v>10</v>
      </c>
      <c r="E18" s="89"/>
      <c r="F18" s="90"/>
      <c r="G18" s="15"/>
      <c r="H18" s="15"/>
      <c r="I18" s="89"/>
      <c r="J18" s="90"/>
      <c r="K18" s="15"/>
      <c r="L18" s="15"/>
      <c r="M18" s="89"/>
      <c r="N18" s="90"/>
      <c r="O18" s="15"/>
      <c r="P18" s="15"/>
      <c r="Q18" s="89"/>
      <c r="R18" s="90"/>
      <c r="S18" s="15"/>
      <c r="T18" s="15"/>
      <c r="U18" s="89"/>
      <c r="V18" s="90"/>
      <c r="W18" s="15"/>
      <c r="X18" s="15"/>
      <c r="Y18" s="89"/>
      <c r="Z18" s="90"/>
      <c r="AA18" s="15"/>
      <c r="AB18" s="90"/>
      <c r="AC18" s="31" t="s">
        <v>40</v>
      </c>
      <c r="AD18" s="23" t="e">
        <f>AD15/C17</f>
        <v>#DIV/0!</v>
      </c>
      <c r="AE18" s="90" t="s">
        <v>2</v>
      </c>
      <c r="AF18" s="23" t="e">
        <f>AF15/C19</f>
        <v>#DIV/0!</v>
      </c>
      <c r="AG18" s="50" t="s">
        <v>2</v>
      </c>
    </row>
    <row r="19" spans="1:35" ht="20.45" customHeight="1" thickBot="1">
      <c r="A19" s="80"/>
      <c r="B19" s="68" t="s">
        <v>9</v>
      </c>
      <c r="C19" s="69"/>
      <c r="D19" s="87" t="s">
        <v>11</v>
      </c>
      <c r="E19" s="40"/>
      <c r="F19" s="87"/>
      <c r="G19" s="42"/>
      <c r="H19" s="42"/>
      <c r="I19" s="40"/>
      <c r="J19" s="87"/>
      <c r="K19" s="42"/>
      <c r="L19" s="42"/>
      <c r="M19" s="40"/>
      <c r="N19" s="87"/>
      <c r="O19" s="42"/>
      <c r="P19" s="42"/>
      <c r="Q19" s="40"/>
      <c r="R19" s="87"/>
      <c r="S19" s="42"/>
      <c r="T19" s="42"/>
      <c r="U19" s="40"/>
      <c r="V19" s="87"/>
      <c r="W19" s="42"/>
      <c r="X19" s="42"/>
      <c r="Y19" s="40"/>
      <c r="Z19" s="87"/>
      <c r="AA19" s="42"/>
      <c r="AB19" s="71"/>
      <c r="AC19" s="72" t="s">
        <v>42</v>
      </c>
      <c r="AD19" s="73" t="e">
        <f>C17/C16*10</f>
        <v>#DIV/0!</v>
      </c>
      <c r="AE19" s="85" t="s">
        <v>11</v>
      </c>
      <c r="AF19" s="73" t="e">
        <f>C19/C18*10</f>
        <v>#DIV/0!</v>
      </c>
      <c r="AG19" s="92" t="s">
        <v>11</v>
      </c>
    </row>
    <row r="20" spans="1:35" ht="20.45" customHeight="1">
      <c r="A20" s="59" t="s">
        <v>32</v>
      </c>
      <c r="B20" s="203"/>
      <c r="C20" s="203"/>
      <c r="D20" s="60" t="s">
        <v>14</v>
      </c>
      <c r="E20" s="61"/>
      <c r="F20" s="60"/>
      <c r="G20" s="62"/>
      <c r="H20" s="62"/>
      <c r="I20" s="61"/>
      <c r="J20" s="60"/>
      <c r="K20" s="62"/>
      <c r="L20" s="62"/>
      <c r="M20" s="61"/>
      <c r="N20" s="60"/>
      <c r="O20" s="62"/>
      <c r="P20" s="62"/>
      <c r="Q20" s="61"/>
      <c r="R20" s="60"/>
      <c r="S20" s="62"/>
      <c r="T20" s="62"/>
      <c r="U20" s="61"/>
      <c r="V20" s="60"/>
      <c r="W20" s="62"/>
      <c r="X20" s="62"/>
      <c r="Y20" s="61"/>
      <c r="Z20" s="60"/>
      <c r="AA20" s="62"/>
      <c r="AB20" s="45"/>
      <c r="AC20" s="63" t="s">
        <v>0</v>
      </c>
      <c r="AD20" s="97"/>
      <c r="AE20" s="65" t="s">
        <v>2</v>
      </c>
      <c r="AF20" s="97"/>
      <c r="AG20" s="66" t="s">
        <v>2</v>
      </c>
    </row>
    <row r="21" spans="1:35" ht="20.45" customHeight="1">
      <c r="A21" s="49" t="s">
        <v>12</v>
      </c>
      <c r="B21" s="15" t="s">
        <v>8</v>
      </c>
      <c r="C21" s="16"/>
      <c r="D21" s="90" t="s">
        <v>10</v>
      </c>
      <c r="E21" s="89"/>
      <c r="F21" s="90"/>
      <c r="G21" s="15"/>
      <c r="H21" s="15"/>
      <c r="I21" s="89"/>
      <c r="J21" s="90"/>
      <c r="K21" s="15"/>
      <c r="L21" s="15"/>
      <c r="M21" s="89"/>
      <c r="N21" s="90"/>
      <c r="O21" s="15"/>
      <c r="P21" s="15"/>
      <c r="Q21" s="89"/>
      <c r="R21" s="90"/>
      <c r="S21" s="15"/>
      <c r="T21" s="15"/>
      <c r="U21" s="89"/>
      <c r="V21" s="90"/>
      <c r="W21" s="15"/>
      <c r="X21" s="15"/>
      <c r="Y21" s="89"/>
      <c r="Z21" s="90"/>
      <c r="AA21" s="15"/>
      <c r="AB21" s="90"/>
      <c r="AC21" s="30" t="s">
        <v>38</v>
      </c>
      <c r="AD21" s="96"/>
      <c r="AE21" s="90" t="s">
        <v>2</v>
      </c>
      <c r="AF21" s="96"/>
      <c r="AG21" s="50" t="s">
        <v>2</v>
      </c>
    </row>
    <row r="22" spans="1:35" ht="20.45" customHeight="1">
      <c r="A22" s="49"/>
      <c r="B22" s="15" t="s">
        <v>9</v>
      </c>
      <c r="C22" s="16"/>
      <c r="D22" s="90" t="s">
        <v>11</v>
      </c>
      <c r="E22" s="89"/>
      <c r="F22" s="90"/>
      <c r="G22" s="15"/>
      <c r="H22" s="15"/>
      <c r="I22" s="89"/>
      <c r="J22" s="90"/>
      <c r="K22" s="15"/>
      <c r="L22" s="15"/>
      <c r="M22" s="89"/>
      <c r="N22" s="90"/>
      <c r="O22" s="15"/>
      <c r="P22" s="15"/>
      <c r="Q22" s="89"/>
      <c r="R22" s="90"/>
      <c r="S22" s="15"/>
      <c r="T22" s="15"/>
      <c r="U22" s="89"/>
      <c r="V22" s="90"/>
      <c r="W22" s="15"/>
      <c r="X22" s="15"/>
      <c r="Y22" s="89"/>
      <c r="Z22" s="90"/>
      <c r="AA22" s="15"/>
      <c r="AB22" s="90"/>
      <c r="AC22" s="30" t="s">
        <v>39</v>
      </c>
      <c r="AD22" s="23">
        <f>AD20-AD21</f>
        <v>0</v>
      </c>
      <c r="AE22" s="90" t="s">
        <v>2</v>
      </c>
      <c r="AF22" s="23">
        <f>AF20-AF21</f>
        <v>0</v>
      </c>
      <c r="AG22" s="50" t="s">
        <v>2</v>
      </c>
    </row>
    <row r="23" spans="1:35" ht="20.45" customHeight="1">
      <c r="A23" s="49" t="s">
        <v>13</v>
      </c>
      <c r="B23" s="15" t="s">
        <v>8</v>
      </c>
      <c r="C23" s="16"/>
      <c r="D23" s="90" t="s">
        <v>10</v>
      </c>
      <c r="E23" s="89"/>
      <c r="F23" s="90"/>
      <c r="G23" s="15"/>
      <c r="H23" s="15"/>
      <c r="I23" s="89"/>
      <c r="J23" s="90"/>
      <c r="K23" s="15"/>
      <c r="L23" s="15"/>
      <c r="M23" s="89"/>
      <c r="N23" s="90"/>
      <c r="O23" s="15"/>
      <c r="P23" s="15"/>
      <c r="Q23" s="89"/>
      <c r="R23" s="90"/>
      <c r="S23" s="15"/>
      <c r="T23" s="15"/>
      <c r="U23" s="89"/>
      <c r="V23" s="90"/>
      <c r="W23" s="15"/>
      <c r="X23" s="15"/>
      <c r="Y23" s="89"/>
      <c r="Z23" s="90"/>
      <c r="AA23" s="15"/>
      <c r="AB23" s="90"/>
      <c r="AC23" s="31" t="s">
        <v>40</v>
      </c>
      <c r="AD23" s="23" t="e">
        <f>AD20/C22</f>
        <v>#DIV/0!</v>
      </c>
      <c r="AE23" s="90" t="s">
        <v>2</v>
      </c>
      <c r="AF23" s="23" t="e">
        <f>AF20/C24</f>
        <v>#DIV/0!</v>
      </c>
      <c r="AG23" s="50" t="s">
        <v>2</v>
      </c>
    </row>
    <row r="24" spans="1:35" ht="20.45" customHeight="1" thickBot="1">
      <c r="A24" s="67"/>
      <c r="B24" s="68" t="s">
        <v>9</v>
      </c>
      <c r="C24" s="69"/>
      <c r="D24" s="88" t="s">
        <v>11</v>
      </c>
      <c r="E24" s="70"/>
      <c r="F24" s="88"/>
      <c r="G24" s="68"/>
      <c r="H24" s="68"/>
      <c r="I24" s="70"/>
      <c r="J24" s="88"/>
      <c r="K24" s="68"/>
      <c r="L24" s="68"/>
      <c r="M24" s="70"/>
      <c r="N24" s="88"/>
      <c r="O24" s="68"/>
      <c r="P24" s="68"/>
      <c r="Q24" s="70"/>
      <c r="R24" s="88"/>
      <c r="S24" s="68"/>
      <c r="T24" s="68"/>
      <c r="U24" s="70"/>
      <c r="V24" s="88"/>
      <c r="W24" s="68"/>
      <c r="X24" s="68"/>
      <c r="Y24" s="70"/>
      <c r="Z24" s="88"/>
      <c r="AA24" s="68"/>
      <c r="AB24" s="52"/>
      <c r="AC24" s="56" t="s">
        <v>42</v>
      </c>
      <c r="AD24" s="73" t="e">
        <f>C22/C21*10</f>
        <v>#DIV/0!</v>
      </c>
      <c r="AE24" s="85" t="s">
        <v>11</v>
      </c>
      <c r="AF24" s="73" t="e">
        <f>C24/C23*10</f>
        <v>#DIV/0!</v>
      </c>
      <c r="AG24" s="92" t="s">
        <v>11</v>
      </c>
    </row>
    <row r="25" spans="1:35" ht="20.45" customHeight="1">
      <c r="A25" s="59" t="s">
        <v>32</v>
      </c>
      <c r="B25" s="203"/>
      <c r="C25" s="203"/>
      <c r="D25" s="60" t="s">
        <v>14</v>
      </c>
      <c r="E25" s="61"/>
      <c r="F25" s="60"/>
      <c r="G25" s="62"/>
      <c r="H25" s="62"/>
      <c r="I25" s="61"/>
      <c r="J25" s="60"/>
      <c r="K25" s="62"/>
      <c r="L25" s="62"/>
      <c r="M25" s="61"/>
      <c r="N25" s="60"/>
      <c r="O25" s="62"/>
      <c r="P25" s="62"/>
      <c r="Q25" s="61"/>
      <c r="R25" s="60"/>
      <c r="S25" s="62"/>
      <c r="T25" s="62"/>
      <c r="U25" s="61"/>
      <c r="V25" s="60"/>
      <c r="W25" s="62"/>
      <c r="X25" s="62"/>
      <c r="Y25" s="61"/>
      <c r="Z25" s="60"/>
      <c r="AA25" s="62"/>
      <c r="AB25" s="45"/>
      <c r="AC25" s="63" t="s">
        <v>0</v>
      </c>
      <c r="AD25" s="97"/>
      <c r="AE25" s="65" t="s">
        <v>2</v>
      </c>
      <c r="AF25" s="97"/>
      <c r="AG25" s="66" t="s">
        <v>2</v>
      </c>
    </row>
    <row r="26" spans="1:35" ht="20.45" customHeight="1">
      <c r="A26" s="49" t="s">
        <v>12</v>
      </c>
      <c r="B26" s="15" t="s">
        <v>8</v>
      </c>
      <c r="C26" s="16"/>
      <c r="D26" s="90" t="s">
        <v>10</v>
      </c>
      <c r="E26" s="89"/>
      <c r="F26" s="90"/>
      <c r="G26" s="15"/>
      <c r="H26" s="15"/>
      <c r="I26" s="89"/>
      <c r="J26" s="90"/>
      <c r="K26" s="15"/>
      <c r="L26" s="15"/>
      <c r="M26" s="89"/>
      <c r="N26" s="90"/>
      <c r="O26" s="15"/>
      <c r="P26" s="15"/>
      <c r="Q26" s="89"/>
      <c r="R26" s="90"/>
      <c r="S26" s="15"/>
      <c r="T26" s="15"/>
      <c r="U26" s="89"/>
      <c r="V26" s="90"/>
      <c r="W26" s="15"/>
      <c r="X26" s="15"/>
      <c r="Y26" s="89"/>
      <c r="Z26" s="90"/>
      <c r="AA26" s="15"/>
      <c r="AB26" s="90"/>
      <c r="AC26" s="30" t="s">
        <v>38</v>
      </c>
      <c r="AD26" s="96"/>
      <c r="AE26" s="90" t="s">
        <v>2</v>
      </c>
      <c r="AF26" s="96"/>
      <c r="AG26" s="50" t="s">
        <v>2</v>
      </c>
    </row>
    <row r="27" spans="1:35" ht="20.45" customHeight="1">
      <c r="A27" s="49"/>
      <c r="B27" s="15" t="s">
        <v>9</v>
      </c>
      <c r="C27" s="16"/>
      <c r="D27" s="90" t="s">
        <v>11</v>
      </c>
      <c r="E27" s="89"/>
      <c r="F27" s="90"/>
      <c r="G27" s="15"/>
      <c r="H27" s="15"/>
      <c r="I27" s="89"/>
      <c r="J27" s="90"/>
      <c r="K27" s="15"/>
      <c r="L27" s="15"/>
      <c r="M27" s="89"/>
      <c r="N27" s="90"/>
      <c r="O27" s="15"/>
      <c r="P27" s="15"/>
      <c r="Q27" s="89"/>
      <c r="R27" s="90"/>
      <c r="S27" s="15"/>
      <c r="T27" s="15"/>
      <c r="U27" s="89"/>
      <c r="V27" s="90"/>
      <c r="W27" s="15"/>
      <c r="X27" s="15"/>
      <c r="Y27" s="89"/>
      <c r="Z27" s="90"/>
      <c r="AA27" s="15"/>
      <c r="AB27" s="90"/>
      <c r="AC27" s="30" t="s">
        <v>39</v>
      </c>
      <c r="AD27" s="23">
        <f>AD25-AD26</f>
        <v>0</v>
      </c>
      <c r="AE27" s="90" t="s">
        <v>2</v>
      </c>
      <c r="AF27" s="23">
        <f>AF25-AF26</f>
        <v>0</v>
      </c>
      <c r="AG27" s="50" t="s">
        <v>2</v>
      </c>
      <c r="AI27" s="6" t="s">
        <v>59</v>
      </c>
    </row>
    <row r="28" spans="1:35" ht="20.45" customHeight="1">
      <c r="A28" s="49" t="s">
        <v>13</v>
      </c>
      <c r="B28" s="15" t="s">
        <v>8</v>
      </c>
      <c r="C28" s="16"/>
      <c r="D28" s="90" t="s">
        <v>10</v>
      </c>
      <c r="E28" s="89"/>
      <c r="F28" s="90"/>
      <c r="G28" s="15"/>
      <c r="H28" s="15"/>
      <c r="I28" s="89"/>
      <c r="J28" s="90"/>
      <c r="K28" s="15"/>
      <c r="L28" s="15"/>
      <c r="M28" s="89"/>
      <c r="N28" s="90"/>
      <c r="O28" s="15"/>
      <c r="P28" s="15"/>
      <c r="Q28" s="89"/>
      <c r="R28" s="90"/>
      <c r="S28" s="15"/>
      <c r="T28" s="15"/>
      <c r="U28" s="89"/>
      <c r="V28" s="90"/>
      <c r="W28" s="15"/>
      <c r="X28" s="15"/>
      <c r="Y28" s="89"/>
      <c r="Z28" s="90"/>
      <c r="AA28" s="15"/>
      <c r="AB28" s="90"/>
      <c r="AC28" s="31" t="s">
        <v>40</v>
      </c>
      <c r="AD28" s="23" t="e">
        <f>AD25/C27</f>
        <v>#DIV/0!</v>
      </c>
      <c r="AE28" s="90" t="s">
        <v>2</v>
      </c>
      <c r="AF28" s="23" t="e">
        <f>AF25/C29</f>
        <v>#DIV/0!</v>
      </c>
      <c r="AG28" s="50" t="s">
        <v>2</v>
      </c>
    </row>
    <row r="29" spans="1:35" ht="20.45" customHeight="1" thickBot="1">
      <c r="A29" s="67"/>
      <c r="B29" s="68" t="s">
        <v>9</v>
      </c>
      <c r="C29" s="69"/>
      <c r="D29" s="88" t="s">
        <v>11</v>
      </c>
      <c r="E29" s="70"/>
      <c r="F29" s="88"/>
      <c r="G29" s="68"/>
      <c r="H29" s="68"/>
      <c r="I29" s="70"/>
      <c r="J29" s="88"/>
      <c r="K29" s="68"/>
      <c r="L29" s="68"/>
      <c r="M29" s="70"/>
      <c r="N29" s="54"/>
      <c r="O29" s="52"/>
      <c r="P29" s="52"/>
      <c r="Q29" s="55"/>
      <c r="R29" s="54"/>
      <c r="S29" s="52"/>
      <c r="T29" s="52"/>
      <c r="U29" s="55"/>
      <c r="V29" s="54"/>
      <c r="W29" s="52"/>
      <c r="X29" s="68"/>
      <c r="Y29" s="70"/>
      <c r="Z29" s="88"/>
      <c r="AA29" s="68"/>
      <c r="AB29" s="52"/>
      <c r="AC29" s="56" t="s">
        <v>42</v>
      </c>
      <c r="AD29" s="73" t="e">
        <f>C27/C26*10</f>
        <v>#DIV/0!</v>
      </c>
      <c r="AE29" s="85" t="s">
        <v>11</v>
      </c>
      <c r="AF29" s="73" t="e">
        <f>C29/C28*10</f>
        <v>#DIV/0!</v>
      </c>
      <c r="AG29" s="92" t="s">
        <v>11</v>
      </c>
    </row>
    <row r="30" spans="1:35" ht="20.45" customHeight="1">
      <c r="B30" s="32" t="s">
        <v>43</v>
      </c>
      <c r="C30" s="32"/>
      <c r="D30" s="32"/>
      <c r="E30" s="32"/>
      <c r="F30" s="32"/>
      <c r="G30" s="32"/>
      <c r="H30" s="32"/>
      <c r="I30" s="32"/>
      <c r="J30" s="32"/>
      <c r="K30" s="32"/>
      <c r="P30" s="33"/>
      <c r="Q30" s="33"/>
      <c r="R30" s="33"/>
      <c r="S30" s="33"/>
      <c r="T30" s="33"/>
      <c r="U30" s="33"/>
      <c r="V30" s="33"/>
      <c r="W30" s="33"/>
      <c r="AA30" s="204" t="s">
        <v>37</v>
      </c>
      <c r="AB30" s="205"/>
      <c r="AC30" s="63" t="s">
        <v>0</v>
      </c>
      <c r="AD30" s="149">
        <f>AD5+AD10+AD15+AD20+AD25</f>
        <v>0</v>
      </c>
      <c r="AE30" s="65" t="s">
        <v>2</v>
      </c>
      <c r="AF30" s="149">
        <f>AF5+AF10+AF15+AF20+AF25</f>
        <v>0</v>
      </c>
      <c r="AG30" s="66" t="s">
        <v>2</v>
      </c>
    </row>
    <row r="31" spans="1:35" ht="20.45" customHeight="1">
      <c r="B31" s="32"/>
      <c r="C31" s="32"/>
      <c r="D31" s="32"/>
      <c r="E31" s="32"/>
      <c r="F31" s="32"/>
      <c r="G31" s="32"/>
      <c r="H31" s="32"/>
      <c r="I31" s="32"/>
      <c r="J31" s="32"/>
      <c r="K31" s="32"/>
      <c r="P31" s="33"/>
      <c r="Q31" s="33"/>
      <c r="R31" s="33"/>
      <c r="S31" s="33"/>
      <c r="T31" s="33"/>
      <c r="U31" s="33"/>
      <c r="V31" s="33"/>
      <c r="W31" s="33"/>
      <c r="AA31" s="206"/>
      <c r="AB31" s="207"/>
      <c r="AC31" s="30" t="s">
        <v>58</v>
      </c>
      <c r="AD31" s="164">
        <v>0</v>
      </c>
      <c r="AE31" s="28" t="s">
        <v>2</v>
      </c>
      <c r="AF31" s="164">
        <v>0</v>
      </c>
      <c r="AG31" s="79" t="s">
        <v>2</v>
      </c>
    </row>
    <row r="32" spans="1:35" ht="20.45" customHeight="1">
      <c r="O32" s="42"/>
      <c r="P32" s="33"/>
      <c r="Q32" s="34"/>
      <c r="R32" s="34"/>
      <c r="S32" s="34"/>
      <c r="T32" s="34"/>
      <c r="U32" s="35"/>
      <c r="V32" s="35"/>
      <c r="W32" s="35"/>
      <c r="AA32" s="206"/>
      <c r="AB32" s="207"/>
      <c r="AC32" s="30" t="s">
        <v>38</v>
      </c>
      <c r="AD32" s="23">
        <f>AD6+AD11+AD16+AD21+AD26</f>
        <v>0</v>
      </c>
      <c r="AE32" s="82" t="s">
        <v>2</v>
      </c>
      <c r="AF32" s="23">
        <f>AF6+AF11+AF16+AF21+AF26</f>
        <v>0</v>
      </c>
      <c r="AG32" s="50" t="s">
        <v>2</v>
      </c>
    </row>
    <row r="33" spans="1:33" ht="20.45" customHeight="1" thickBot="1">
      <c r="O33" s="42"/>
      <c r="P33" s="33"/>
      <c r="Q33" s="34"/>
      <c r="R33" s="34"/>
      <c r="S33" s="34"/>
      <c r="T33" s="34"/>
      <c r="U33" s="35"/>
      <c r="V33" s="35"/>
      <c r="W33" s="35"/>
      <c r="AA33" s="208"/>
      <c r="AB33" s="209"/>
      <c r="AC33" s="74" t="s">
        <v>39</v>
      </c>
      <c r="AD33" s="76">
        <f>AD30-AD32</f>
        <v>0</v>
      </c>
      <c r="AE33" s="81" t="s">
        <v>2</v>
      </c>
      <c r="AF33" s="76">
        <f>AF30-AF32</f>
        <v>0</v>
      </c>
      <c r="AG33" s="77" t="s">
        <v>2</v>
      </c>
    </row>
    <row r="34" spans="1:33" ht="21.75" customHeight="1">
      <c r="A34" s="218" t="s">
        <v>33</v>
      </c>
      <c r="B34" s="218"/>
      <c r="C34" s="218"/>
      <c r="D34" s="218"/>
      <c r="E34" s="218"/>
      <c r="F34" s="218"/>
      <c r="G34" s="218"/>
      <c r="H34" s="218"/>
      <c r="I34" s="218"/>
      <c r="J34" s="218"/>
      <c r="K34" s="218"/>
      <c r="L34" s="218"/>
      <c r="M34" s="218"/>
      <c r="N34" s="218"/>
      <c r="O34" s="218"/>
      <c r="P34" s="218"/>
      <c r="Q34" s="218"/>
      <c r="R34" s="219" t="s">
        <v>34</v>
      </c>
      <c r="S34" s="219"/>
      <c r="T34" s="18" t="s">
        <v>15</v>
      </c>
      <c r="U34" s="220" t="s">
        <v>51</v>
      </c>
      <c r="V34" s="220"/>
      <c r="W34" s="220"/>
      <c r="X34" s="220"/>
      <c r="Y34" s="220"/>
      <c r="Z34" s="220"/>
      <c r="AA34" s="220"/>
      <c r="AB34" s="220"/>
      <c r="AC34" s="2" t="s">
        <v>14</v>
      </c>
      <c r="AD34" s="2"/>
      <c r="AE34" s="3"/>
      <c r="AF34" s="4"/>
      <c r="AG34" s="3"/>
    </row>
    <row r="35" spans="1:33" ht="12" customHeight="1" thickBot="1"/>
    <row r="36" spans="1:33">
      <c r="A36" s="44"/>
      <c r="B36" s="45"/>
      <c r="C36" s="221" t="s">
        <v>36</v>
      </c>
      <c r="D36" s="222"/>
      <c r="E36" s="212" t="s">
        <v>17</v>
      </c>
      <c r="F36" s="212"/>
      <c r="G36" s="212" t="s">
        <v>18</v>
      </c>
      <c r="H36" s="212"/>
      <c r="I36" s="212" t="s">
        <v>19</v>
      </c>
      <c r="J36" s="212"/>
      <c r="K36" s="212" t="s">
        <v>16</v>
      </c>
      <c r="L36" s="212"/>
      <c r="M36" s="212" t="s">
        <v>20</v>
      </c>
      <c r="N36" s="212"/>
      <c r="O36" s="212" t="s">
        <v>21</v>
      </c>
      <c r="P36" s="212"/>
      <c r="Q36" s="212" t="s">
        <v>22</v>
      </c>
      <c r="R36" s="212"/>
      <c r="S36" s="212" t="s">
        <v>23</v>
      </c>
      <c r="T36" s="212"/>
      <c r="U36" s="212" t="s">
        <v>24</v>
      </c>
      <c r="V36" s="212"/>
      <c r="W36" s="212" t="s">
        <v>25</v>
      </c>
      <c r="X36" s="212"/>
      <c r="Y36" s="212" t="s">
        <v>26</v>
      </c>
      <c r="Z36" s="212"/>
      <c r="AA36" s="212" t="s">
        <v>27</v>
      </c>
      <c r="AB36" s="212"/>
      <c r="AC36" s="212" t="s">
        <v>28</v>
      </c>
      <c r="AD36" s="212"/>
      <c r="AE36" s="212"/>
      <c r="AF36" s="212"/>
      <c r="AG36" s="213"/>
    </row>
    <row r="37" spans="1:33">
      <c r="A37" s="46" t="s">
        <v>35</v>
      </c>
      <c r="B37" s="11"/>
      <c r="C37" s="11"/>
      <c r="D37" s="41"/>
      <c r="E37" s="217"/>
      <c r="F37" s="217"/>
      <c r="G37" s="217"/>
      <c r="H37" s="217"/>
      <c r="I37" s="217"/>
      <c r="J37" s="217"/>
      <c r="K37" s="217"/>
      <c r="L37" s="217"/>
      <c r="M37" s="217"/>
      <c r="N37" s="217"/>
      <c r="O37" s="217"/>
      <c r="P37" s="217"/>
      <c r="Q37" s="217"/>
      <c r="R37" s="217"/>
      <c r="S37" s="217"/>
      <c r="T37" s="217"/>
      <c r="U37" s="217"/>
      <c r="V37" s="217"/>
      <c r="W37" s="217"/>
      <c r="X37" s="217"/>
      <c r="Y37" s="217"/>
      <c r="Z37" s="217"/>
      <c r="AA37" s="217"/>
      <c r="AB37" s="217"/>
      <c r="AC37" s="86" t="s">
        <v>31</v>
      </c>
      <c r="AD37" s="214" t="s">
        <v>29</v>
      </c>
      <c r="AE37" s="214"/>
      <c r="AF37" s="214" t="s">
        <v>30</v>
      </c>
      <c r="AG37" s="215"/>
    </row>
    <row r="38" spans="1:33" ht="20.45" customHeight="1">
      <c r="A38" s="47" t="s">
        <v>32</v>
      </c>
      <c r="B38" s="223" t="s">
        <v>5</v>
      </c>
      <c r="C38" s="223"/>
      <c r="D38" s="12" t="s">
        <v>14</v>
      </c>
      <c r="E38" s="13"/>
      <c r="F38" s="12"/>
      <c r="G38" s="1"/>
      <c r="H38" s="1"/>
      <c r="I38" s="13"/>
      <c r="J38" s="12"/>
      <c r="K38" s="1"/>
      <c r="L38" s="1"/>
      <c r="M38" s="13"/>
      <c r="N38" s="12"/>
      <c r="O38" s="1"/>
      <c r="P38" s="1"/>
      <c r="Q38" s="13"/>
      <c r="R38" s="12"/>
      <c r="S38" s="1"/>
      <c r="T38" s="1"/>
      <c r="U38" s="13"/>
      <c r="V38" s="12"/>
      <c r="W38" s="1"/>
      <c r="X38" s="1"/>
      <c r="Y38" s="13"/>
      <c r="Z38" s="12"/>
      <c r="AA38" s="1"/>
      <c r="AB38" s="10"/>
      <c r="AC38" s="29" t="s">
        <v>0</v>
      </c>
      <c r="AD38" s="19">
        <v>1188600</v>
      </c>
      <c r="AE38" s="20" t="s">
        <v>2</v>
      </c>
      <c r="AF38" s="19">
        <f>AD38*2</f>
        <v>2377200</v>
      </c>
      <c r="AG38" s="48" t="s">
        <v>2</v>
      </c>
    </row>
    <row r="39" spans="1:33" ht="20.45" customHeight="1">
      <c r="A39" s="49" t="s">
        <v>12</v>
      </c>
      <c r="B39" s="15" t="s">
        <v>8</v>
      </c>
      <c r="C39" s="16">
        <v>100</v>
      </c>
      <c r="D39" s="90" t="s">
        <v>10</v>
      </c>
      <c r="E39" s="89"/>
      <c r="F39" s="90"/>
      <c r="G39" s="15"/>
      <c r="H39" s="15"/>
      <c r="I39" s="89"/>
      <c r="J39" s="90"/>
      <c r="K39" s="15"/>
      <c r="L39" s="15"/>
      <c r="M39" s="89"/>
      <c r="N39" s="90"/>
      <c r="O39" s="15"/>
      <c r="P39" s="15"/>
      <c r="Q39" s="89"/>
      <c r="R39" s="90"/>
      <c r="S39" s="15"/>
      <c r="T39" s="15"/>
      <c r="U39" s="89"/>
      <c r="V39" s="90"/>
      <c r="W39" s="15"/>
      <c r="X39" s="15"/>
      <c r="Y39" s="89"/>
      <c r="Z39" s="90"/>
      <c r="AA39" s="15"/>
      <c r="AB39" s="90"/>
      <c r="AC39" s="30" t="s">
        <v>38</v>
      </c>
      <c r="AD39" s="21">
        <v>844750</v>
      </c>
      <c r="AE39" s="90" t="s">
        <v>2</v>
      </c>
      <c r="AF39" s="21">
        <f>AD39*2</f>
        <v>1689500</v>
      </c>
      <c r="AG39" s="50" t="s">
        <v>2</v>
      </c>
    </row>
    <row r="40" spans="1:33" ht="20.45" customHeight="1">
      <c r="A40" s="49"/>
      <c r="B40" s="15" t="s">
        <v>9</v>
      </c>
      <c r="C40" s="16">
        <v>5200</v>
      </c>
      <c r="D40" s="90" t="s">
        <v>11</v>
      </c>
      <c r="E40" s="89"/>
      <c r="F40" s="90"/>
      <c r="G40" s="15"/>
      <c r="H40" s="15"/>
      <c r="I40" s="89"/>
      <c r="J40" s="90"/>
      <c r="K40" s="15"/>
      <c r="L40" s="15"/>
      <c r="M40" s="210" t="s">
        <v>6</v>
      </c>
      <c r="N40" s="211"/>
      <c r="O40" s="224" t="s">
        <v>7</v>
      </c>
      <c r="P40" s="225"/>
      <c r="Q40" s="89"/>
      <c r="R40" s="90"/>
      <c r="S40" s="15"/>
      <c r="T40" s="15"/>
      <c r="U40" s="89"/>
      <c r="V40" s="90"/>
      <c r="W40" s="15"/>
      <c r="X40" s="15" t="s">
        <v>4</v>
      </c>
      <c r="Y40" s="89"/>
      <c r="Z40" s="90"/>
      <c r="AA40" s="15"/>
      <c r="AB40" s="90"/>
      <c r="AC40" s="30" t="s">
        <v>39</v>
      </c>
      <c r="AD40" s="22">
        <f>AD38-AD39</f>
        <v>343850</v>
      </c>
      <c r="AE40" s="90" t="s">
        <v>2</v>
      </c>
      <c r="AF40" s="23">
        <f>AF38-AF39</f>
        <v>687700</v>
      </c>
      <c r="AG40" s="50" t="s">
        <v>2</v>
      </c>
    </row>
    <row r="41" spans="1:33" ht="20.45" customHeight="1">
      <c r="A41" s="49" t="s">
        <v>13</v>
      </c>
      <c r="B41" s="15" t="s">
        <v>8</v>
      </c>
      <c r="C41" s="16">
        <v>200</v>
      </c>
      <c r="D41" s="90" t="s">
        <v>10</v>
      </c>
      <c r="E41" s="89"/>
      <c r="F41" s="90"/>
      <c r="G41" s="15"/>
      <c r="H41" s="15"/>
      <c r="I41" s="89"/>
      <c r="J41" s="90"/>
      <c r="K41" s="15"/>
      <c r="L41" s="15"/>
      <c r="M41" s="89"/>
      <c r="N41" s="90"/>
      <c r="O41" s="15"/>
      <c r="P41" s="15"/>
      <c r="Q41" s="89"/>
      <c r="R41" s="90"/>
      <c r="S41" s="15"/>
      <c r="T41" s="15"/>
      <c r="U41" s="89"/>
      <c r="V41" s="90"/>
      <c r="W41" s="15"/>
      <c r="X41" s="15"/>
      <c r="Y41" s="89"/>
      <c r="Z41" s="90"/>
      <c r="AA41" s="15"/>
      <c r="AB41" s="90"/>
      <c r="AC41" s="31" t="s">
        <v>40</v>
      </c>
      <c r="AD41" s="22">
        <f>AD38/C40</f>
        <v>228.57692307692307</v>
      </c>
      <c r="AE41" s="90" t="s">
        <v>2</v>
      </c>
      <c r="AF41" s="23">
        <f>AF38/C42</f>
        <v>228.57692307692307</v>
      </c>
      <c r="AG41" s="50" t="s">
        <v>2</v>
      </c>
    </row>
    <row r="42" spans="1:33" ht="20.45" customHeight="1" thickBot="1">
      <c r="A42" s="51"/>
      <c r="B42" s="52" t="s">
        <v>9</v>
      </c>
      <c r="C42" s="53">
        <v>10400</v>
      </c>
      <c r="D42" s="54" t="s">
        <v>11</v>
      </c>
      <c r="E42" s="55"/>
      <c r="F42" s="54"/>
      <c r="G42" s="52"/>
      <c r="H42" s="52"/>
      <c r="I42" s="55"/>
      <c r="J42" s="54"/>
      <c r="K42" s="52"/>
      <c r="L42" s="52"/>
      <c r="M42" s="55"/>
      <c r="N42" s="54"/>
      <c r="O42" s="52"/>
      <c r="P42" s="52"/>
      <c r="Q42" s="55"/>
      <c r="R42" s="54"/>
      <c r="S42" s="52"/>
      <c r="T42" s="52"/>
      <c r="U42" s="55"/>
      <c r="V42" s="54"/>
      <c r="W42" s="52"/>
      <c r="X42" s="52"/>
      <c r="Y42" s="55"/>
      <c r="Z42" s="54"/>
      <c r="AA42" s="52"/>
      <c r="AB42" s="52"/>
      <c r="AC42" s="56" t="s">
        <v>41</v>
      </c>
      <c r="AD42" s="57">
        <f>C40/C39*10</f>
        <v>520</v>
      </c>
      <c r="AE42" s="85" t="s">
        <v>11</v>
      </c>
      <c r="AF42" s="58">
        <f>C42/C41*10</f>
        <v>520</v>
      </c>
      <c r="AG42" s="92" t="s">
        <v>11</v>
      </c>
    </row>
    <row r="43" spans="1:33" ht="20.45" customHeight="1">
      <c r="A43" s="59" t="s">
        <v>32</v>
      </c>
      <c r="B43" s="203" t="s">
        <v>52</v>
      </c>
      <c r="C43" s="203"/>
      <c r="D43" s="60" t="s">
        <v>14</v>
      </c>
      <c r="E43" s="61"/>
      <c r="F43" s="60"/>
      <c r="G43" s="62"/>
      <c r="H43" s="62"/>
      <c r="I43" s="61"/>
      <c r="J43" s="60"/>
      <c r="K43" s="62"/>
      <c r="L43" s="62"/>
      <c r="M43" s="61"/>
      <c r="N43" s="60"/>
      <c r="O43" s="62"/>
      <c r="P43" s="62"/>
      <c r="Q43" s="61"/>
      <c r="R43" s="60"/>
      <c r="S43" s="62"/>
      <c r="T43" s="62"/>
      <c r="U43" s="61"/>
      <c r="V43" s="60"/>
      <c r="W43" s="62"/>
      <c r="X43" s="62"/>
      <c r="Y43" s="61"/>
      <c r="Z43" s="60"/>
      <c r="AA43" s="62"/>
      <c r="AB43" s="45"/>
      <c r="AC43" s="63" t="s">
        <v>0</v>
      </c>
      <c r="AD43" s="64">
        <f>3200000*2</f>
        <v>6400000</v>
      </c>
      <c r="AE43" s="65" t="s">
        <v>2</v>
      </c>
      <c r="AF43" s="64">
        <f>3200000*3</f>
        <v>9600000</v>
      </c>
      <c r="AG43" s="66" t="s">
        <v>2</v>
      </c>
    </row>
    <row r="44" spans="1:33" ht="20.45" customHeight="1">
      <c r="A44" s="49" t="s">
        <v>12</v>
      </c>
      <c r="B44" s="15" t="s">
        <v>8</v>
      </c>
      <c r="C44" s="16">
        <v>20</v>
      </c>
      <c r="D44" s="90" t="s">
        <v>10</v>
      </c>
      <c r="E44" s="89"/>
      <c r="F44" s="90"/>
      <c r="G44" s="15"/>
      <c r="H44" s="15"/>
      <c r="I44" s="89"/>
      <c r="J44" s="90"/>
      <c r="K44" s="15"/>
      <c r="L44" s="15"/>
      <c r="M44" s="89"/>
      <c r="N44" s="90"/>
      <c r="O44" s="15"/>
      <c r="P44" s="15"/>
      <c r="Q44" s="89"/>
      <c r="R44" s="90" t="s">
        <v>53</v>
      </c>
      <c r="S44" s="15"/>
      <c r="T44" s="15" t="s">
        <v>54</v>
      </c>
      <c r="U44" s="89"/>
      <c r="V44" s="90"/>
      <c r="W44" s="15" t="s">
        <v>55</v>
      </c>
      <c r="X44" s="15"/>
      <c r="Y44" s="210"/>
      <c r="Z44" s="211"/>
      <c r="AA44" s="15"/>
      <c r="AB44" s="90"/>
      <c r="AC44" s="30" t="s">
        <v>38</v>
      </c>
      <c r="AD44" s="21">
        <f>2194231*2</f>
        <v>4388462</v>
      </c>
      <c r="AE44" s="90" t="s">
        <v>2</v>
      </c>
      <c r="AF44" s="21">
        <f>2194231*3</f>
        <v>6582693</v>
      </c>
      <c r="AG44" s="50" t="s">
        <v>2</v>
      </c>
    </row>
    <row r="45" spans="1:33" ht="20.45" customHeight="1">
      <c r="A45" s="49"/>
      <c r="B45" s="15" t="s">
        <v>9</v>
      </c>
      <c r="C45" s="16">
        <v>17000</v>
      </c>
      <c r="D45" s="90" t="s">
        <v>11</v>
      </c>
      <c r="E45" s="89"/>
      <c r="F45" s="90"/>
      <c r="G45" s="210" t="s">
        <v>4</v>
      </c>
      <c r="H45" s="211"/>
      <c r="I45" s="89"/>
      <c r="J45" s="90"/>
      <c r="K45" s="15"/>
      <c r="L45" s="15"/>
      <c r="M45" s="89"/>
      <c r="N45" s="90"/>
      <c r="O45" s="15"/>
      <c r="P45" s="15"/>
      <c r="Q45" s="89"/>
      <c r="R45" s="90"/>
      <c r="S45" s="15"/>
      <c r="T45" s="15"/>
      <c r="U45" s="89"/>
      <c r="V45" s="90"/>
      <c r="W45" s="15"/>
      <c r="X45" s="15"/>
      <c r="Y45" s="89"/>
      <c r="Z45" s="90"/>
      <c r="AA45" s="15"/>
      <c r="AB45" s="90"/>
      <c r="AC45" s="30" t="s">
        <v>39</v>
      </c>
      <c r="AD45" s="22">
        <f>AD43-AD44</f>
        <v>2011538</v>
      </c>
      <c r="AE45" s="90" t="s">
        <v>2</v>
      </c>
      <c r="AF45" s="23">
        <f>AF43-AF44</f>
        <v>3017307</v>
      </c>
      <c r="AG45" s="50" t="s">
        <v>2</v>
      </c>
    </row>
    <row r="46" spans="1:33" ht="20.45" customHeight="1">
      <c r="A46" s="49" t="s">
        <v>13</v>
      </c>
      <c r="B46" s="15" t="s">
        <v>8</v>
      </c>
      <c r="C46" s="16">
        <v>30</v>
      </c>
      <c r="D46" s="90" t="s">
        <v>10</v>
      </c>
      <c r="E46" s="89"/>
      <c r="F46" s="90"/>
      <c r="G46" s="15"/>
      <c r="H46" s="15"/>
      <c r="I46" s="89"/>
      <c r="J46" s="90"/>
      <c r="K46" s="15"/>
      <c r="L46" s="15"/>
      <c r="M46" s="89"/>
      <c r="N46" s="90"/>
      <c r="O46" s="15"/>
      <c r="P46" s="15"/>
      <c r="Q46" s="89"/>
      <c r="R46" s="90"/>
      <c r="S46" s="15"/>
      <c r="T46" s="15"/>
      <c r="U46" s="89"/>
      <c r="V46" s="90"/>
      <c r="W46" s="15"/>
      <c r="X46" s="15"/>
      <c r="Y46" s="89"/>
      <c r="Z46" s="90"/>
      <c r="AA46" s="15"/>
      <c r="AB46" s="90"/>
      <c r="AC46" s="31" t="s">
        <v>40</v>
      </c>
      <c r="AD46" s="22">
        <f>AD43/C45</f>
        <v>376.47058823529414</v>
      </c>
      <c r="AE46" s="90" t="s">
        <v>2</v>
      </c>
      <c r="AF46" s="23">
        <f>AF43/C47</f>
        <v>376.47058823529414</v>
      </c>
      <c r="AG46" s="50" t="s">
        <v>2</v>
      </c>
    </row>
    <row r="47" spans="1:33" ht="20.45" customHeight="1" thickBot="1">
      <c r="A47" s="67"/>
      <c r="B47" s="68" t="s">
        <v>9</v>
      </c>
      <c r="C47" s="69">
        <f>8500*3</f>
        <v>25500</v>
      </c>
      <c r="D47" s="88" t="s">
        <v>11</v>
      </c>
      <c r="E47" s="70"/>
      <c r="F47" s="88"/>
      <c r="G47" s="68"/>
      <c r="H47" s="68"/>
      <c r="I47" s="70"/>
      <c r="J47" s="88"/>
      <c r="K47" s="68"/>
      <c r="L47" s="68"/>
      <c r="M47" s="70"/>
      <c r="N47" s="88"/>
      <c r="O47" s="68"/>
      <c r="P47" s="68"/>
      <c r="Q47" s="70"/>
      <c r="R47" s="88"/>
      <c r="S47" s="68"/>
      <c r="T47" s="68"/>
      <c r="U47" s="70"/>
      <c r="V47" s="88"/>
      <c r="W47" s="68"/>
      <c r="X47" s="68"/>
      <c r="Y47" s="70"/>
      <c r="Z47" s="88"/>
      <c r="AA47" s="55"/>
      <c r="AB47" s="52"/>
      <c r="AC47" s="56" t="s">
        <v>42</v>
      </c>
      <c r="AD47" s="57">
        <f>C45/C44*10</f>
        <v>8500</v>
      </c>
      <c r="AE47" s="85" t="s">
        <v>11</v>
      </c>
      <c r="AF47" s="58">
        <f>C47/C46*10</f>
        <v>8500</v>
      </c>
      <c r="AG47" s="92" t="s">
        <v>11</v>
      </c>
    </row>
    <row r="48" spans="1:33" ht="20.45" customHeight="1">
      <c r="A48" s="78" t="s">
        <v>32</v>
      </c>
      <c r="B48" s="203" t="s">
        <v>56</v>
      </c>
      <c r="C48" s="203"/>
      <c r="D48" s="24" t="s">
        <v>14</v>
      </c>
      <c r="E48" s="25"/>
      <c r="F48" s="24"/>
      <c r="G48" s="17"/>
      <c r="H48" s="17"/>
      <c r="I48" s="25"/>
      <c r="J48" s="24"/>
      <c r="K48" s="17"/>
      <c r="L48" s="17"/>
      <c r="M48" s="25"/>
      <c r="N48" s="24"/>
      <c r="O48" s="17"/>
      <c r="P48" s="17"/>
      <c r="Q48" s="25"/>
      <c r="R48" s="24"/>
      <c r="S48" s="17"/>
      <c r="T48" s="17"/>
      <c r="U48" s="25"/>
      <c r="V48" s="24"/>
      <c r="W48" s="17"/>
      <c r="X48" s="17"/>
      <c r="Y48" s="25"/>
      <c r="Z48" s="24"/>
      <c r="AA48" s="17"/>
      <c r="AB48" s="26"/>
      <c r="AC48" s="43" t="s">
        <v>0</v>
      </c>
      <c r="AD48" s="27">
        <f>6219200*2</f>
        <v>12438400</v>
      </c>
      <c r="AE48" s="28" t="s">
        <v>2</v>
      </c>
      <c r="AF48" s="27">
        <f>6219200*2</f>
        <v>12438400</v>
      </c>
      <c r="AG48" s="79" t="s">
        <v>2</v>
      </c>
    </row>
    <row r="49" spans="1:33" ht="20.45" customHeight="1">
      <c r="A49" s="49" t="s">
        <v>12</v>
      </c>
      <c r="B49" s="15" t="s">
        <v>8</v>
      </c>
      <c r="C49" s="16">
        <v>20</v>
      </c>
      <c r="D49" s="90" t="s">
        <v>10</v>
      </c>
      <c r="E49" s="89"/>
      <c r="F49" s="90"/>
      <c r="G49" s="15"/>
      <c r="H49" s="15"/>
      <c r="I49" s="89"/>
      <c r="J49" s="90"/>
      <c r="K49" s="15"/>
      <c r="L49" s="15"/>
      <c r="M49" s="89"/>
      <c r="N49" s="90"/>
      <c r="O49" s="15"/>
      <c r="P49" s="15"/>
      <c r="Q49" s="89"/>
      <c r="R49" s="90"/>
      <c r="S49" s="89"/>
      <c r="T49" s="90" t="s">
        <v>53</v>
      </c>
      <c r="U49" s="15"/>
      <c r="V49" s="15"/>
      <c r="W49" s="89"/>
      <c r="X49" s="90" t="s">
        <v>54</v>
      </c>
      <c r="Y49" s="15"/>
      <c r="Z49" s="90"/>
      <c r="AA49" s="15"/>
      <c r="AB49" s="90" t="s">
        <v>55</v>
      </c>
      <c r="AC49" s="30" t="s">
        <v>38</v>
      </c>
      <c r="AD49" s="21">
        <f>3906798*2</f>
        <v>7813596</v>
      </c>
      <c r="AE49" s="90" t="s">
        <v>2</v>
      </c>
      <c r="AF49" s="21">
        <f>3906798*2</f>
        <v>7813596</v>
      </c>
      <c r="AG49" s="50" t="s">
        <v>2</v>
      </c>
    </row>
    <row r="50" spans="1:33" ht="20.45" customHeight="1">
      <c r="A50" s="49"/>
      <c r="B50" s="15" t="s">
        <v>9</v>
      </c>
      <c r="C50" s="16">
        <v>40000</v>
      </c>
      <c r="D50" s="90" t="s">
        <v>11</v>
      </c>
      <c r="E50" s="89"/>
      <c r="F50" s="90"/>
      <c r="G50" s="91"/>
      <c r="H50" s="90"/>
      <c r="I50" s="210"/>
      <c r="J50" s="211"/>
      <c r="K50" s="15"/>
      <c r="L50" s="90"/>
      <c r="M50" s="89"/>
      <c r="N50" s="90"/>
      <c r="O50" s="210" t="s">
        <v>4</v>
      </c>
      <c r="P50" s="211"/>
      <c r="Q50" s="89"/>
      <c r="R50" s="90"/>
      <c r="S50" s="15"/>
      <c r="T50" s="15"/>
      <c r="U50" s="89"/>
      <c r="V50" s="90"/>
      <c r="W50" s="15"/>
      <c r="X50" s="15"/>
      <c r="Y50" s="89"/>
      <c r="Z50" s="90"/>
      <c r="AA50" s="15"/>
      <c r="AB50" s="90"/>
      <c r="AC50" s="30" t="s">
        <v>39</v>
      </c>
      <c r="AD50" s="22">
        <f>AD48-AD49</f>
        <v>4624804</v>
      </c>
      <c r="AE50" s="90" t="s">
        <v>2</v>
      </c>
      <c r="AF50" s="23">
        <f>AF48-AF49</f>
        <v>4624804</v>
      </c>
      <c r="AG50" s="50" t="s">
        <v>2</v>
      </c>
    </row>
    <row r="51" spans="1:33" ht="20.45" customHeight="1">
      <c r="A51" s="49" t="s">
        <v>13</v>
      </c>
      <c r="B51" s="15" t="s">
        <v>8</v>
      </c>
      <c r="C51" s="16">
        <v>20</v>
      </c>
      <c r="D51" s="90" t="s">
        <v>10</v>
      </c>
      <c r="E51" s="89"/>
      <c r="F51" s="90"/>
      <c r="G51" s="15"/>
      <c r="H51" s="15"/>
      <c r="I51" s="89"/>
      <c r="J51" s="90"/>
      <c r="K51" s="15"/>
      <c r="L51" s="15"/>
      <c r="M51" s="89"/>
      <c r="N51" s="90"/>
      <c r="O51" s="15"/>
      <c r="P51" s="15"/>
      <c r="Q51" s="89"/>
      <c r="R51" s="90"/>
      <c r="S51" s="15"/>
      <c r="T51" s="15"/>
      <c r="U51" s="89"/>
      <c r="V51" s="90"/>
      <c r="W51" s="15"/>
      <c r="X51" s="15"/>
      <c r="Y51" s="89"/>
      <c r="Z51" s="90"/>
      <c r="AA51" s="15"/>
      <c r="AB51" s="90"/>
      <c r="AC51" s="31" t="s">
        <v>40</v>
      </c>
      <c r="AD51" s="22">
        <f>AD48/C50</f>
        <v>310.95999999999998</v>
      </c>
      <c r="AE51" s="90" t="s">
        <v>2</v>
      </c>
      <c r="AF51" s="23">
        <f>AF48/C52</f>
        <v>310.95999999999998</v>
      </c>
      <c r="AG51" s="50" t="s">
        <v>2</v>
      </c>
    </row>
    <row r="52" spans="1:33" ht="20.45" customHeight="1" thickBot="1">
      <c r="A52" s="80"/>
      <c r="B52" s="68" t="s">
        <v>9</v>
      </c>
      <c r="C52" s="69">
        <v>40000</v>
      </c>
      <c r="D52" s="87" t="s">
        <v>11</v>
      </c>
      <c r="E52" s="40"/>
      <c r="F52" s="87"/>
      <c r="G52" s="42"/>
      <c r="H52" s="42"/>
      <c r="I52" s="40"/>
      <c r="J52" s="87"/>
      <c r="K52" s="42"/>
      <c r="L52" s="42"/>
      <c r="M52" s="40"/>
      <c r="N52" s="87"/>
      <c r="O52" s="42"/>
      <c r="P52" s="42"/>
      <c r="Q52" s="40"/>
      <c r="R52" s="87"/>
      <c r="S52" s="42"/>
      <c r="T52" s="42"/>
      <c r="U52" s="40"/>
      <c r="V52" s="87"/>
      <c r="W52" s="42"/>
      <c r="X52" s="42"/>
      <c r="Y52" s="40"/>
      <c r="Z52" s="87"/>
      <c r="AA52" s="42"/>
      <c r="AB52" s="71"/>
      <c r="AC52" s="72" t="s">
        <v>42</v>
      </c>
      <c r="AD52" s="57">
        <f>C50/C49*10</f>
        <v>20000</v>
      </c>
      <c r="AE52" s="85" t="s">
        <v>11</v>
      </c>
      <c r="AF52" s="73">
        <f>C52/C51*10</f>
        <v>20000</v>
      </c>
      <c r="AG52" s="92" t="s">
        <v>11</v>
      </c>
    </row>
    <row r="53" spans="1:33" ht="20.45" customHeight="1">
      <c r="A53" s="59" t="s">
        <v>32</v>
      </c>
      <c r="B53" s="203"/>
      <c r="C53" s="203"/>
      <c r="D53" s="60" t="s">
        <v>14</v>
      </c>
      <c r="E53" s="61"/>
      <c r="F53" s="60"/>
      <c r="G53" s="62"/>
      <c r="H53" s="62"/>
      <c r="I53" s="61"/>
      <c r="J53" s="60"/>
      <c r="K53" s="62"/>
      <c r="L53" s="62"/>
      <c r="M53" s="61"/>
      <c r="N53" s="60"/>
      <c r="O53" s="62"/>
      <c r="P53" s="62"/>
      <c r="Q53" s="61"/>
      <c r="R53" s="60"/>
      <c r="S53" s="62"/>
      <c r="T53" s="62"/>
      <c r="U53" s="61"/>
      <c r="V53" s="60"/>
      <c r="W53" s="62"/>
      <c r="X53" s="62"/>
      <c r="Y53" s="61"/>
      <c r="Z53" s="60"/>
      <c r="AA53" s="62"/>
      <c r="AB53" s="45"/>
      <c r="AC53" s="63" t="s">
        <v>0</v>
      </c>
      <c r="AD53" s="64">
        <v>0</v>
      </c>
      <c r="AE53" s="65" t="s">
        <v>2</v>
      </c>
      <c r="AF53" s="64">
        <v>0</v>
      </c>
      <c r="AG53" s="66" t="s">
        <v>2</v>
      </c>
    </row>
    <row r="54" spans="1:33" ht="20.45" customHeight="1">
      <c r="A54" s="49" t="s">
        <v>12</v>
      </c>
      <c r="B54" s="15" t="s">
        <v>8</v>
      </c>
      <c r="C54" s="16"/>
      <c r="D54" s="90" t="s">
        <v>10</v>
      </c>
      <c r="E54" s="89"/>
      <c r="F54" s="90"/>
      <c r="G54" s="15"/>
      <c r="H54" s="15"/>
      <c r="I54" s="89"/>
      <c r="J54" s="90"/>
      <c r="K54" s="15"/>
      <c r="L54" s="15"/>
      <c r="M54" s="89"/>
      <c r="N54" s="90"/>
      <c r="O54" s="15"/>
      <c r="P54" s="15"/>
      <c r="Q54" s="89"/>
      <c r="R54" s="90"/>
      <c r="S54" s="15"/>
      <c r="T54" s="15"/>
      <c r="U54" s="89"/>
      <c r="V54" s="90"/>
      <c r="W54" s="15"/>
      <c r="X54" s="15"/>
      <c r="Y54" s="89"/>
      <c r="Z54" s="90"/>
      <c r="AA54" s="15"/>
      <c r="AB54" s="90"/>
      <c r="AC54" s="30" t="s">
        <v>38</v>
      </c>
      <c r="AD54" s="21">
        <v>0</v>
      </c>
      <c r="AE54" s="90" t="s">
        <v>2</v>
      </c>
      <c r="AF54" s="21">
        <v>0</v>
      </c>
      <c r="AG54" s="50" t="s">
        <v>2</v>
      </c>
    </row>
    <row r="55" spans="1:33" ht="20.45" customHeight="1">
      <c r="A55" s="49"/>
      <c r="B55" s="15" t="s">
        <v>9</v>
      </c>
      <c r="C55" s="16"/>
      <c r="D55" s="90" t="s">
        <v>11</v>
      </c>
      <c r="E55" s="89"/>
      <c r="F55" s="90"/>
      <c r="G55" s="15"/>
      <c r="H55" s="15"/>
      <c r="I55" s="89"/>
      <c r="J55" s="90"/>
      <c r="K55" s="15"/>
      <c r="L55" s="15"/>
      <c r="M55" s="89"/>
      <c r="N55" s="90"/>
      <c r="O55" s="15"/>
      <c r="P55" s="15"/>
      <c r="Q55" s="89"/>
      <c r="R55" s="90"/>
      <c r="S55" s="15"/>
      <c r="T55" s="15"/>
      <c r="U55" s="89"/>
      <c r="V55" s="90"/>
      <c r="W55" s="15"/>
      <c r="X55" s="15"/>
      <c r="Y55" s="89"/>
      <c r="Z55" s="90"/>
      <c r="AA55" s="15"/>
      <c r="AB55" s="90"/>
      <c r="AC55" s="30" t="s">
        <v>39</v>
      </c>
      <c r="AD55" s="22">
        <f>AD53-AD54</f>
        <v>0</v>
      </c>
      <c r="AE55" s="90" t="s">
        <v>2</v>
      </c>
      <c r="AF55" s="23">
        <f>AF53-AF54</f>
        <v>0</v>
      </c>
      <c r="AG55" s="50" t="s">
        <v>2</v>
      </c>
    </row>
    <row r="56" spans="1:33" ht="20.45" customHeight="1">
      <c r="A56" s="49" t="s">
        <v>13</v>
      </c>
      <c r="B56" s="15" t="s">
        <v>8</v>
      </c>
      <c r="C56" s="16"/>
      <c r="D56" s="90" t="s">
        <v>10</v>
      </c>
      <c r="E56" s="89"/>
      <c r="F56" s="90"/>
      <c r="G56" s="15"/>
      <c r="H56" s="15"/>
      <c r="I56" s="89"/>
      <c r="J56" s="90"/>
      <c r="K56" s="15"/>
      <c r="L56" s="15"/>
      <c r="M56" s="89"/>
      <c r="N56" s="90"/>
      <c r="O56" s="15"/>
      <c r="P56" s="15"/>
      <c r="Q56" s="89"/>
      <c r="R56" s="90"/>
      <c r="S56" s="15"/>
      <c r="T56" s="15"/>
      <c r="U56" s="89"/>
      <c r="V56" s="90"/>
      <c r="W56" s="15"/>
      <c r="X56" s="15"/>
      <c r="Y56" s="89"/>
      <c r="Z56" s="90"/>
      <c r="AA56" s="15"/>
      <c r="AB56" s="90"/>
      <c r="AC56" s="31" t="s">
        <v>40</v>
      </c>
      <c r="AD56" s="22">
        <v>0</v>
      </c>
      <c r="AE56" s="90" t="s">
        <v>2</v>
      </c>
      <c r="AF56" s="23">
        <v>0</v>
      </c>
      <c r="AG56" s="50" t="s">
        <v>2</v>
      </c>
    </row>
    <row r="57" spans="1:33" ht="20.45" customHeight="1" thickBot="1">
      <c r="A57" s="67"/>
      <c r="B57" s="68" t="s">
        <v>9</v>
      </c>
      <c r="C57" s="69"/>
      <c r="D57" s="88" t="s">
        <v>11</v>
      </c>
      <c r="E57" s="70"/>
      <c r="F57" s="88"/>
      <c r="G57" s="68"/>
      <c r="H57" s="68"/>
      <c r="I57" s="70"/>
      <c r="J57" s="88"/>
      <c r="K57" s="68"/>
      <c r="L57" s="68"/>
      <c r="M57" s="70"/>
      <c r="N57" s="88"/>
      <c r="O57" s="68"/>
      <c r="P57" s="68"/>
      <c r="Q57" s="70"/>
      <c r="R57" s="88"/>
      <c r="S57" s="68"/>
      <c r="T57" s="68"/>
      <c r="U57" s="70"/>
      <c r="V57" s="88"/>
      <c r="W57" s="68"/>
      <c r="X57" s="68"/>
      <c r="Y57" s="70"/>
      <c r="Z57" s="88"/>
      <c r="AA57" s="68"/>
      <c r="AB57" s="52"/>
      <c r="AC57" s="56" t="s">
        <v>42</v>
      </c>
      <c r="AD57" s="57">
        <v>0</v>
      </c>
      <c r="AE57" s="85" t="s">
        <v>11</v>
      </c>
      <c r="AF57" s="58">
        <v>0</v>
      </c>
      <c r="AG57" s="92" t="s">
        <v>11</v>
      </c>
    </row>
    <row r="58" spans="1:33" ht="20.45" customHeight="1">
      <c r="A58" s="59" t="s">
        <v>32</v>
      </c>
      <c r="B58" s="203"/>
      <c r="C58" s="203"/>
      <c r="D58" s="60" t="s">
        <v>14</v>
      </c>
      <c r="E58" s="61"/>
      <c r="F58" s="60"/>
      <c r="G58" s="62"/>
      <c r="H58" s="62"/>
      <c r="I58" s="61"/>
      <c r="J58" s="60"/>
      <c r="K58" s="62"/>
      <c r="L58" s="62"/>
      <c r="M58" s="61"/>
      <c r="N58" s="60"/>
      <c r="O58" s="62"/>
      <c r="P58" s="62"/>
      <c r="Q58" s="61"/>
      <c r="R58" s="60"/>
      <c r="S58" s="62"/>
      <c r="T58" s="62"/>
      <c r="U58" s="61"/>
      <c r="V58" s="60"/>
      <c r="W58" s="62"/>
      <c r="X58" s="62"/>
      <c r="Y58" s="61"/>
      <c r="Z58" s="60"/>
      <c r="AA58" s="62"/>
      <c r="AB58" s="45"/>
      <c r="AC58" s="63" t="s">
        <v>0</v>
      </c>
      <c r="AD58" s="64">
        <v>0</v>
      </c>
      <c r="AE58" s="65" t="s">
        <v>2</v>
      </c>
      <c r="AF58" s="64">
        <v>0</v>
      </c>
      <c r="AG58" s="66" t="s">
        <v>2</v>
      </c>
    </row>
    <row r="59" spans="1:33" ht="20.45" customHeight="1">
      <c r="A59" s="49" t="s">
        <v>12</v>
      </c>
      <c r="B59" s="15" t="s">
        <v>8</v>
      </c>
      <c r="C59" s="16"/>
      <c r="D59" s="90" t="s">
        <v>10</v>
      </c>
      <c r="E59" s="89"/>
      <c r="F59" s="90"/>
      <c r="G59" s="15"/>
      <c r="H59" s="15"/>
      <c r="I59" s="89"/>
      <c r="J59" s="90"/>
      <c r="K59" s="15"/>
      <c r="L59" s="15"/>
      <c r="M59" s="89"/>
      <c r="N59" s="90"/>
      <c r="O59" s="15"/>
      <c r="P59" s="15"/>
      <c r="Q59" s="89"/>
      <c r="R59" s="90"/>
      <c r="S59" s="15"/>
      <c r="T59" s="15"/>
      <c r="U59" s="89"/>
      <c r="V59" s="90"/>
      <c r="W59" s="15"/>
      <c r="X59" s="15"/>
      <c r="Y59" s="89"/>
      <c r="Z59" s="90"/>
      <c r="AA59" s="15"/>
      <c r="AB59" s="90"/>
      <c r="AC59" s="30" t="s">
        <v>38</v>
      </c>
      <c r="AD59" s="21">
        <v>0</v>
      </c>
      <c r="AE59" s="90" t="s">
        <v>2</v>
      </c>
      <c r="AF59" s="21">
        <v>0</v>
      </c>
      <c r="AG59" s="50" t="s">
        <v>2</v>
      </c>
    </row>
    <row r="60" spans="1:33" ht="20.45" customHeight="1">
      <c r="A60" s="49"/>
      <c r="B60" s="15" t="s">
        <v>9</v>
      </c>
      <c r="C60" s="16"/>
      <c r="D60" s="90" t="s">
        <v>11</v>
      </c>
      <c r="E60" s="89"/>
      <c r="F60" s="90"/>
      <c r="G60" s="15"/>
      <c r="H60" s="15"/>
      <c r="I60" s="89"/>
      <c r="J60" s="90"/>
      <c r="K60" s="15"/>
      <c r="L60" s="15"/>
      <c r="M60" s="89"/>
      <c r="N60" s="90"/>
      <c r="O60" s="15"/>
      <c r="P60" s="15"/>
      <c r="Q60" s="89"/>
      <c r="R60" s="90"/>
      <c r="S60" s="15"/>
      <c r="T60" s="15"/>
      <c r="U60" s="89"/>
      <c r="V60" s="90"/>
      <c r="W60" s="15"/>
      <c r="X60" s="15"/>
      <c r="Y60" s="89"/>
      <c r="Z60" s="90"/>
      <c r="AA60" s="15"/>
      <c r="AB60" s="90"/>
      <c r="AC60" s="30" t="s">
        <v>39</v>
      </c>
      <c r="AD60" s="22">
        <v>0</v>
      </c>
      <c r="AE60" s="90" t="s">
        <v>2</v>
      </c>
      <c r="AF60" s="23">
        <f>AF58-AF59</f>
        <v>0</v>
      </c>
      <c r="AG60" s="50" t="s">
        <v>2</v>
      </c>
    </row>
    <row r="61" spans="1:33" ht="20.45" customHeight="1">
      <c r="A61" s="49" t="s">
        <v>13</v>
      </c>
      <c r="B61" s="15" t="s">
        <v>8</v>
      </c>
      <c r="C61" s="16"/>
      <c r="D61" s="90" t="s">
        <v>10</v>
      </c>
      <c r="E61" s="89"/>
      <c r="F61" s="90"/>
      <c r="G61" s="15"/>
      <c r="H61" s="15"/>
      <c r="I61" s="89"/>
      <c r="J61" s="90"/>
      <c r="K61" s="15"/>
      <c r="L61" s="15"/>
      <c r="M61" s="89"/>
      <c r="N61" s="90"/>
      <c r="O61" s="15"/>
      <c r="P61" s="15"/>
      <c r="Q61" s="89"/>
      <c r="R61" s="90"/>
      <c r="S61" s="15"/>
      <c r="T61" s="15"/>
      <c r="U61" s="89"/>
      <c r="V61" s="90"/>
      <c r="W61" s="15"/>
      <c r="X61" s="15"/>
      <c r="Y61" s="89"/>
      <c r="Z61" s="90"/>
      <c r="AA61" s="15"/>
      <c r="AB61" s="90"/>
      <c r="AC61" s="31" t="s">
        <v>40</v>
      </c>
      <c r="AD61" s="22">
        <v>0</v>
      </c>
      <c r="AE61" s="90" t="s">
        <v>2</v>
      </c>
      <c r="AF61" s="23">
        <v>0</v>
      </c>
      <c r="AG61" s="50" t="s">
        <v>2</v>
      </c>
    </row>
    <row r="62" spans="1:33" ht="20.45" customHeight="1" thickBot="1">
      <c r="A62" s="67"/>
      <c r="B62" s="68" t="s">
        <v>9</v>
      </c>
      <c r="C62" s="69"/>
      <c r="D62" s="88" t="s">
        <v>11</v>
      </c>
      <c r="E62" s="70"/>
      <c r="F62" s="88"/>
      <c r="G62" s="68"/>
      <c r="H62" s="68"/>
      <c r="I62" s="70"/>
      <c r="J62" s="88"/>
      <c r="K62" s="68"/>
      <c r="L62" s="68"/>
      <c r="M62" s="70"/>
      <c r="N62" s="54"/>
      <c r="O62" s="52"/>
      <c r="P62" s="52"/>
      <c r="Q62" s="55"/>
      <c r="R62" s="54"/>
      <c r="S62" s="52"/>
      <c r="T62" s="52"/>
      <c r="U62" s="55"/>
      <c r="V62" s="54"/>
      <c r="W62" s="52"/>
      <c r="X62" s="68"/>
      <c r="Y62" s="70"/>
      <c r="Z62" s="88"/>
      <c r="AA62" s="68"/>
      <c r="AB62" s="52"/>
      <c r="AC62" s="56" t="s">
        <v>42</v>
      </c>
      <c r="AD62" s="57">
        <v>0</v>
      </c>
      <c r="AE62" s="85" t="s">
        <v>11</v>
      </c>
      <c r="AF62" s="58">
        <v>0</v>
      </c>
      <c r="AG62" s="92" t="s">
        <v>11</v>
      </c>
    </row>
    <row r="63" spans="1:33" ht="20.45" customHeight="1">
      <c r="B63" s="32" t="s">
        <v>43</v>
      </c>
      <c r="C63" s="32"/>
      <c r="D63" s="32"/>
      <c r="E63" s="32"/>
      <c r="F63" s="32"/>
      <c r="G63" s="32"/>
      <c r="H63" s="32"/>
      <c r="I63" s="32"/>
      <c r="J63" s="32"/>
      <c r="K63" s="32"/>
      <c r="P63" s="33"/>
      <c r="Q63" s="33"/>
      <c r="R63" s="33"/>
      <c r="S63" s="33"/>
      <c r="T63" s="33"/>
      <c r="U63" s="33"/>
      <c r="V63" s="33"/>
      <c r="W63" s="33"/>
      <c r="AA63" s="204" t="s">
        <v>37</v>
      </c>
      <c r="AB63" s="205"/>
      <c r="AC63" s="63" t="s">
        <v>0</v>
      </c>
      <c r="AD63" s="64">
        <f>AD38+AD43+AD48+AD53+AD58</f>
        <v>20027000</v>
      </c>
      <c r="AE63" s="65" t="s">
        <v>2</v>
      </c>
      <c r="AF63" s="64">
        <f>AF38+AF43+AF48+AF53+AF58</f>
        <v>24415600</v>
      </c>
      <c r="AG63" s="66" t="s">
        <v>2</v>
      </c>
    </row>
    <row r="64" spans="1:33" ht="20.45" customHeight="1">
      <c r="B64" s="32"/>
      <c r="C64" s="32"/>
      <c r="D64" s="32"/>
      <c r="E64" s="32"/>
      <c r="F64" s="32"/>
      <c r="G64" s="32"/>
      <c r="H64" s="32"/>
      <c r="I64" s="32"/>
      <c r="J64" s="32"/>
      <c r="K64" s="32"/>
      <c r="P64" s="33"/>
      <c r="Q64" s="33"/>
      <c r="R64" s="33"/>
      <c r="S64" s="33"/>
      <c r="T64" s="33"/>
      <c r="U64" s="33"/>
      <c r="V64" s="33"/>
      <c r="W64" s="33"/>
      <c r="AA64" s="206"/>
      <c r="AB64" s="207"/>
      <c r="AC64" s="30" t="s">
        <v>58</v>
      </c>
      <c r="AD64" s="164">
        <v>0</v>
      </c>
      <c r="AE64" s="28" t="s">
        <v>2</v>
      </c>
      <c r="AF64" s="164">
        <v>0</v>
      </c>
      <c r="AG64" s="79" t="s">
        <v>2</v>
      </c>
    </row>
    <row r="65" spans="15:33" ht="20.45" customHeight="1">
      <c r="O65" s="42"/>
      <c r="P65" s="33"/>
      <c r="Q65" s="34"/>
      <c r="R65" s="34"/>
      <c r="S65" s="34"/>
      <c r="T65" s="34"/>
      <c r="U65" s="35"/>
      <c r="V65" s="35"/>
      <c r="W65" s="35"/>
      <c r="AA65" s="206"/>
      <c r="AB65" s="207"/>
      <c r="AC65" s="30" t="s">
        <v>38</v>
      </c>
      <c r="AD65" s="21">
        <f>AD39+AD44+AD49+AD54+AD59</f>
        <v>13046808</v>
      </c>
      <c r="AE65" s="90" t="s">
        <v>2</v>
      </c>
      <c r="AF65" s="21">
        <f>AF39+AF44+AF49+AF54+AF59</f>
        <v>16085789</v>
      </c>
      <c r="AG65" s="50" t="s">
        <v>2</v>
      </c>
    </row>
    <row r="66" spans="15:33" ht="20.45" customHeight="1" thickBot="1">
      <c r="O66" s="42"/>
      <c r="P66" s="33"/>
      <c r="Q66" s="34"/>
      <c r="R66" s="34"/>
      <c r="S66" s="34"/>
      <c r="T66" s="34"/>
      <c r="U66" s="35"/>
      <c r="V66" s="35"/>
      <c r="W66" s="35"/>
      <c r="AA66" s="208"/>
      <c r="AB66" s="209"/>
      <c r="AC66" s="74" t="s">
        <v>39</v>
      </c>
      <c r="AD66" s="75">
        <f>AD63-AD65</f>
        <v>6980192</v>
      </c>
      <c r="AE66" s="88" t="s">
        <v>2</v>
      </c>
      <c r="AF66" s="76">
        <f>AF63-AF65</f>
        <v>8329811</v>
      </c>
      <c r="AG66" s="77" t="s">
        <v>2</v>
      </c>
    </row>
  </sheetData>
  <mergeCells count="57">
    <mergeCell ref="I50:J50"/>
    <mergeCell ref="O50:P50"/>
    <mergeCell ref="B53:C53"/>
    <mergeCell ref="B58:C58"/>
    <mergeCell ref="AA63:AB66"/>
    <mergeCell ref="B43:C43"/>
    <mergeCell ref="Y44:Z44"/>
    <mergeCell ref="G45:H45"/>
    <mergeCell ref="B48:C48"/>
    <mergeCell ref="AC36:AG36"/>
    <mergeCell ref="AD37:AE37"/>
    <mergeCell ref="AF37:AG37"/>
    <mergeCell ref="B38:C38"/>
    <mergeCell ref="M40:N40"/>
    <mergeCell ref="O40:P40"/>
    <mergeCell ref="A34:Q34"/>
    <mergeCell ref="R34:S34"/>
    <mergeCell ref="U34:AB34"/>
    <mergeCell ref="C36:D36"/>
    <mergeCell ref="E36:F37"/>
    <mergeCell ref="G36:H37"/>
    <mergeCell ref="I36:J37"/>
    <mergeCell ref="K36:L37"/>
    <mergeCell ref="M36:N37"/>
    <mergeCell ref="O36:P37"/>
    <mergeCell ref="Q36:R37"/>
    <mergeCell ref="S36:T37"/>
    <mergeCell ref="U36:V37"/>
    <mergeCell ref="W36:X37"/>
    <mergeCell ref="Y36:Z37"/>
    <mergeCell ref="AA36:AB37"/>
    <mergeCell ref="A1:Q1"/>
    <mergeCell ref="R1:S1"/>
    <mergeCell ref="U1:AB1"/>
    <mergeCell ref="C3:D3"/>
    <mergeCell ref="E3:F4"/>
    <mergeCell ref="G3:H4"/>
    <mergeCell ref="I3:J4"/>
    <mergeCell ref="K3:L4"/>
    <mergeCell ref="M3:N4"/>
    <mergeCell ref="O3:P4"/>
    <mergeCell ref="AC3:AG3"/>
    <mergeCell ref="AD4:AE4"/>
    <mergeCell ref="AF4:AG4"/>
    <mergeCell ref="B5:C5"/>
    <mergeCell ref="Q3:R4"/>
    <mergeCell ref="S3:T4"/>
    <mergeCell ref="U3:V4"/>
    <mergeCell ref="W3:X4"/>
    <mergeCell ref="Y3:Z4"/>
    <mergeCell ref="AA3:AB4"/>
    <mergeCell ref="B25:C25"/>
    <mergeCell ref="AA30:AB33"/>
    <mergeCell ref="O17:P17"/>
    <mergeCell ref="B10:C10"/>
    <mergeCell ref="B15:C15"/>
    <mergeCell ref="B20:C20"/>
  </mergeCells>
  <phoneticPr fontId="2"/>
  <pageMargins left="0.7" right="0.7" top="0.75" bottom="0.75" header="0.3" footer="0.3"/>
  <pageSetup paperSize="9" scale="81" fitToHeight="0" orientation="landscape" r:id="rId1"/>
  <rowBreaks count="1" manualBreakCount="1">
    <brk id="33" max="3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新様式（記入用）</vt:lpstr>
      <vt:lpstr>新様式（入力用）</vt:lpstr>
      <vt:lpstr>'新様式（記入用）'!Print_Area</vt:lpstr>
      <vt:lpstr>'新様式（入力用）'!Print_Area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菊陽町農政課</dc:creator>
  <cp:lastModifiedBy>原田 大騎</cp:lastModifiedBy>
  <cp:lastPrinted>2026-06-11T08:01:16Z</cp:lastPrinted>
  <dcterms:created xsi:type="dcterms:W3CDTF">2008-09-24T05:47:10Z</dcterms:created>
  <dcterms:modified xsi:type="dcterms:W3CDTF">2026-06-11T08:01:17Z</dcterms:modified>
</cp:coreProperties>
</file>