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mc:Choice Requires="x15">
      <x15ac:absPath xmlns:x15ac="http://schemas.microsoft.com/office/spreadsheetml/2010/11/ac" url="\\172.16.126.187\share\令和６年度\03 普通会計決算統計（R5決算）\08-02 令和５年度財政状況資料集の作成\03 市町村→県\"/>
    </mc:Choice>
  </mc:AlternateContent>
  <bookViews>
    <workbookView xWindow="0" yWindow="0" windowWidth="28800" windowHeight="11950" tabRatio="77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uri="{140A7094-0E35-4892-8432-C4D2E57EDEB5}">
      <x15:workbookPr chartTrackingRefBase="1"/>
    </ext>
  </extLst>
</workbook>
</file>

<file path=xl/sharedStrings.xml><?xml version="1.0" encoding="utf-8"?>
<sst xmlns="http://schemas.openxmlformats.org/spreadsheetml/2006/main" count="1088" uniqueCount="561">
  <si>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</si>
  <si>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</si>
  <si>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</si>
  <si>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</si>
  <si>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</si>
  <si>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</si>
  <si>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</si>
  <si>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</si>
  <si>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</si>
  <si>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</si>
  <si>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</si>
  <si>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</si>
  <si>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</si>
  <si>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</si>
  <si>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</si>
  <si>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</si>
  <si>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</si>
  <si>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</si>
  <si>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</si>
  <si>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</si>
  <si>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</si>
  <si>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</si>
  <si>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</si>
  <si>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</si>
  <si>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</si>
  <si>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</si>
  <si>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</si>
  <si>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</si>
  <si>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</si>
  <si>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</si>
  <si>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</si>
  <si>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</si>
  <si>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</si>
  <si>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</si>
  <si>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</si>
  <si>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</si>
  <si>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</si>
  <si>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</si>
  <si>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</si>
  <si>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</si>
  <si>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</si>
  <si>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</si>
  <si>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</si>
  <si>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</si>
  <si>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</si>
  <si>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</si>
  <si>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</si>
  <si>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</si>
  <si>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</si>
  <si>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</si>
  <si>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</si>
  <si>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</si>
  <si>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</si>
  <si>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</si>
  <si>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</si>
  <si>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</si>
  <si>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</si>
  <si>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</si>
  <si>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</si>
  <si>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</si>
  <si>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</si>
  <si>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</si>
  <si>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</si>
  <si>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</si>
  <si>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</si>
  <si>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</si>
  <si>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</si>
  <si>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</si>
  <si>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</si>
  <si>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</si>
  <si>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</si>
  <si>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</si>
  <si>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</si>
  <si>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</si>
  <si>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</si>
  <si>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</si>
  <si>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</si>
  <si>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</si>
  <si>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</si>
  <si>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熊本県</t>
    <phoneticPr fontId="5"/>
  </si>
  <si>
    <t>市町村類型</t>
    <phoneticPr fontId="5"/>
  </si>
  <si>
    <t>Ⅰ－１</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</si>
  <si>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</si>
  <si>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</si>
  <si>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</si>
  <si>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</si>
  <si>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</si>
  <si>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</si>
  <si>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</si>
  <si>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</si>
  <si>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</si>
  <si>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</si>
  <si>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</si>
  <si>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</si>
  <si>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宇土市</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</si>
  <si>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</si>
  <si>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</si>
  <si>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</si>
  <si>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</si>
  <si>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</si>
  <si>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</si>
  <si>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</si>
  <si>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</si>
  <si>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</si>
  <si>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</si>
  <si>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</si>
  <si>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</si>
  <si>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</si>
  <si>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</si>
  <si>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</si>
  <si>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</si>
  <si>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</si>
  <si>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</si>
  <si>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</si>
  <si>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</si>
  <si>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</si>
  <si>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</si>
  <si>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-2.4</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</si>
  <si>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</si>
  <si>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</si>
  <si>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</si>
  <si>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</si>
  <si>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</si>
  <si>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</si>
  <si>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</si>
  <si>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</si>
  <si>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</si>
  <si>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</si>
  <si>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</si>
  <si>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</si>
  <si>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</si>
  <si>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</si>
  <si>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</si>
  <si>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</si>
  <si>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</si>
  <si>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</si>
  <si>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</si>
  <si>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</si>
  <si>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</si>
  <si>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</si>
  <si>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</si>
  <si>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6"/>
  </si>
  <si>
    <t>うち日本人(％)</t>
    <phoneticPr fontId="5"/>
  </si>
  <si>
    <t>-0.5</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</si>
  <si>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</si>
  <si>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</si>
  <si>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</si>
  <si>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</si>
  <si>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</si>
  <si>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</si>
  <si>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</si>
  <si>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</si>
  <si>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</si>
  <si>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</si>
  <si>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</si>
  <si>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</si>
  <si>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</si>
  <si>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</si>
  <si>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</si>
  <si>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</si>
  <si>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</si>
  <si>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</si>
  <si>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</si>
  <si>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</si>
  <si>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</si>
  <si>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</si>
  <si>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</si>
  <si>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</si>
  <si>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</si>
  <si>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</si>
  <si>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</si>
  <si>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</si>
  <si>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</si>
  <si>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</si>
  <si>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</si>
  <si>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</si>
  <si>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</si>
  <si>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</si>
  <si>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</si>
  <si>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</si>
  <si>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</si>
  <si>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</si>
  <si>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</si>
  <si>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</si>
  <si>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</si>
  <si>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</si>
  <si>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</si>
  <si>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</si>
  <si>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</si>
  <si>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</si>
  <si>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</si>
  <si>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</si>
  <si>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</si>
  <si>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</si>
  <si>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</si>
  <si>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</si>
  <si>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</si>
  <si>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</si>
  <si>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</si>
  <si>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</si>
  <si>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</si>
  <si>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</si>
  <si>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熊本県宇土市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</si>
  <si>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</si>
  <si>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</si>
  <si>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</si>
  <si>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</si>
  <si>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</si>
  <si>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</si>
  <si>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</si>
  <si>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</si>
  <si>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</si>
  <si>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</si>
  <si>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</si>
  <si>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</si>
  <si>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</si>
  <si>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</si>
  <si>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</si>
  <si>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</si>
  <si>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</si>
  <si>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</si>
  <si>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</si>
  <si>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</si>
  <si>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</si>
  <si>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</si>
  <si>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</si>
  <si>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</si>
  <si>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</si>
  <si>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</si>
  <si>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</si>
  <si>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</si>
  <si>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</si>
  <si>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</si>
  <si>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</si>
  <si>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</si>
  <si>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</si>
  <si>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</si>
  <si>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</si>
  <si>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</si>
  <si>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</si>
  <si>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</si>
  <si>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</si>
  <si>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</si>
  <si>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</si>
  <si>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</si>
  <si>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</si>
  <si>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</si>
  <si>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</si>
  <si>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</si>
  <si>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</si>
  <si>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</si>
  <si>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</si>
  <si>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</si>
  <si>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</si>
  <si>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</si>
  <si>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</si>
  <si>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</si>
  <si>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</si>
  <si>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</si>
  <si>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</si>
  <si>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</si>
  <si>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</si>
  <si>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</si>
  <si>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</si>
  <si>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</si>
  <si>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</si>
  <si>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</si>
  <si>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</si>
  <si>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</si>
  <si>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</si>
  <si>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</si>
  <si>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</si>
  <si>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</si>
  <si>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</si>
  <si>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</si>
  <si>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</si>
  <si>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</si>
  <si>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</si>
  <si>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</si>
  <si>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</si>
  <si>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</si>
  <si>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</si>
  <si>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</si>
  <si>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</si>
  <si>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</si>
  <si>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</si>
  <si>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</si>
  <si>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</si>
  <si>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</si>
  <si>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</si>
  <si>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</si>
  <si>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</si>
  <si>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</si>
  <si>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</si>
  <si>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</si>
  <si>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</si>
  <si>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</si>
  <si>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</si>
  <si>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</si>
  <si>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</si>
  <si>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</si>
  <si>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</si>
  <si>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</si>
  <si>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</si>
  <si>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</si>
  <si>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</si>
  <si>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</si>
  <si>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</si>
  <si>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</si>
  <si>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</si>
  <si>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</si>
  <si>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</si>
  <si>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</si>
  <si>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</si>
  <si>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</si>
  <si>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</si>
  <si>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</si>
  <si>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</si>
  <si>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</si>
  <si>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</si>
  <si>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</si>
  <si>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</si>
  <si>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</si>
  <si>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</si>
  <si>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</si>
  <si>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</si>
  <si>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</si>
  <si>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</si>
  <si>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</si>
  <si>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</si>
  <si>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</si>
  <si>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</si>
  <si>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</si>
  <si>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</si>
  <si>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</si>
  <si>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</si>
  <si>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</si>
  <si>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</si>
  <si>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</si>
  <si>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</si>
  <si>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</si>
  <si>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</si>
  <si>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</si>
  <si>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</si>
  <si>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</si>
  <si>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</si>
  <si>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</si>
  <si>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</si>
  <si>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</si>
  <si>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</si>
  <si>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</si>
  <si>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</si>
  <si>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</si>
  <si>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熊本県宇土市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</si>
  <si>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</si>
  <si>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</si>
  <si>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</si>
  <si>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</si>
  <si>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</si>
  <si>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</si>
  <si>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</si>
  <si>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</si>
  <si>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</si>
  <si>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</si>
  <si>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</si>
  <si>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</si>
  <si>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</si>
  <si>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</si>
  <si>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</si>
  <si>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</si>
  <si>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</si>
  <si>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</si>
  <si>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</si>
  <si>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</si>
  <si>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</si>
  <si>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</si>
  <si>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</si>
  <si>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</si>
  <si>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</si>
  <si>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</si>
  <si>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</si>
  <si>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</si>
  <si>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</si>
  <si>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</si>
  <si>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</si>
  <si>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</si>
  <si>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</si>
  <si>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宇土市国民健康保険特別会計</t>
    <phoneticPr fontId="5"/>
  </si>
  <si>
    <t>宇土市介護保険特別会計</t>
    <phoneticPr fontId="5"/>
  </si>
  <si>
    <t>宇土市後期高齢者医療特別会計</t>
    <phoneticPr fontId="5"/>
  </si>
  <si>
    <t>宇土市水道事業会計</t>
    <phoneticPr fontId="5"/>
  </si>
  <si>
    <t>法適用企業</t>
    <phoneticPr fontId="5"/>
  </si>
  <si>
    <t>宇土市公共下水道事業会計</t>
    <phoneticPr fontId="5"/>
  </si>
  <si>
    <t>宇土市漁業集落排水施設整備事業特別会計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</si>
  <si>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</si>
  <si>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</si>
  <si>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</si>
  <si>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</si>
  <si>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</si>
  <si>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</si>
  <si>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</si>
  <si>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</si>
  <si>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</si>
  <si>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</si>
  <si>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</si>
  <si>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</si>
  <si>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</si>
  <si>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</si>
  <si>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</si>
  <si>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</si>
  <si>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</si>
  <si>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</si>
  <si>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</si>
  <si>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</si>
  <si>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</si>
  <si>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</si>
  <si>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</si>
  <si>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</si>
  <si>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</si>
  <si>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</si>
  <si>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</si>
  <si>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</si>
  <si>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</si>
  <si>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</si>
  <si>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</si>
  <si>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</si>
  <si>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</si>
  <si>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</si>
  <si>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</si>
  <si>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</si>
  <si>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</si>
  <si>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</si>
  <si>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</si>
  <si>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</si>
  <si>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</si>
  <si>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</si>
  <si>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</si>
  <si>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</si>
  <si>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</si>
  <si>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</si>
  <si>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</si>
  <si>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</si>
  <si>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</si>
  <si>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</si>
  <si>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</si>
  <si>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</si>
  <si>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</si>
  <si>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</si>
  <si>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</si>
  <si>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</si>
  <si>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</si>
  <si>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</si>
  <si>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</si>
  <si>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</si>
  <si>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</si>
  <si>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</si>
  <si>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</si>
  <si>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</si>
  <si>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</si>
  <si>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</si>
  <si>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</si>
  <si>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</si>
  <si>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</si>
  <si>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</si>
  <si>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</si>
  <si>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</si>
  <si>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</si>
  <si>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</si>
  <si>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</si>
  <si>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</si>
  <si>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</si>
  <si>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</si>
  <si>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</si>
  <si>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</si>
  <si>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</si>
  <si>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</si>
  <si>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</si>
  <si>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</si>
  <si>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</si>
  <si>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</si>
  <si>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</si>
  <si>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</si>
  <si>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</si>
  <si>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</si>
  <si>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</si>
  <si>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</si>
  <si>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</si>
  <si>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</si>
  <si>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</si>
  <si>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</si>
  <si>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</si>
  <si>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</si>
  <si>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</si>
  <si>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</si>
  <si>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</si>
  <si>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</si>
  <si>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</si>
  <si>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</si>
  <si>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</si>
  <si>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</si>
  <si>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</si>
  <si>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</si>
  <si>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</si>
  <si>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</si>
  <si>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</si>
  <si>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</si>
  <si>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</si>
  <si>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</si>
  <si>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</si>
  <si>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</si>
  <si>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</si>
  <si>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</si>
  <si>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</si>
  <si>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</si>
  <si>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</si>
  <si>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</si>
  <si>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</si>
  <si>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</si>
  <si>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</si>
  <si>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</si>
  <si>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</si>
  <si>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</si>
  <si>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</si>
  <si>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</si>
  <si>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</si>
  <si>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</si>
  <si>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</si>
  <si>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</si>
  <si>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</si>
  <si>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</si>
  <si>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4.66</t>
  </si>
  <si>
    <t>▲ 23.72</t>
  </si>
  <si>
    <t>宇土市公共下水道事業会計</t>
  </si>
  <si>
    <t>宇土市水道事業会計</t>
  </si>
  <si>
    <t>一般会計</t>
  </si>
  <si>
    <t>宇土市介護保険特別会計</t>
  </si>
  <si>
    <t>宇土市後期高齢者医療特別会計</t>
  </si>
  <si>
    <t>宇土市漁業集落排水施設整備事業特別会計</t>
  </si>
  <si>
    <t>宇土市国民健康保険特別会計</t>
  </si>
  <si>
    <t>その他会計（赤字）</t>
  </si>
  <si>
    <t>その他会計（黒字）</t>
  </si>
  <si>
    <t>R01</t>
    <phoneticPr fontId="5"/>
  </si>
  <si>
    <t>R02</t>
    <phoneticPr fontId="5"/>
  </si>
  <si>
    <t>R03</t>
    <phoneticPr fontId="5"/>
  </si>
  <si>
    <t>R04</t>
    <phoneticPr fontId="5"/>
  </si>
  <si>
    <t>R05</t>
    <phoneticPr fontId="5"/>
  </si>
  <si>
    <t>市有施設整備基金</t>
    <rPh sb="0" eb="2">
      <t>シユウ</t>
    </rPh>
    <rPh sb="2" eb="4">
      <t>シセツ</t>
    </rPh>
    <rPh sb="4" eb="6">
      <t>セイビ</t>
    </rPh>
    <rPh sb="6" eb="8">
      <t>キキン</t>
    </rPh>
    <phoneticPr fontId="5"/>
  </si>
  <si>
    <t>庁舎建設等基金</t>
    <rPh sb="0" eb="2">
      <t>チョウシャ</t>
    </rPh>
    <rPh sb="2" eb="4">
      <t>ケンセツ</t>
    </rPh>
    <rPh sb="4" eb="5">
      <t>ナド</t>
    </rPh>
    <rPh sb="5" eb="7">
      <t>キキン</t>
    </rPh>
    <phoneticPr fontId="2"/>
  </si>
  <si>
    <t>ふるさと宇土応援基金</t>
    <rPh sb="4" eb="6">
      <t>ウト</t>
    </rPh>
    <rPh sb="6" eb="8">
      <t>オウエン</t>
    </rPh>
    <rPh sb="8" eb="10">
      <t>キキン</t>
    </rPh>
    <phoneticPr fontId="5"/>
  </si>
  <si>
    <t>平成28年熊本地震復興基金</t>
    <rPh sb="0" eb="2">
      <t>ヘイセイ</t>
    </rPh>
    <rPh sb="4" eb="5">
      <t>ネン</t>
    </rPh>
    <rPh sb="5" eb="7">
      <t>クマモト</t>
    </rPh>
    <rPh sb="7" eb="9">
      <t>ジシン</t>
    </rPh>
    <rPh sb="9" eb="11">
      <t>フッコウ</t>
    </rPh>
    <rPh sb="11" eb="13">
      <t>キキン</t>
    </rPh>
    <phoneticPr fontId="2"/>
  </si>
  <si>
    <t>地域福祉基金</t>
    <rPh sb="0" eb="2">
      <t>チイキ</t>
    </rPh>
    <rPh sb="2" eb="4">
      <t>フクシ</t>
    </rPh>
    <rPh sb="4" eb="6">
      <t>キキン</t>
    </rPh>
    <phoneticPr fontId="2"/>
  </si>
  <si>
    <t>-</t>
    <phoneticPr fontId="2"/>
  </si>
  <si>
    <t>宇城広域連合（一般会計）</t>
    <phoneticPr fontId="2"/>
  </si>
  <si>
    <t>宇城広域連合（ふるさと市町村圏基金特別会計）</t>
    <phoneticPr fontId="2"/>
  </si>
  <si>
    <t>熊本県市町村総合事務組合</t>
    <phoneticPr fontId="2"/>
  </si>
  <si>
    <t>特別会計（交通災害共済事業）分を含む</t>
    <phoneticPr fontId="2"/>
  </si>
  <si>
    <t>熊本県後期高齢者医療広域連合（一般会計）</t>
    <phoneticPr fontId="2"/>
  </si>
  <si>
    <t>熊本県後期高齢者医療広域連合（後期高齢者医療特別会計）</t>
    <phoneticPr fontId="2"/>
  </si>
  <si>
    <t>上天草・宇城水道企業団</t>
    <phoneticPr fontId="2"/>
  </si>
  <si>
    <t>宇土市土地開発公社</t>
    <rPh sb="0" eb="3">
      <t>ウ</t>
    </rPh>
    <rPh sb="3" eb="5">
      <t>トチ</t>
    </rPh>
    <rPh sb="5" eb="7">
      <t>カイハツ</t>
    </rPh>
    <rPh sb="7" eb="9">
      <t>コウシャ</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</si>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</sst>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8" Type="http://schemas.openxmlformats.org/officeDocument/2006/relationships/worksheet" Target="worksheets/sheet8.xml" /><Relationship Id="rId13" Type="http://schemas.openxmlformats.org/officeDocument/2006/relationships/worksheet" Target="worksheets/sheet13.xml" /><Relationship Id="rId18" Type="http://schemas.openxmlformats.org/officeDocument/2006/relationships/calcChain" Target="calcChain.xml" /><Relationship Id="rId3" Type="http://schemas.openxmlformats.org/officeDocument/2006/relationships/worksheet" Target="worksheets/sheet3.xml" /><Relationship Id="rId7" Type="http://schemas.openxmlformats.org/officeDocument/2006/relationships/worksheet" Target="worksheets/sheet7.xml" /><Relationship Id="rId12" Type="http://schemas.openxmlformats.org/officeDocument/2006/relationships/worksheet" Target="worksheets/sheet12.xml" /><Relationship Id="rId17" Type="http://schemas.openxmlformats.org/officeDocument/2006/relationships/sharedStrings" Target="sharedStrings.xml" /><Relationship Id="rId2" Type="http://schemas.openxmlformats.org/officeDocument/2006/relationships/worksheet" Target="worksheets/sheet2.xml" /><Relationship Id="rId16" Type="http://schemas.openxmlformats.org/officeDocument/2006/relationships/styles" Target="styles.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5" Type="http://schemas.openxmlformats.org/officeDocument/2006/relationships/worksheet" Target="worksheets/sheet5.xml" /><Relationship Id="rId15" Type="http://schemas.openxmlformats.org/officeDocument/2006/relationships/theme" Target="theme/theme1.xml" /><Relationship Id="rId10" Type="http://schemas.openxmlformats.org/officeDocument/2006/relationships/worksheet" Target="worksheets/sheet10.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worksheet" Target="worksheets/sheet14.xml" /></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79288</c:v>
                </c:pt>
                <c:pt idx="1">
                  <c:v>84962</c:v>
                </c:pt>
                <c:pt idx="2">
                  <c:v>96469</c:v>
                </c:pt>
                <c:pt idx="3">
                  <c:v>85743</c:v>
                </c:pt>
                <c:pt idx="4">
                  <c:v>92509</c:v>
                </c:pt>
              </c:numCache>
            </c:numRef>
          </c:val>
          <c:smooth val="0"/>
          <c:extLst>
            <c:ext xmlns:c16="http://schemas.microsoft.com/office/drawing/2014/chart" uri="{C3380CC4-5D6E-409C-BE32-E72D297353CC}">
              <c16:uniqueId val="{00000000-54D6-4540-A62F-66C46AE1D76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67491</c:v>
                </c:pt>
                <c:pt idx="1">
                  <c:v>60803</c:v>
                </c:pt>
                <c:pt idx="2">
                  <c:v>52201</c:v>
                </c:pt>
                <c:pt idx="3">
                  <c:v>48278</c:v>
                </c:pt>
                <c:pt idx="4">
                  <c:v>81427</c:v>
                </c:pt>
              </c:numCache>
            </c:numRef>
          </c:val>
          <c:smooth val="0"/>
          <c:extLst>
            <c:ext xmlns:c16="http://schemas.microsoft.com/office/drawing/2014/chart" uri="{C3380CC4-5D6E-409C-BE32-E72D297353CC}">
              <c16:uniqueId val="{00000001-54D6-4540-A62F-66C46AE1D76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4.04</c:v>
                </c:pt>
                <c:pt idx="1">
                  <c:v>6.97</c:v>
                </c:pt>
                <c:pt idx="2">
                  <c:v>12.02</c:v>
                </c:pt>
                <c:pt idx="3">
                  <c:v>13.72</c:v>
                </c:pt>
                <c:pt idx="4">
                  <c:v>6.22</c:v>
                </c:pt>
              </c:numCache>
            </c:numRef>
          </c:val>
          <c:extLst>
            <c:ext xmlns:c16="http://schemas.microsoft.com/office/drawing/2014/chart" uri="{C3380CC4-5D6E-409C-BE32-E72D297353CC}">
              <c16:uniqueId val="{00000000-9C30-4BE5-8933-F498D097894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37.479999999999997</c:v>
                </c:pt>
                <c:pt idx="1">
                  <c:v>38.75</c:v>
                </c:pt>
                <c:pt idx="2">
                  <c:v>39.97</c:v>
                </c:pt>
                <c:pt idx="3">
                  <c:v>46.21</c:v>
                </c:pt>
                <c:pt idx="4">
                  <c:v>34.369999999999997</c:v>
                </c:pt>
              </c:numCache>
            </c:numRef>
          </c:val>
          <c:extLst>
            <c:ext xmlns:c16="http://schemas.microsoft.com/office/drawing/2014/chart" uri="{C3380CC4-5D6E-409C-BE32-E72D297353CC}">
              <c16:uniqueId val="{00000001-9C30-4BE5-8933-F498D097894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-4.66</c:v>
                </c:pt>
                <c:pt idx="1">
                  <c:v>3.02</c:v>
                </c:pt>
                <c:pt idx="2">
                  <c:v>5.48</c:v>
                </c:pt>
                <c:pt idx="3">
                  <c:v>1.89</c:v>
                </c:pt>
                <c:pt idx="4">
                  <c:v>-23.72</c:v>
                </c:pt>
              </c:numCache>
            </c:numRef>
          </c:val>
          <c:smooth val="0"/>
          <c:extLst>
            <c:ext xmlns:c16="http://schemas.microsoft.com/office/drawing/2014/chart" uri="{C3380CC4-5D6E-409C-BE32-E72D297353CC}">
              <c16:uniqueId val="{00000002-9C30-4BE5-8933-F498D097894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0.66</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21D5-4BFB-B7D3-151A2A31B09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1D5-4BFB-B7D3-151A2A31B09A}"/>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21D5-4BFB-B7D3-151A2A31B09A}"/>
            </c:ext>
          </c:extLst>
        </c:ser>
        <c:ser>
          <c:idx val="3"/>
          <c:order val="3"/>
          <c:tx>
            <c:strRef>
              <c:f>データシート!$A$30</c:f>
              <c:strCache>
                <c:ptCount val="1"/>
                <c:pt idx="0">
                  <c:v>宇土市国民健康保険特別会計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0.28999999999999998</c:v>
                </c:pt>
                <c:pt idx="2">
                  <c:v>#N/A</c:v>
                </c:pt>
                <c:pt idx="3">
                  <c:v>0.5</c:v>
                </c:pt>
                <c:pt idx="4">
                  <c:v>#N/A</c:v>
                </c:pt>
                <c:pt idx="5">
                  <c:v>0.22</c:v>
                </c:pt>
                <c:pt idx="6">
                  <c:v>#N/A</c:v>
                </c:pt>
                <c:pt idx="7">
                  <c:v>0.61</c:v>
                </c:pt>
                <c:pt idx="8">
                  <c:v>#N/A</c:v>
                </c:pt>
                <c:pt idx="9">
                  <c:v>0.01</c:v>
                </c:pt>
              </c:numCache>
            </c:numRef>
          </c:val>
          <c:extLst>
            <c:ext xmlns:c16="http://schemas.microsoft.com/office/drawing/2014/chart" uri="{C3380CC4-5D6E-409C-BE32-E72D297353CC}">
              <c16:uniqueId val="{00000003-21D5-4BFB-B7D3-151A2A31B09A}"/>
            </c:ext>
          </c:extLst>
        </c:ser>
        <c:ser>
          <c:idx val="4"/>
          <c:order val="4"/>
          <c:tx>
            <c:strRef>
              <c:f>データシート!$A$31</c:f>
              <c:strCache>
                <c:ptCount val="1"/>
                <c:pt idx="0">
                  <c:v>宇土市漁業集落排水施設整備事業特別会計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0.08</c:v>
                </c:pt>
              </c:numCache>
            </c:numRef>
          </c:val>
          <c:extLst>
            <c:ext xmlns:c16="http://schemas.microsoft.com/office/drawing/2014/chart" uri="{C3380CC4-5D6E-409C-BE32-E72D297353CC}">
              <c16:uniqueId val="{00000004-21D5-4BFB-B7D3-151A2A31B09A}"/>
            </c:ext>
          </c:extLst>
        </c:ser>
        <c:ser>
          <c:idx val="5"/>
          <c:order val="5"/>
          <c:tx>
            <c:strRef>
              <c:f>データシート!$A$32</c:f>
              <c:strCache>
                <c:ptCount val="1"/>
                <c:pt idx="0">
                  <c:v>宇土市後期高齢者医療特別会計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c:v>
                </c:pt>
                <c:pt idx="2">
                  <c:v>#N/A</c:v>
                </c:pt>
                <c:pt idx="3">
                  <c:v>0.1</c:v>
                </c:pt>
                <c:pt idx="4">
                  <c:v>#N/A</c:v>
                </c:pt>
                <c:pt idx="5">
                  <c:v>0.1</c:v>
                </c:pt>
                <c:pt idx="6">
                  <c:v>#N/A</c:v>
                </c:pt>
                <c:pt idx="7">
                  <c:v>0.11</c:v>
                </c:pt>
                <c:pt idx="8">
                  <c:v>#N/A</c:v>
                </c:pt>
                <c:pt idx="9">
                  <c:v>0.12</c:v>
                </c:pt>
              </c:numCache>
            </c:numRef>
          </c:val>
          <c:extLst>
            <c:ext xmlns:c16="http://schemas.microsoft.com/office/drawing/2014/chart" uri="{C3380CC4-5D6E-409C-BE32-E72D297353CC}">
              <c16:uniqueId val="{00000005-21D5-4BFB-B7D3-151A2A31B09A}"/>
            </c:ext>
          </c:extLst>
        </c:ser>
        <c:ser>
          <c:idx val="6"/>
          <c:order val="6"/>
          <c:tx>
            <c:strRef>
              <c:f>データシート!$A$33</c:f>
              <c:strCache>
                <c:ptCount val="1"/>
                <c:pt idx="0">
                  <c:v>宇土市介護保険特別会計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2.09</c:v>
                </c:pt>
                <c:pt idx="2">
                  <c:v>#N/A</c:v>
                </c:pt>
                <c:pt idx="3">
                  <c:v>2.23</c:v>
                </c:pt>
                <c:pt idx="4">
                  <c:v>#N/A</c:v>
                </c:pt>
                <c:pt idx="5">
                  <c:v>2.3199999999999998</c:v>
                </c:pt>
                <c:pt idx="6">
                  <c:v>#N/A</c:v>
                </c:pt>
                <c:pt idx="7">
                  <c:v>2.1</c:v>
                </c:pt>
                <c:pt idx="8">
                  <c:v>#N/A</c:v>
                </c:pt>
                <c:pt idx="9">
                  <c:v>1.74</c:v>
                </c:pt>
              </c:numCache>
            </c:numRef>
          </c:val>
          <c:extLst>
            <c:ext xmlns:c16="http://schemas.microsoft.com/office/drawing/2014/chart" uri="{C3380CC4-5D6E-409C-BE32-E72D297353CC}">
              <c16:uniqueId val="{00000006-21D5-4BFB-B7D3-151A2A31B09A}"/>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4.04</c:v>
                </c:pt>
                <c:pt idx="2">
                  <c:v>#N/A</c:v>
                </c:pt>
                <c:pt idx="3">
                  <c:v>6.96</c:v>
                </c:pt>
                <c:pt idx="4">
                  <c:v>#N/A</c:v>
                </c:pt>
                <c:pt idx="5">
                  <c:v>12.02</c:v>
                </c:pt>
                <c:pt idx="6">
                  <c:v>#N/A</c:v>
                </c:pt>
                <c:pt idx="7">
                  <c:v>13.72</c:v>
                </c:pt>
                <c:pt idx="8">
                  <c:v>#N/A</c:v>
                </c:pt>
                <c:pt idx="9">
                  <c:v>6.21</c:v>
                </c:pt>
              </c:numCache>
            </c:numRef>
          </c:val>
          <c:extLst>
            <c:ext xmlns:c16="http://schemas.microsoft.com/office/drawing/2014/chart" uri="{C3380CC4-5D6E-409C-BE32-E72D297353CC}">
              <c16:uniqueId val="{00000007-21D5-4BFB-B7D3-151A2A31B09A}"/>
            </c:ext>
          </c:extLst>
        </c:ser>
        <c:ser>
          <c:idx val="8"/>
          <c:order val="8"/>
          <c:tx>
            <c:strRef>
              <c:f>データシート!$A$35</c:f>
              <c:strCache>
                <c:ptCount val="1"/>
                <c:pt idx="0">
                  <c:v>宇土市水道事業会計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7.96</c:v>
                </c:pt>
                <c:pt idx="2">
                  <c:v>#N/A</c:v>
                </c:pt>
                <c:pt idx="3">
                  <c:v>8.7899999999999991</c:v>
                </c:pt>
                <c:pt idx="4">
                  <c:v>#N/A</c:v>
                </c:pt>
                <c:pt idx="5">
                  <c:v>8.33</c:v>
                </c:pt>
                <c:pt idx="6">
                  <c:v>#N/A</c:v>
                </c:pt>
                <c:pt idx="7">
                  <c:v>8.58</c:v>
                </c:pt>
                <c:pt idx="8">
                  <c:v>#N/A</c:v>
                </c:pt>
                <c:pt idx="9">
                  <c:v>7.97</c:v>
                </c:pt>
              </c:numCache>
            </c:numRef>
          </c:val>
          <c:extLst>
            <c:ext xmlns:c16="http://schemas.microsoft.com/office/drawing/2014/chart" uri="{C3380CC4-5D6E-409C-BE32-E72D297353CC}">
              <c16:uniqueId val="{00000008-21D5-4BFB-B7D3-151A2A31B09A}"/>
            </c:ext>
          </c:extLst>
        </c:ser>
        <c:ser>
          <c:idx val="9"/>
          <c:order val="9"/>
          <c:tx>
            <c:strRef>
              <c:f>データシート!$A$36</c:f>
              <c:strCache>
                <c:ptCount val="1"/>
                <c:pt idx="0">
                  <c:v>宇土市公共下水道事業会計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10.050000000000001</c:v>
                </c:pt>
                <c:pt idx="2">
                  <c:v>#N/A</c:v>
                </c:pt>
                <c:pt idx="3">
                  <c:v>11.31</c:v>
                </c:pt>
                <c:pt idx="4">
                  <c:v>#N/A</c:v>
                </c:pt>
                <c:pt idx="5">
                  <c:v>11.73</c:v>
                </c:pt>
                <c:pt idx="6">
                  <c:v>#N/A</c:v>
                </c:pt>
                <c:pt idx="7">
                  <c:v>12.61</c:v>
                </c:pt>
                <c:pt idx="8">
                  <c:v>#N/A</c:v>
                </c:pt>
                <c:pt idx="9">
                  <c:v>12.81</c:v>
                </c:pt>
              </c:numCache>
            </c:numRef>
          </c:val>
          <c:extLst>
            <c:ext xmlns:c16="http://schemas.microsoft.com/office/drawing/2014/chart" uri="{C3380CC4-5D6E-409C-BE32-E72D297353CC}">
              <c16:uniqueId val="{00000009-21D5-4BFB-B7D3-151A2A31B09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1214</c:v>
                </c:pt>
                <c:pt idx="5">
                  <c:v>1215</c:v>
                </c:pt>
                <c:pt idx="8">
                  <c:v>1339</c:v>
                </c:pt>
                <c:pt idx="11">
                  <c:v>1548</c:v>
                </c:pt>
                <c:pt idx="14">
                  <c:v>1808</c:v>
                </c:pt>
              </c:numCache>
            </c:numRef>
          </c:val>
          <c:extLst>
            <c:ext xmlns:c16="http://schemas.microsoft.com/office/drawing/2014/chart" uri="{C3380CC4-5D6E-409C-BE32-E72D297353CC}">
              <c16:uniqueId val="{00000000-C95D-421F-80AB-B4C4B540F7E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95D-421F-80AB-B4C4B540F7E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C95D-421F-80AB-B4C4B540F7E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101</c:v>
                </c:pt>
                <c:pt idx="3">
                  <c:v>112</c:v>
                </c:pt>
                <c:pt idx="6">
                  <c:v>138</c:v>
                </c:pt>
                <c:pt idx="9">
                  <c:v>174</c:v>
                </c:pt>
                <c:pt idx="12">
                  <c:v>213</c:v>
                </c:pt>
              </c:numCache>
            </c:numRef>
          </c:val>
          <c:extLst>
            <c:ext xmlns:c16="http://schemas.microsoft.com/office/drawing/2014/chart" uri="{C3380CC4-5D6E-409C-BE32-E72D297353CC}">
              <c16:uniqueId val="{00000003-C95D-421F-80AB-B4C4B540F7E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228</c:v>
                </c:pt>
                <c:pt idx="3">
                  <c:v>227</c:v>
                </c:pt>
                <c:pt idx="6">
                  <c:v>214</c:v>
                </c:pt>
                <c:pt idx="9">
                  <c:v>211</c:v>
                </c:pt>
                <c:pt idx="12">
                  <c:v>223</c:v>
                </c:pt>
              </c:numCache>
            </c:numRef>
          </c:val>
          <c:extLst>
            <c:ext xmlns:c16="http://schemas.microsoft.com/office/drawing/2014/chart" uri="{C3380CC4-5D6E-409C-BE32-E72D297353CC}">
              <c16:uniqueId val="{00000004-C95D-421F-80AB-B4C4B540F7E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95D-421F-80AB-B4C4B540F7E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95D-421F-80AB-B4C4B540F7E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1675</c:v>
                </c:pt>
                <c:pt idx="3">
                  <c:v>1707</c:v>
                </c:pt>
                <c:pt idx="6">
                  <c:v>1838</c:v>
                </c:pt>
                <c:pt idx="9">
                  <c:v>2120</c:v>
                </c:pt>
                <c:pt idx="12">
                  <c:v>2371</c:v>
                </c:pt>
              </c:numCache>
            </c:numRef>
          </c:val>
          <c:extLst>
            <c:ext xmlns:c16="http://schemas.microsoft.com/office/drawing/2014/chart" uri="{C3380CC4-5D6E-409C-BE32-E72D297353CC}">
              <c16:uniqueId val="{00000007-C95D-421F-80AB-B4C4B540F7E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790</c:v>
                </c:pt>
                <c:pt idx="2">
                  <c:v>#N/A</c:v>
                </c:pt>
                <c:pt idx="3">
                  <c:v>#N/A</c:v>
                </c:pt>
                <c:pt idx="4">
                  <c:v>831</c:v>
                </c:pt>
                <c:pt idx="5">
                  <c:v>#N/A</c:v>
                </c:pt>
                <c:pt idx="6">
                  <c:v>#N/A</c:v>
                </c:pt>
                <c:pt idx="7">
                  <c:v>851</c:v>
                </c:pt>
                <c:pt idx="8">
                  <c:v>#N/A</c:v>
                </c:pt>
                <c:pt idx="9">
                  <c:v>#N/A</c:v>
                </c:pt>
                <c:pt idx="10">
                  <c:v>957</c:v>
                </c:pt>
                <c:pt idx="11">
                  <c:v>#N/A</c:v>
                </c:pt>
                <c:pt idx="12">
                  <c:v>#N/A</c:v>
                </c:pt>
                <c:pt idx="13">
                  <c:v>999</c:v>
                </c:pt>
                <c:pt idx="14">
                  <c:v>#N/A</c:v>
                </c:pt>
              </c:numCache>
            </c:numRef>
          </c:val>
          <c:smooth val="0"/>
          <c:extLst>
            <c:ext xmlns:c16="http://schemas.microsoft.com/office/drawing/2014/chart" uri="{C3380CC4-5D6E-409C-BE32-E72D297353CC}">
              <c16:uniqueId val="{00000008-C95D-421F-80AB-B4C4B540F7E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17242</c:v>
                </c:pt>
                <c:pt idx="5">
                  <c:v>19032</c:v>
                </c:pt>
                <c:pt idx="8">
                  <c:v>20523</c:v>
                </c:pt>
                <c:pt idx="11">
                  <c:v>22307</c:v>
                </c:pt>
                <c:pt idx="14">
                  <c:v>21520</c:v>
                </c:pt>
              </c:numCache>
            </c:numRef>
          </c:val>
          <c:extLst>
            <c:ext xmlns:c16="http://schemas.microsoft.com/office/drawing/2014/chart" uri="{C3380CC4-5D6E-409C-BE32-E72D297353CC}">
              <c16:uniqueId val="{00000000-94D8-4432-9624-F76034FCD2A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565</c:v>
                </c:pt>
                <c:pt idx="5">
                  <c:v>510</c:v>
                </c:pt>
                <c:pt idx="8">
                  <c:v>401</c:v>
                </c:pt>
                <c:pt idx="11">
                  <c:v>286</c:v>
                </c:pt>
                <c:pt idx="14">
                  <c:v>164</c:v>
                </c:pt>
              </c:numCache>
            </c:numRef>
          </c:val>
          <c:extLst>
            <c:ext xmlns:c16="http://schemas.microsoft.com/office/drawing/2014/chart" uri="{C3380CC4-5D6E-409C-BE32-E72D297353CC}">
              <c16:uniqueId val="{00000001-94D8-4432-9624-F76034FCD2A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6324</c:v>
                </c:pt>
                <c:pt idx="5">
                  <c:v>6533</c:v>
                </c:pt>
                <c:pt idx="8">
                  <c:v>7548</c:v>
                </c:pt>
                <c:pt idx="11">
                  <c:v>8016</c:v>
                </c:pt>
                <c:pt idx="14">
                  <c:v>8232</c:v>
                </c:pt>
              </c:numCache>
            </c:numRef>
          </c:val>
          <c:extLst>
            <c:ext xmlns:c16="http://schemas.microsoft.com/office/drawing/2014/chart" uri="{C3380CC4-5D6E-409C-BE32-E72D297353CC}">
              <c16:uniqueId val="{00000002-94D8-4432-9624-F76034FCD2A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4D8-4432-9624-F76034FCD2A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4D8-4432-9624-F76034FCD2A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4D8-4432-9624-F76034FCD2A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1543</c:v>
                </c:pt>
                <c:pt idx="3">
                  <c:v>1628</c:v>
                </c:pt>
                <c:pt idx="6">
                  <c:v>1707</c:v>
                </c:pt>
                <c:pt idx="9">
                  <c:v>1722</c:v>
                </c:pt>
                <c:pt idx="12">
                  <c:v>1831</c:v>
                </c:pt>
              </c:numCache>
            </c:numRef>
          </c:val>
          <c:extLst>
            <c:ext xmlns:c16="http://schemas.microsoft.com/office/drawing/2014/chart" uri="{C3380CC4-5D6E-409C-BE32-E72D297353CC}">
              <c16:uniqueId val="{00000006-94D8-4432-9624-F76034FCD2A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415</c:v>
                </c:pt>
                <c:pt idx="3">
                  <c:v>3500</c:v>
                </c:pt>
                <c:pt idx="6">
                  <c:v>3280</c:v>
                </c:pt>
                <c:pt idx="9">
                  <c:v>3792</c:v>
                </c:pt>
                <c:pt idx="12">
                  <c:v>4362</c:v>
                </c:pt>
              </c:numCache>
            </c:numRef>
          </c:val>
          <c:extLst>
            <c:ext xmlns:c16="http://schemas.microsoft.com/office/drawing/2014/chart" uri="{C3380CC4-5D6E-409C-BE32-E72D297353CC}">
              <c16:uniqueId val="{00000007-94D8-4432-9624-F76034FCD2A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2621</c:v>
                </c:pt>
                <c:pt idx="3">
                  <c:v>2430</c:v>
                </c:pt>
                <c:pt idx="6">
                  <c:v>2125</c:v>
                </c:pt>
                <c:pt idx="9">
                  <c:v>2072</c:v>
                </c:pt>
                <c:pt idx="12">
                  <c:v>1974</c:v>
                </c:pt>
              </c:numCache>
            </c:numRef>
          </c:val>
          <c:extLst>
            <c:ext xmlns:c16="http://schemas.microsoft.com/office/drawing/2014/chart" uri="{C3380CC4-5D6E-409C-BE32-E72D297353CC}">
              <c16:uniqueId val="{00000008-94D8-4432-9624-F76034FCD2A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94D8-4432-9624-F76034FCD2A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19755</c:v>
                </c:pt>
                <c:pt idx="3">
                  <c:v>20076</c:v>
                </c:pt>
                <c:pt idx="6">
                  <c:v>20940</c:v>
                </c:pt>
                <c:pt idx="9">
                  <c:v>22463</c:v>
                </c:pt>
                <c:pt idx="12">
                  <c:v>21690</c:v>
                </c:pt>
              </c:numCache>
            </c:numRef>
          </c:val>
          <c:extLst>
            <c:ext xmlns:c16="http://schemas.microsoft.com/office/drawing/2014/chart" uri="{C3380CC4-5D6E-409C-BE32-E72D297353CC}">
              <c16:uniqueId val="{0000000A-94D8-4432-9624-F76034FCD2A9}"/>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203</c:v>
                </c:pt>
                <c:pt idx="2">
                  <c:v>#N/A</c:v>
                </c:pt>
                <c:pt idx="3">
                  <c:v>#N/A</c:v>
                </c:pt>
                <c:pt idx="4">
                  <c:v>1557</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94D8-4432-9624-F76034FCD2A9}"/>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3709</c:v>
                </c:pt>
                <c:pt idx="1">
                  <c:v>4319</c:v>
                </c:pt>
                <c:pt idx="2">
                  <c:v>3341</c:v>
                </c:pt>
              </c:numCache>
            </c:numRef>
          </c:val>
          <c:extLst>
            <c:ext xmlns:c16="http://schemas.microsoft.com/office/drawing/2014/chart" uri="{C3380CC4-5D6E-409C-BE32-E72D297353CC}">
              <c16:uniqueId val="{00000000-DA43-41AB-9758-13CF715EFBF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868</c:v>
                </c:pt>
                <c:pt idx="1">
                  <c:v>868</c:v>
                </c:pt>
                <c:pt idx="2">
                  <c:v>868</c:v>
                </c:pt>
              </c:numCache>
            </c:numRef>
          </c:val>
          <c:extLst>
            <c:ext xmlns:c16="http://schemas.microsoft.com/office/drawing/2014/chart" uri="{C3380CC4-5D6E-409C-BE32-E72D297353CC}">
              <c16:uniqueId val="{00000001-DA43-41AB-9758-13CF715EFBF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2325</c:v>
                </c:pt>
                <c:pt idx="1">
                  <c:v>2069</c:v>
                </c:pt>
                <c:pt idx="2">
                  <c:v>3178</c:v>
                </c:pt>
              </c:numCache>
            </c:numRef>
          </c:val>
          <c:extLst>
            <c:ext xmlns:c16="http://schemas.microsoft.com/office/drawing/2014/chart" uri="{C3380CC4-5D6E-409C-BE32-E72D297353CC}">
              <c16:uniqueId val="{00000002-DA43-41AB-9758-13CF715EFBF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熊本県宇土市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36,371
36,000
74.30
23,252,035
22,102,267
604,345
9,720,634
21,690,205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財政力指数については、前年度比で</a:t>
          </a:r>
          <a:r>
            <a:rPr kumimoji="1" lang="en-US" altLang="ja-JP" sz="1300">
              <a:latin typeface="ＭＳ Ｐゴシック" panose="020B0600070205080204" pitchFamily="50" charset="-128"/>
              <a:ea typeface="ＭＳ Ｐゴシック" panose="020B0600070205080204" pitchFamily="50" charset="-128"/>
            </a:rPr>
            <a:t>0.02</a:t>
          </a:r>
          <a:r>
            <a:rPr kumimoji="1" lang="ja-JP" altLang="en-US" sz="1300">
              <a:latin typeface="ＭＳ Ｐゴシック" panose="020B0600070205080204" pitchFamily="50" charset="-128"/>
              <a:ea typeface="ＭＳ Ｐゴシック" panose="020B0600070205080204" pitchFamily="50" charset="-128"/>
            </a:rPr>
            <a:t>ポイント減少した。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類似団体との比較では、類似団体平均値を上回る状態が続いており、全国平均値、熊本県平均値と比較しても高くなっている。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しかし、自主財源全体の割合は、</a:t>
          </a:r>
          <a:r>
            <a:rPr kumimoji="1" lang="en-US" altLang="ja-JP" sz="1300">
              <a:latin typeface="ＭＳ Ｐゴシック" panose="020B0600070205080204" pitchFamily="50" charset="-128"/>
              <a:ea typeface="ＭＳ Ｐゴシック" panose="020B0600070205080204" pitchFamily="50" charset="-128"/>
            </a:rPr>
            <a:t>39.4</a:t>
          </a:r>
          <a:r>
            <a:rPr kumimoji="1" lang="ja-JP" altLang="en-US" sz="1300">
              <a:latin typeface="ＭＳ Ｐゴシック" panose="020B0600070205080204" pitchFamily="50" charset="-128"/>
              <a:ea typeface="ＭＳ Ｐゴシック" panose="020B0600070205080204" pitchFamily="50" charset="-128"/>
            </a:rPr>
            <a:t>％と高くなく、地方交付税等に依存した脆弱な財政基盤といえる。</a:t>
          </a:r>
        </a:p>
        <a:p>
          <a:r>
            <a:rPr kumimoji="1" lang="ja-JP" altLang="en-US" sz="1300">
              <a:latin typeface="ＭＳ Ｐゴシック" panose="020B0600070205080204" pitchFamily="50" charset="-128"/>
              <a:ea typeface="ＭＳ Ｐゴシック" panose="020B0600070205080204" pitchFamily="50" charset="-128"/>
            </a:rPr>
            <a:t>　今後も、引き続き、地方税等の収納率向上に努めるとともに、新たな収入源の確保に努め、財政基盤の強化に努める。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62230</xdr:rowOff>
    </xdr:from>
    <xdr:to>
      <xdr:col>23</xdr:col>
      <xdr:colOff>133350</xdr:colOff>
      <xdr:row>45</xdr:row>
      <xdr:rowOff>17780</xdr:rowOff>
    </xdr:to>
    <xdr:cxnSp macro="">
      <xdr:nvCxnSpPr>
        <xdr:cNvPr id="62" name="直線コネクタ 61"/>
        <xdr:cNvCxnSpPr/>
      </xdr:nvCxnSpPr>
      <xdr:spPr>
        <a:xfrm flipV="1">
          <a:off x="4953000" y="6405880"/>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161307</xdr:rowOff>
    </xdr:from>
    <xdr:ext cx="762000" cy="259045"/>
    <xdr:sp macro="" textlink="">
      <xdr:nvSpPr>
        <xdr:cNvPr id="63" name="財政力最小値テキスト"/>
        <xdr:cNvSpPr txBox="1"/>
      </xdr:nvSpPr>
      <xdr:spPr>
        <a:xfrm>
          <a:off x="5041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17780</xdr:rowOff>
    </xdr:from>
    <xdr:to>
      <xdr:col>24</xdr:col>
      <xdr:colOff>12700</xdr:colOff>
      <xdr:row>45</xdr:row>
      <xdr:rowOff>17780</xdr:rowOff>
    </xdr:to>
    <xdr:cxnSp macro="">
      <xdr:nvCxnSpPr>
        <xdr:cNvPr id="64" name="直線コネクタ 63"/>
        <xdr:cNvCxnSpPr/>
      </xdr:nvCxnSpPr>
      <xdr:spPr>
        <a:xfrm>
          <a:off x="4864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148607</xdr:rowOff>
    </xdr:from>
    <xdr:ext cx="762000" cy="259045"/>
    <xdr:sp macro="" textlink="">
      <xdr:nvSpPr>
        <xdr:cNvPr id="65" name="財政力最大値テキスト"/>
        <xdr:cNvSpPr txBox="1"/>
      </xdr:nvSpPr>
      <xdr:spPr>
        <a:xfrm>
          <a:off x="5041900" y="614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62230</xdr:rowOff>
    </xdr:from>
    <xdr:to>
      <xdr:col>24</xdr:col>
      <xdr:colOff>12700</xdr:colOff>
      <xdr:row>37</xdr:row>
      <xdr:rowOff>62230</xdr:rowOff>
    </xdr:to>
    <xdr:cxnSp macro="">
      <xdr:nvCxnSpPr>
        <xdr:cNvPr id="66" name="直線コネクタ 65"/>
        <xdr:cNvCxnSpPr/>
      </xdr:nvCxnSpPr>
      <xdr:spPr>
        <a:xfrm>
          <a:off x="4864100" y="640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78740</xdr:rowOff>
    </xdr:from>
    <xdr:to>
      <xdr:col>23</xdr:col>
      <xdr:colOff>133350</xdr:colOff>
      <xdr:row>40</xdr:row>
      <xdr:rowOff>127000</xdr:rowOff>
    </xdr:to>
    <xdr:cxnSp macro="">
      <xdr:nvCxnSpPr>
        <xdr:cNvPr id="67" name="直線コネクタ 66"/>
        <xdr:cNvCxnSpPr/>
      </xdr:nvCxnSpPr>
      <xdr:spPr>
        <a:xfrm>
          <a:off x="4114800" y="693674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19067</xdr:rowOff>
    </xdr:from>
    <xdr:ext cx="762000" cy="259045"/>
    <xdr:sp macro="" textlink="">
      <xdr:nvSpPr>
        <xdr:cNvPr id="68" name="財政力平均値テキスト"/>
        <xdr:cNvSpPr txBox="1"/>
      </xdr:nvSpPr>
      <xdr:spPr>
        <a:xfrm>
          <a:off x="5041900" y="72199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46990</xdr:rowOff>
    </xdr:from>
    <xdr:to>
      <xdr:col>23</xdr:col>
      <xdr:colOff>184150</xdr:colOff>
      <xdr:row>42</xdr:row>
      <xdr:rowOff>148590</xdr:rowOff>
    </xdr:to>
    <xdr:sp macro="" textlink="">
      <xdr:nvSpPr>
        <xdr:cNvPr id="69" name="フローチャート: 判断 68"/>
        <xdr:cNvSpPr/>
      </xdr:nvSpPr>
      <xdr:spPr>
        <a:xfrm>
          <a:off x="4902200" y="724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54610</xdr:rowOff>
    </xdr:from>
    <xdr:to>
      <xdr:col>19</xdr:col>
      <xdr:colOff>133350</xdr:colOff>
      <xdr:row>40</xdr:row>
      <xdr:rowOff>78740</xdr:rowOff>
    </xdr:to>
    <xdr:cxnSp macro="">
      <xdr:nvCxnSpPr>
        <xdr:cNvPr id="70" name="直線コネクタ 69"/>
        <xdr:cNvCxnSpPr/>
      </xdr:nvCxnSpPr>
      <xdr:spPr>
        <a:xfrm>
          <a:off x="3225800" y="691261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22860</xdr:rowOff>
    </xdr:from>
    <xdr:to>
      <xdr:col>19</xdr:col>
      <xdr:colOff>184150</xdr:colOff>
      <xdr:row>42</xdr:row>
      <xdr:rowOff>124460</xdr:rowOff>
    </xdr:to>
    <xdr:sp macro="" textlink="">
      <xdr:nvSpPr>
        <xdr:cNvPr id="71" name="フローチャート: 判断 70"/>
        <xdr:cNvSpPr/>
      </xdr:nvSpPr>
      <xdr:spPr>
        <a:xfrm>
          <a:off x="4064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109237</xdr:rowOff>
    </xdr:from>
    <xdr:ext cx="736600" cy="259045"/>
    <xdr:sp macro="" textlink="">
      <xdr:nvSpPr>
        <xdr:cNvPr id="72" name="テキスト ボックス 71"/>
        <xdr:cNvSpPr txBox="1"/>
      </xdr:nvSpPr>
      <xdr:spPr>
        <a:xfrm>
          <a:off x="3733800" y="731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30480</xdr:rowOff>
    </xdr:from>
    <xdr:to>
      <xdr:col>15</xdr:col>
      <xdr:colOff>82550</xdr:colOff>
      <xdr:row>40</xdr:row>
      <xdr:rowOff>54610</xdr:rowOff>
    </xdr:to>
    <xdr:cxnSp macro="">
      <xdr:nvCxnSpPr>
        <xdr:cNvPr id="73" name="直線コネクタ 72"/>
        <xdr:cNvCxnSpPr/>
      </xdr:nvCxnSpPr>
      <xdr:spPr>
        <a:xfrm>
          <a:off x="2336800" y="688848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22860</xdr:rowOff>
    </xdr:from>
    <xdr:to>
      <xdr:col>15</xdr:col>
      <xdr:colOff>133350</xdr:colOff>
      <xdr:row>42</xdr:row>
      <xdr:rowOff>124460</xdr:rowOff>
    </xdr:to>
    <xdr:sp macro="" textlink="">
      <xdr:nvSpPr>
        <xdr:cNvPr id="74" name="フローチャート: 判断 73"/>
        <xdr:cNvSpPr/>
      </xdr:nvSpPr>
      <xdr:spPr>
        <a:xfrm>
          <a:off x="3175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109237</xdr:rowOff>
    </xdr:from>
    <xdr:ext cx="762000" cy="259045"/>
    <xdr:sp macro="" textlink="">
      <xdr:nvSpPr>
        <xdr:cNvPr id="75" name="テキスト ボックス 74"/>
        <xdr:cNvSpPr txBox="1"/>
      </xdr:nvSpPr>
      <xdr:spPr>
        <a:xfrm>
          <a:off x="2844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30480</xdr:rowOff>
    </xdr:from>
    <xdr:to>
      <xdr:col>11</xdr:col>
      <xdr:colOff>31750</xdr:colOff>
      <xdr:row>40</xdr:row>
      <xdr:rowOff>78740</xdr:rowOff>
    </xdr:to>
    <xdr:cxnSp macro="">
      <xdr:nvCxnSpPr>
        <xdr:cNvPr id="76" name="直線コネクタ 75"/>
        <xdr:cNvCxnSpPr/>
      </xdr:nvCxnSpPr>
      <xdr:spPr>
        <a:xfrm flipV="1">
          <a:off x="1447800" y="688848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97790</xdr:rowOff>
    </xdr:from>
    <xdr:to>
      <xdr:col>11</xdr:col>
      <xdr:colOff>82550</xdr:colOff>
      <xdr:row>42</xdr:row>
      <xdr:rowOff>27940</xdr:rowOff>
    </xdr:to>
    <xdr:sp macro="" textlink="">
      <xdr:nvSpPr>
        <xdr:cNvPr id="77" name="フローチャート: 判断 76"/>
        <xdr:cNvSpPr/>
      </xdr:nvSpPr>
      <xdr:spPr>
        <a:xfrm>
          <a:off x="2286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12717</xdr:rowOff>
    </xdr:from>
    <xdr:ext cx="762000" cy="259045"/>
    <xdr:sp macro="" textlink="">
      <xdr:nvSpPr>
        <xdr:cNvPr id="78" name="テキスト ボックス 77"/>
        <xdr:cNvSpPr txBox="1"/>
      </xdr:nvSpPr>
      <xdr:spPr>
        <a:xfrm>
          <a:off x="1955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121920</xdr:rowOff>
    </xdr:from>
    <xdr:to>
      <xdr:col>7</xdr:col>
      <xdr:colOff>31750</xdr:colOff>
      <xdr:row>42</xdr:row>
      <xdr:rowOff>52070</xdr:rowOff>
    </xdr:to>
    <xdr:sp macro="" textlink="">
      <xdr:nvSpPr>
        <xdr:cNvPr id="79" name="フローチャート: 判断 78"/>
        <xdr:cNvSpPr/>
      </xdr:nvSpPr>
      <xdr:spPr>
        <a:xfrm>
          <a:off x="1397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36847</xdr:rowOff>
    </xdr:from>
    <xdr:ext cx="762000" cy="259045"/>
    <xdr:sp macro="" textlink="">
      <xdr:nvSpPr>
        <xdr:cNvPr id="80" name="テキスト ボックス 79"/>
        <xdr:cNvSpPr txBox="1"/>
      </xdr:nvSpPr>
      <xdr:spPr>
        <a:xfrm>
          <a:off x="1066800" y="72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86" name="楕円 85"/>
        <xdr:cNvSpPr/>
      </xdr:nvSpPr>
      <xdr:spPr>
        <a:xfrm>
          <a:off x="49022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92727</xdr:rowOff>
    </xdr:from>
    <xdr:ext cx="762000" cy="259045"/>
    <xdr:sp macro="" textlink="">
      <xdr:nvSpPr>
        <xdr:cNvPr id="87" name="財政力該当値テキスト"/>
        <xdr:cNvSpPr txBox="1"/>
      </xdr:nvSpPr>
      <xdr:spPr>
        <a:xfrm>
          <a:off x="50419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27940</xdr:rowOff>
    </xdr:from>
    <xdr:to>
      <xdr:col>19</xdr:col>
      <xdr:colOff>184150</xdr:colOff>
      <xdr:row>40</xdr:row>
      <xdr:rowOff>129540</xdr:rowOff>
    </xdr:to>
    <xdr:sp macro="" textlink="">
      <xdr:nvSpPr>
        <xdr:cNvPr id="88" name="楕円 87"/>
        <xdr:cNvSpPr/>
      </xdr:nvSpPr>
      <xdr:spPr>
        <a:xfrm>
          <a:off x="4064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139717</xdr:rowOff>
    </xdr:from>
    <xdr:ext cx="736600" cy="259045"/>
    <xdr:sp macro="" textlink="">
      <xdr:nvSpPr>
        <xdr:cNvPr id="89" name="テキスト ボックス 88"/>
        <xdr:cNvSpPr txBox="1"/>
      </xdr:nvSpPr>
      <xdr:spPr>
        <a:xfrm>
          <a:off x="3733800" y="665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3810</xdr:rowOff>
    </xdr:from>
    <xdr:to>
      <xdr:col>15</xdr:col>
      <xdr:colOff>133350</xdr:colOff>
      <xdr:row>40</xdr:row>
      <xdr:rowOff>105410</xdr:rowOff>
    </xdr:to>
    <xdr:sp macro="" textlink="">
      <xdr:nvSpPr>
        <xdr:cNvPr id="90" name="楕円 89"/>
        <xdr:cNvSpPr/>
      </xdr:nvSpPr>
      <xdr:spPr>
        <a:xfrm>
          <a:off x="3175000" y="686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115587</xdr:rowOff>
    </xdr:from>
    <xdr:ext cx="762000" cy="259045"/>
    <xdr:sp macro="" textlink="">
      <xdr:nvSpPr>
        <xdr:cNvPr id="91" name="テキスト ボックス 90"/>
        <xdr:cNvSpPr txBox="1"/>
      </xdr:nvSpPr>
      <xdr:spPr>
        <a:xfrm>
          <a:off x="2844800" y="663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151130</xdr:rowOff>
    </xdr:from>
    <xdr:to>
      <xdr:col>11</xdr:col>
      <xdr:colOff>82550</xdr:colOff>
      <xdr:row>40</xdr:row>
      <xdr:rowOff>81280</xdr:rowOff>
    </xdr:to>
    <xdr:sp macro="" textlink="">
      <xdr:nvSpPr>
        <xdr:cNvPr id="92" name="楕円 91"/>
        <xdr:cNvSpPr/>
      </xdr:nvSpPr>
      <xdr:spPr>
        <a:xfrm>
          <a:off x="22860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91457</xdr:rowOff>
    </xdr:from>
    <xdr:ext cx="762000" cy="259045"/>
    <xdr:sp macro="" textlink="">
      <xdr:nvSpPr>
        <xdr:cNvPr id="93" name="テキスト ボックス 92"/>
        <xdr:cNvSpPr txBox="1"/>
      </xdr:nvSpPr>
      <xdr:spPr>
        <a:xfrm>
          <a:off x="1955800" y="660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27940</xdr:rowOff>
    </xdr:from>
    <xdr:to>
      <xdr:col>7</xdr:col>
      <xdr:colOff>31750</xdr:colOff>
      <xdr:row>40</xdr:row>
      <xdr:rowOff>129540</xdr:rowOff>
    </xdr:to>
    <xdr:sp macro="" textlink="">
      <xdr:nvSpPr>
        <xdr:cNvPr id="94" name="楕円 93"/>
        <xdr:cNvSpPr/>
      </xdr:nvSpPr>
      <xdr:spPr>
        <a:xfrm>
          <a:off x="1397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139717</xdr:rowOff>
    </xdr:from>
    <xdr:ext cx="762000" cy="259045"/>
    <xdr:sp macro="" textlink="">
      <xdr:nvSpPr>
        <xdr:cNvPr id="95" name="テキスト ボックス 94"/>
        <xdr:cNvSpPr txBox="1"/>
      </xdr:nvSpPr>
      <xdr:spPr>
        <a:xfrm>
          <a:off x="1066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経常収支比率については、前年度比で</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ポイント悪化に転じた。分子要因（経常経費充当一般財源等増減要因）としては、物価高騰や老朽化による維持管理費の支出の増加や、平成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年熊本地震で借り入れた起債の元金償還が本格化したことによる公債費の増加等が挙げられる。</a:t>
          </a:r>
        </a:p>
        <a:p>
          <a:r>
            <a:rPr kumimoji="1" lang="ja-JP" altLang="en-US" sz="1300">
              <a:latin typeface="ＭＳ Ｐゴシック" panose="020B0600070205080204" pitchFamily="50" charset="-128"/>
              <a:ea typeface="ＭＳ Ｐゴシック" panose="020B0600070205080204" pitchFamily="50" charset="-128"/>
            </a:rPr>
            <a:t>　また、分母要因（経常一般財源等総額増減要因）としては、地方税及び普通交付税の増加によるものだが、分子は増加する見込の一方、分母は一時的な増加であるため、今後は上昇に転じると見込んでいる。</a:t>
          </a:r>
        </a:p>
      </xdr:txBody>
    </xdr:sp>
    <xdr:clientData/>
  </xdr:twoCellAnchor>
  <xdr:oneCellAnchor>
    <xdr:from>
      <xdr:col>3</xdr:col>
      <xdr:colOff>95250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2" name="直線コネクタ 111"/>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3" name="テキスト ボックス 112"/>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4" name="直線コネクタ 113"/>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5" name="テキスト ボックス 114"/>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6" name="直線コネクタ 115"/>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7" name="テキスト ボックス 116"/>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8" name="直線コネクタ 117"/>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9" name="テキスト ボックス 118"/>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0" name="直線コネクタ 119"/>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1" name="テキスト ボックス 120"/>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2" name="直線コネクタ 121"/>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3" name="テキスト ボックス 122"/>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91622</xdr:rowOff>
    </xdr:from>
    <xdr:to>
      <xdr:col>23</xdr:col>
      <xdr:colOff>133350</xdr:colOff>
      <xdr:row>66</xdr:row>
      <xdr:rowOff>161834</xdr:rowOff>
    </xdr:to>
    <xdr:cxnSp macro="">
      <xdr:nvCxnSpPr>
        <xdr:cNvPr id="127" name="直線コネクタ 126"/>
        <xdr:cNvCxnSpPr/>
      </xdr:nvCxnSpPr>
      <xdr:spPr>
        <a:xfrm flipV="1">
          <a:off x="4953000" y="9864272"/>
          <a:ext cx="0" cy="16132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133911</xdr:rowOff>
    </xdr:from>
    <xdr:ext cx="762000" cy="259045"/>
    <xdr:sp macro="" textlink="">
      <xdr:nvSpPr>
        <xdr:cNvPr id="128" name="財政構造の弾力性最小値テキスト"/>
        <xdr:cNvSpPr txBox="1"/>
      </xdr:nvSpPr>
      <xdr:spPr>
        <a:xfrm>
          <a:off x="5041900" y="11449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161834</xdr:rowOff>
    </xdr:from>
    <xdr:to>
      <xdr:col>24</xdr:col>
      <xdr:colOff>12700</xdr:colOff>
      <xdr:row>66</xdr:row>
      <xdr:rowOff>161834</xdr:rowOff>
    </xdr:to>
    <xdr:cxnSp macro="">
      <xdr:nvCxnSpPr>
        <xdr:cNvPr id="129" name="直線コネクタ 128"/>
        <xdr:cNvCxnSpPr/>
      </xdr:nvCxnSpPr>
      <xdr:spPr>
        <a:xfrm>
          <a:off x="4864100" y="11477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6549</xdr:rowOff>
    </xdr:from>
    <xdr:ext cx="762000" cy="259045"/>
    <xdr:sp macro="" textlink="">
      <xdr:nvSpPr>
        <xdr:cNvPr id="130" name="財政構造の弾力性最大値テキスト"/>
        <xdr:cNvSpPr txBox="1"/>
      </xdr:nvSpPr>
      <xdr:spPr>
        <a:xfrm>
          <a:off x="5041900" y="960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91622</xdr:rowOff>
    </xdr:from>
    <xdr:to>
      <xdr:col>24</xdr:col>
      <xdr:colOff>12700</xdr:colOff>
      <xdr:row>57</xdr:row>
      <xdr:rowOff>91622</xdr:rowOff>
    </xdr:to>
    <xdr:cxnSp macro="">
      <xdr:nvCxnSpPr>
        <xdr:cNvPr id="131" name="直線コネクタ 130"/>
        <xdr:cNvCxnSpPr/>
      </xdr:nvCxnSpPr>
      <xdr:spPr>
        <a:xfrm>
          <a:off x="4864100" y="986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121920</xdr:rowOff>
    </xdr:from>
    <xdr:to>
      <xdr:col>23</xdr:col>
      <xdr:colOff>133350</xdr:colOff>
      <xdr:row>60</xdr:row>
      <xdr:rowOff>159838</xdr:rowOff>
    </xdr:to>
    <xdr:cxnSp macro="">
      <xdr:nvCxnSpPr>
        <xdr:cNvPr id="132" name="直線コネクタ 131"/>
        <xdr:cNvCxnSpPr/>
      </xdr:nvCxnSpPr>
      <xdr:spPr>
        <a:xfrm>
          <a:off x="4114800" y="10408920"/>
          <a:ext cx="838200" cy="37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60070</xdr:rowOff>
    </xdr:from>
    <xdr:ext cx="762000" cy="259045"/>
    <xdr:sp macro="" textlink="">
      <xdr:nvSpPr>
        <xdr:cNvPr id="133" name="財政構造の弾力性平均値テキスト"/>
        <xdr:cNvSpPr txBox="1"/>
      </xdr:nvSpPr>
      <xdr:spPr>
        <a:xfrm>
          <a:off x="5041900" y="101756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43543</xdr:rowOff>
    </xdr:from>
    <xdr:to>
      <xdr:col>23</xdr:col>
      <xdr:colOff>184150</xdr:colOff>
      <xdr:row>60</xdr:row>
      <xdr:rowOff>145143</xdr:rowOff>
    </xdr:to>
    <xdr:sp macro="" textlink="">
      <xdr:nvSpPr>
        <xdr:cNvPr id="134" name="フローチャート: 判断 133"/>
        <xdr:cNvSpPr/>
      </xdr:nvSpPr>
      <xdr:spPr>
        <a:xfrm>
          <a:off x="49022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79647</xdr:rowOff>
    </xdr:from>
    <xdr:to>
      <xdr:col>19</xdr:col>
      <xdr:colOff>133350</xdr:colOff>
      <xdr:row>60</xdr:row>
      <xdr:rowOff>121920</xdr:rowOff>
    </xdr:to>
    <xdr:cxnSp macro="">
      <xdr:nvCxnSpPr>
        <xdr:cNvPr id="135" name="直線コネクタ 134"/>
        <xdr:cNvCxnSpPr/>
      </xdr:nvCxnSpPr>
      <xdr:spPr>
        <a:xfrm>
          <a:off x="3225800" y="10195197"/>
          <a:ext cx="889000" cy="213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19413</xdr:rowOff>
    </xdr:from>
    <xdr:to>
      <xdr:col>19</xdr:col>
      <xdr:colOff>184150</xdr:colOff>
      <xdr:row>60</xdr:row>
      <xdr:rowOff>121013</xdr:rowOff>
    </xdr:to>
    <xdr:sp macro="" textlink="">
      <xdr:nvSpPr>
        <xdr:cNvPr id="136" name="フローチャート: 判断 135"/>
        <xdr:cNvSpPr/>
      </xdr:nvSpPr>
      <xdr:spPr>
        <a:xfrm>
          <a:off x="4064000" y="1030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131190</xdr:rowOff>
    </xdr:from>
    <xdr:ext cx="736600" cy="259045"/>
    <xdr:sp macro="" textlink="">
      <xdr:nvSpPr>
        <xdr:cNvPr id="137" name="テキスト ボックス 136"/>
        <xdr:cNvSpPr txBox="1"/>
      </xdr:nvSpPr>
      <xdr:spPr>
        <a:xfrm>
          <a:off x="3733800" y="10075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79647</xdr:rowOff>
    </xdr:from>
    <xdr:to>
      <xdr:col>15</xdr:col>
      <xdr:colOff>82550</xdr:colOff>
      <xdr:row>60</xdr:row>
      <xdr:rowOff>156391</xdr:rowOff>
    </xdr:to>
    <xdr:cxnSp macro="">
      <xdr:nvCxnSpPr>
        <xdr:cNvPr id="138" name="直線コネクタ 137"/>
        <xdr:cNvCxnSpPr/>
      </xdr:nvCxnSpPr>
      <xdr:spPr>
        <a:xfrm flipV="1">
          <a:off x="2336800" y="10195197"/>
          <a:ext cx="889000" cy="24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59872</xdr:rowOff>
    </xdr:from>
    <xdr:to>
      <xdr:col>15</xdr:col>
      <xdr:colOff>133350</xdr:colOff>
      <xdr:row>59</xdr:row>
      <xdr:rowOff>161472</xdr:rowOff>
    </xdr:to>
    <xdr:sp macro="" textlink="">
      <xdr:nvSpPr>
        <xdr:cNvPr id="139" name="フローチャート: 判断 138"/>
        <xdr:cNvSpPr/>
      </xdr:nvSpPr>
      <xdr:spPr>
        <a:xfrm>
          <a:off x="3175000" y="1017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146249</xdr:rowOff>
    </xdr:from>
    <xdr:ext cx="762000" cy="259045"/>
    <xdr:sp macro="" textlink="">
      <xdr:nvSpPr>
        <xdr:cNvPr id="140" name="テキスト ボックス 139"/>
        <xdr:cNvSpPr txBox="1"/>
      </xdr:nvSpPr>
      <xdr:spPr>
        <a:xfrm>
          <a:off x="2844800" y="10261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156391</xdr:rowOff>
    </xdr:from>
    <xdr:to>
      <xdr:col>11</xdr:col>
      <xdr:colOff>31750</xdr:colOff>
      <xdr:row>61</xdr:row>
      <xdr:rowOff>9072</xdr:rowOff>
    </xdr:to>
    <xdr:cxnSp macro="">
      <xdr:nvCxnSpPr>
        <xdr:cNvPr id="141" name="直線コネクタ 140"/>
        <xdr:cNvCxnSpPr/>
      </xdr:nvCxnSpPr>
      <xdr:spPr>
        <a:xfrm flipV="1">
          <a:off x="1447800" y="10443391"/>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53884</xdr:rowOff>
    </xdr:from>
    <xdr:to>
      <xdr:col>11</xdr:col>
      <xdr:colOff>82550</xdr:colOff>
      <xdr:row>60</xdr:row>
      <xdr:rowOff>155484</xdr:rowOff>
    </xdr:to>
    <xdr:sp macro="" textlink="">
      <xdr:nvSpPr>
        <xdr:cNvPr id="142" name="フローチャート: 判断 141"/>
        <xdr:cNvSpPr/>
      </xdr:nvSpPr>
      <xdr:spPr>
        <a:xfrm>
          <a:off x="2286000" y="10340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165661</xdr:rowOff>
    </xdr:from>
    <xdr:ext cx="762000" cy="259045"/>
    <xdr:sp macro="" textlink="">
      <xdr:nvSpPr>
        <xdr:cNvPr id="143" name="テキスト ボックス 142"/>
        <xdr:cNvSpPr txBox="1"/>
      </xdr:nvSpPr>
      <xdr:spPr>
        <a:xfrm>
          <a:off x="1955800" y="10109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102144</xdr:rowOff>
    </xdr:from>
    <xdr:to>
      <xdr:col>7</xdr:col>
      <xdr:colOff>31750</xdr:colOff>
      <xdr:row>61</xdr:row>
      <xdr:rowOff>32294</xdr:rowOff>
    </xdr:to>
    <xdr:sp macro="" textlink="">
      <xdr:nvSpPr>
        <xdr:cNvPr id="144" name="フローチャート: 判断 143"/>
        <xdr:cNvSpPr/>
      </xdr:nvSpPr>
      <xdr:spPr>
        <a:xfrm>
          <a:off x="1397000" y="10389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42471</xdr:rowOff>
    </xdr:from>
    <xdr:ext cx="762000" cy="259045"/>
    <xdr:sp macro="" textlink="">
      <xdr:nvSpPr>
        <xdr:cNvPr id="145" name="テキスト ボックス 144"/>
        <xdr:cNvSpPr txBox="1"/>
      </xdr:nvSpPr>
      <xdr:spPr>
        <a:xfrm>
          <a:off x="1066800" y="10158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109038</xdr:rowOff>
    </xdr:from>
    <xdr:to>
      <xdr:col>23</xdr:col>
      <xdr:colOff>184150</xdr:colOff>
      <xdr:row>61</xdr:row>
      <xdr:rowOff>39188</xdr:rowOff>
    </xdr:to>
    <xdr:sp macro="" textlink="">
      <xdr:nvSpPr>
        <xdr:cNvPr id="151" name="楕円 150"/>
        <xdr:cNvSpPr/>
      </xdr:nvSpPr>
      <xdr:spPr>
        <a:xfrm>
          <a:off x="4902200" y="10396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81115</xdr:rowOff>
    </xdr:from>
    <xdr:ext cx="762000" cy="259045"/>
    <xdr:sp macro="" textlink="">
      <xdr:nvSpPr>
        <xdr:cNvPr id="152" name="財政構造の弾力性該当値テキスト"/>
        <xdr:cNvSpPr txBox="1"/>
      </xdr:nvSpPr>
      <xdr:spPr>
        <a:xfrm>
          <a:off x="5041900" y="10368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71120</xdr:rowOff>
    </xdr:from>
    <xdr:to>
      <xdr:col>19</xdr:col>
      <xdr:colOff>184150</xdr:colOff>
      <xdr:row>61</xdr:row>
      <xdr:rowOff>1270</xdr:rowOff>
    </xdr:to>
    <xdr:sp macro="" textlink="">
      <xdr:nvSpPr>
        <xdr:cNvPr id="153" name="楕円 152"/>
        <xdr:cNvSpPr/>
      </xdr:nvSpPr>
      <xdr:spPr>
        <a:xfrm>
          <a:off x="40640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157497</xdr:rowOff>
    </xdr:from>
    <xdr:ext cx="736600" cy="259045"/>
    <xdr:sp macro="" textlink="">
      <xdr:nvSpPr>
        <xdr:cNvPr id="154" name="テキスト ボックス 153"/>
        <xdr:cNvSpPr txBox="1"/>
      </xdr:nvSpPr>
      <xdr:spPr>
        <a:xfrm>
          <a:off x="3733800" y="10444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28847</xdr:rowOff>
    </xdr:from>
    <xdr:to>
      <xdr:col>15</xdr:col>
      <xdr:colOff>133350</xdr:colOff>
      <xdr:row>59</xdr:row>
      <xdr:rowOff>130447</xdr:rowOff>
    </xdr:to>
    <xdr:sp macro="" textlink="">
      <xdr:nvSpPr>
        <xdr:cNvPr id="155" name="楕円 154"/>
        <xdr:cNvSpPr/>
      </xdr:nvSpPr>
      <xdr:spPr>
        <a:xfrm>
          <a:off x="3175000" y="10144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140624</xdr:rowOff>
    </xdr:from>
    <xdr:ext cx="762000" cy="259045"/>
    <xdr:sp macro="" textlink="">
      <xdr:nvSpPr>
        <xdr:cNvPr id="156" name="テキスト ボックス 155"/>
        <xdr:cNvSpPr txBox="1"/>
      </xdr:nvSpPr>
      <xdr:spPr>
        <a:xfrm>
          <a:off x="2844800" y="9913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105591</xdr:rowOff>
    </xdr:from>
    <xdr:to>
      <xdr:col>11</xdr:col>
      <xdr:colOff>82550</xdr:colOff>
      <xdr:row>61</xdr:row>
      <xdr:rowOff>35741</xdr:rowOff>
    </xdr:to>
    <xdr:sp macro="" textlink="">
      <xdr:nvSpPr>
        <xdr:cNvPr id="157" name="楕円 156"/>
        <xdr:cNvSpPr/>
      </xdr:nvSpPr>
      <xdr:spPr>
        <a:xfrm>
          <a:off x="2286000" y="10392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20518</xdr:rowOff>
    </xdr:from>
    <xdr:ext cx="762000" cy="259045"/>
    <xdr:sp macro="" textlink="">
      <xdr:nvSpPr>
        <xdr:cNvPr id="158" name="テキスト ボックス 157"/>
        <xdr:cNvSpPr txBox="1"/>
      </xdr:nvSpPr>
      <xdr:spPr>
        <a:xfrm>
          <a:off x="1955800" y="10478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129722</xdr:rowOff>
    </xdr:from>
    <xdr:to>
      <xdr:col>7</xdr:col>
      <xdr:colOff>31750</xdr:colOff>
      <xdr:row>61</xdr:row>
      <xdr:rowOff>59872</xdr:rowOff>
    </xdr:to>
    <xdr:sp macro="" textlink="">
      <xdr:nvSpPr>
        <xdr:cNvPr id="159" name="楕円 158"/>
        <xdr:cNvSpPr/>
      </xdr:nvSpPr>
      <xdr:spPr>
        <a:xfrm>
          <a:off x="1397000" y="10416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44649</xdr:rowOff>
    </xdr:from>
    <xdr:ext cx="762000" cy="259045"/>
    <xdr:sp macro="" textlink="">
      <xdr:nvSpPr>
        <xdr:cNvPr id="160" name="テキスト ボックス 159"/>
        <xdr:cNvSpPr txBox="1"/>
      </xdr:nvSpPr>
      <xdr:spPr>
        <a:xfrm>
          <a:off x="1066800" y="10503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[136,927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人口一人当たり人件費・物件費等決算額は、前年度比で</a:t>
          </a:r>
          <a:r>
            <a:rPr kumimoji="1" lang="en-US" altLang="ja-JP" sz="1300">
              <a:latin typeface="ＭＳ Ｐゴシック" panose="020B0600070205080204" pitchFamily="50" charset="-128"/>
              <a:ea typeface="ＭＳ Ｐゴシック" panose="020B0600070205080204" pitchFamily="50" charset="-128"/>
            </a:rPr>
            <a:t>3,144</a:t>
          </a:r>
          <a:r>
            <a:rPr kumimoji="1" lang="ja-JP" altLang="en-US" sz="1300">
              <a:latin typeface="ＭＳ Ｐゴシック" panose="020B0600070205080204" pitchFamily="50" charset="-128"/>
              <a:ea typeface="ＭＳ Ｐゴシック" panose="020B0600070205080204" pitchFamily="50" charset="-128"/>
            </a:rPr>
            <a:t>円増加した。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人件費については、定年退職者の減少により退職手当が減少した。今後は、会計年度任用職員の単価上昇や定年延長により人件費の増加が見込まれる。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また、物件費については、新庁舎が完成し仮設庁舎に移転したことで、庁舎管理経費が増加しており、今後は</a:t>
          </a:r>
          <a:r>
            <a:rPr kumimoji="1" lang="en-US" altLang="ja-JP" sz="1300">
              <a:latin typeface="ＭＳ Ｐゴシック" panose="020B0600070205080204" pitchFamily="50" charset="-128"/>
              <a:ea typeface="ＭＳ Ｐゴシック" panose="020B0600070205080204" pitchFamily="50" charset="-128"/>
            </a:rPr>
            <a:t>DX</a:t>
          </a:r>
          <a:r>
            <a:rPr kumimoji="1" lang="ja-JP" altLang="en-US" sz="1300">
              <a:latin typeface="ＭＳ Ｐゴシック" panose="020B0600070205080204" pitchFamily="50" charset="-128"/>
              <a:ea typeface="ＭＳ Ｐゴシック" panose="020B0600070205080204" pitchFamily="50" charset="-128"/>
            </a:rPr>
            <a:t>の推進によりシステム利用料等の増加も見込まれる。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類似団体との比較では、平成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年度以降類似団体平均値を下回る状態が続いてる。</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60316</xdr:rowOff>
    </xdr:from>
    <xdr:to>
      <xdr:col>23</xdr:col>
      <xdr:colOff>133350</xdr:colOff>
      <xdr:row>88</xdr:row>
      <xdr:rowOff>166706</xdr:rowOff>
    </xdr:to>
    <xdr:cxnSp macro="">
      <xdr:nvCxnSpPr>
        <xdr:cNvPr id="191" name="直線コネクタ 190"/>
        <xdr:cNvCxnSpPr/>
      </xdr:nvCxnSpPr>
      <xdr:spPr>
        <a:xfrm flipV="1">
          <a:off x="4953000" y="13947766"/>
          <a:ext cx="0" cy="1306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138783</xdr:rowOff>
    </xdr:from>
    <xdr:ext cx="762000" cy="259045"/>
    <xdr:sp macro="" textlink="">
      <xdr:nvSpPr>
        <xdr:cNvPr id="192" name="人件費・物件費等の状況最小値テキスト"/>
        <xdr:cNvSpPr txBox="1"/>
      </xdr:nvSpPr>
      <xdr:spPr>
        <a:xfrm>
          <a:off x="5041900" y="15226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166706</xdr:rowOff>
    </xdr:from>
    <xdr:to>
      <xdr:col>24</xdr:col>
      <xdr:colOff>12700</xdr:colOff>
      <xdr:row>88</xdr:row>
      <xdr:rowOff>166706</xdr:rowOff>
    </xdr:to>
    <xdr:cxnSp macro="">
      <xdr:nvCxnSpPr>
        <xdr:cNvPr id="193" name="直線コネクタ 192"/>
        <xdr:cNvCxnSpPr/>
      </xdr:nvCxnSpPr>
      <xdr:spPr>
        <a:xfrm>
          <a:off x="4864100" y="15254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146693</xdr:rowOff>
    </xdr:from>
    <xdr:ext cx="762000" cy="259045"/>
    <xdr:sp macro="" textlink="">
      <xdr:nvSpPr>
        <xdr:cNvPr id="194" name="人件費・物件費等の状況最大値テキスト"/>
        <xdr:cNvSpPr txBox="1"/>
      </xdr:nvSpPr>
      <xdr:spPr>
        <a:xfrm>
          <a:off x="5041900" y="13691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60316</xdr:rowOff>
    </xdr:from>
    <xdr:to>
      <xdr:col>24</xdr:col>
      <xdr:colOff>12700</xdr:colOff>
      <xdr:row>81</xdr:row>
      <xdr:rowOff>60316</xdr:rowOff>
    </xdr:to>
    <xdr:cxnSp macro="">
      <xdr:nvCxnSpPr>
        <xdr:cNvPr id="195" name="直線コネクタ 194"/>
        <xdr:cNvCxnSpPr/>
      </xdr:nvCxnSpPr>
      <xdr:spPr>
        <a:xfrm>
          <a:off x="4864100" y="13947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86348</xdr:rowOff>
    </xdr:from>
    <xdr:to>
      <xdr:col>23</xdr:col>
      <xdr:colOff>133350</xdr:colOff>
      <xdr:row>81</xdr:row>
      <xdr:rowOff>91768</xdr:rowOff>
    </xdr:to>
    <xdr:cxnSp macro="">
      <xdr:nvCxnSpPr>
        <xdr:cNvPr id="196" name="直線コネクタ 195"/>
        <xdr:cNvCxnSpPr/>
      </xdr:nvCxnSpPr>
      <xdr:spPr>
        <a:xfrm>
          <a:off x="4114800" y="13973798"/>
          <a:ext cx="838200" cy="5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153291</xdr:rowOff>
    </xdr:from>
    <xdr:ext cx="762000" cy="259045"/>
    <xdr:sp macro="" textlink="">
      <xdr:nvSpPr>
        <xdr:cNvPr id="197" name="人件費・物件費等の状況平均値テキスト"/>
        <xdr:cNvSpPr txBox="1"/>
      </xdr:nvSpPr>
      <xdr:spPr>
        <a:xfrm>
          <a:off x="5041900" y="140407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9764</xdr:rowOff>
    </xdr:from>
    <xdr:to>
      <xdr:col>23</xdr:col>
      <xdr:colOff>184150</xdr:colOff>
      <xdr:row>82</xdr:row>
      <xdr:rowOff>111364</xdr:rowOff>
    </xdr:to>
    <xdr:sp macro="" textlink="">
      <xdr:nvSpPr>
        <xdr:cNvPr id="198" name="フローチャート: 判断 197"/>
        <xdr:cNvSpPr/>
      </xdr:nvSpPr>
      <xdr:spPr>
        <a:xfrm>
          <a:off x="4902200" y="1406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86348</xdr:rowOff>
    </xdr:from>
    <xdr:to>
      <xdr:col>19</xdr:col>
      <xdr:colOff>133350</xdr:colOff>
      <xdr:row>81</xdr:row>
      <xdr:rowOff>87074</xdr:rowOff>
    </xdr:to>
    <xdr:cxnSp macro="">
      <xdr:nvCxnSpPr>
        <xdr:cNvPr id="199" name="直線コネクタ 198"/>
        <xdr:cNvCxnSpPr/>
      </xdr:nvCxnSpPr>
      <xdr:spPr>
        <a:xfrm flipV="1">
          <a:off x="3225800" y="13973798"/>
          <a:ext cx="889000" cy="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1339</xdr:rowOff>
    </xdr:from>
    <xdr:to>
      <xdr:col>19</xdr:col>
      <xdr:colOff>184150</xdr:colOff>
      <xdr:row>82</xdr:row>
      <xdr:rowOff>102939</xdr:rowOff>
    </xdr:to>
    <xdr:sp macro="" textlink="">
      <xdr:nvSpPr>
        <xdr:cNvPr id="200" name="フローチャート: 判断 199"/>
        <xdr:cNvSpPr/>
      </xdr:nvSpPr>
      <xdr:spPr>
        <a:xfrm>
          <a:off x="4064000" y="1406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87716</xdr:rowOff>
    </xdr:from>
    <xdr:ext cx="736600" cy="259045"/>
    <xdr:sp macro="" textlink="">
      <xdr:nvSpPr>
        <xdr:cNvPr id="201" name="テキスト ボックス 200"/>
        <xdr:cNvSpPr txBox="1"/>
      </xdr:nvSpPr>
      <xdr:spPr>
        <a:xfrm>
          <a:off x="3733800" y="14146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73738</xdr:rowOff>
    </xdr:from>
    <xdr:to>
      <xdr:col>15</xdr:col>
      <xdr:colOff>82550</xdr:colOff>
      <xdr:row>81</xdr:row>
      <xdr:rowOff>87074</xdr:rowOff>
    </xdr:to>
    <xdr:cxnSp macro="">
      <xdr:nvCxnSpPr>
        <xdr:cNvPr id="202" name="直線コネクタ 201"/>
        <xdr:cNvCxnSpPr/>
      </xdr:nvCxnSpPr>
      <xdr:spPr>
        <a:xfrm>
          <a:off x="2336800" y="13961188"/>
          <a:ext cx="889000"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161255</xdr:rowOff>
    </xdr:from>
    <xdr:to>
      <xdr:col>15</xdr:col>
      <xdr:colOff>133350</xdr:colOff>
      <xdr:row>82</xdr:row>
      <xdr:rowOff>91405</xdr:rowOff>
    </xdr:to>
    <xdr:sp macro="" textlink="">
      <xdr:nvSpPr>
        <xdr:cNvPr id="203" name="フローチャート: 判断 202"/>
        <xdr:cNvSpPr/>
      </xdr:nvSpPr>
      <xdr:spPr>
        <a:xfrm>
          <a:off x="3175000" y="14048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76182</xdr:rowOff>
    </xdr:from>
    <xdr:ext cx="762000" cy="259045"/>
    <xdr:sp macro="" textlink="">
      <xdr:nvSpPr>
        <xdr:cNvPr id="204" name="テキスト ボックス 203"/>
        <xdr:cNvSpPr txBox="1"/>
      </xdr:nvSpPr>
      <xdr:spPr>
        <a:xfrm>
          <a:off x="2844800" y="14135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46780</xdr:rowOff>
    </xdr:from>
    <xdr:to>
      <xdr:col>11</xdr:col>
      <xdr:colOff>31750</xdr:colOff>
      <xdr:row>81</xdr:row>
      <xdr:rowOff>73738</xdr:rowOff>
    </xdr:to>
    <xdr:cxnSp macro="">
      <xdr:nvCxnSpPr>
        <xdr:cNvPr id="205" name="直線コネクタ 204"/>
        <xdr:cNvCxnSpPr/>
      </xdr:nvCxnSpPr>
      <xdr:spPr>
        <a:xfrm>
          <a:off x="1447800" y="13934230"/>
          <a:ext cx="889000" cy="26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118537</xdr:rowOff>
    </xdr:from>
    <xdr:to>
      <xdr:col>11</xdr:col>
      <xdr:colOff>82550</xdr:colOff>
      <xdr:row>82</xdr:row>
      <xdr:rowOff>48687</xdr:rowOff>
    </xdr:to>
    <xdr:sp macro="" textlink="">
      <xdr:nvSpPr>
        <xdr:cNvPr id="206" name="フローチャート: 判断 205"/>
        <xdr:cNvSpPr/>
      </xdr:nvSpPr>
      <xdr:spPr>
        <a:xfrm>
          <a:off x="2286000" y="1400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33464</xdr:rowOff>
    </xdr:from>
    <xdr:ext cx="762000" cy="259045"/>
    <xdr:sp macro="" textlink="">
      <xdr:nvSpPr>
        <xdr:cNvPr id="207" name="テキスト ボックス 206"/>
        <xdr:cNvSpPr txBox="1"/>
      </xdr:nvSpPr>
      <xdr:spPr>
        <a:xfrm>
          <a:off x="1955800" y="14092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81549</xdr:rowOff>
    </xdr:from>
    <xdr:to>
      <xdr:col>7</xdr:col>
      <xdr:colOff>31750</xdr:colOff>
      <xdr:row>82</xdr:row>
      <xdr:rowOff>11699</xdr:rowOff>
    </xdr:to>
    <xdr:sp macro="" textlink="">
      <xdr:nvSpPr>
        <xdr:cNvPr id="208" name="フローチャート: 判断 207"/>
        <xdr:cNvSpPr/>
      </xdr:nvSpPr>
      <xdr:spPr>
        <a:xfrm>
          <a:off x="1397000" y="13968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167926</xdr:rowOff>
    </xdr:from>
    <xdr:ext cx="762000" cy="259045"/>
    <xdr:sp macro="" textlink="">
      <xdr:nvSpPr>
        <xdr:cNvPr id="209" name="テキスト ボックス 208"/>
        <xdr:cNvSpPr txBox="1"/>
      </xdr:nvSpPr>
      <xdr:spPr>
        <a:xfrm>
          <a:off x="1066800" y="14055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40968</xdr:rowOff>
    </xdr:from>
    <xdr:to>
      <xdr:col>23</xdr:col>
      <xdr:colOff>184150</xdr:colOff>
      <xdr:row>81</xdr:row>
      <xdr:rowOff>142568</xdr:rowOff>
    </xdr:to>
    <xdr:sp macro="" textlink="">
      <xdr:nvSpPr>
        <xdr:cNvPr id="215" name="楕円 214"/>
        <xdr:cNvSpPr/>
      </xdr:nvSpPr>
      <xdr:spPr>
        <a:xfrm>
          <a:off x="4902200" y="13928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133695</xdr:rowOff>
    </xdr:from>
    <xdr:ext cx="762000" cy="259045"/>
    <xdr:sp macro="" textlink="">
      <xdr:nvSpPr>
        <xdr:cNvPr id="216" name="人件費・物件費等の状況該当値テキスト"/>
        <xdr:cNvSpPr txBox="1"/>
      </xdr:nvSpPr>
      <xdr:spPr>
        <a:xfrm>
          <a:off x="5041900" y="13849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35548</xdr:rowOff>
    </xdr:from>
    <xdr:to>
      <xdr:col>19</xdr:col>
      <xdr:colOff>184150</xdr:colOff>
      <xdr:row>81</xdr:row>
      <xdr:rowOff>137148</xdr:rowOff>
    </xdr:to>
    <xdr:sp macro="" textlink="">
      <xdr:nvSpPr>
        <xdr:cNvPr id="217" name="楕円 216"/>
        <xdr:cNvSpPr/>
      </xdr:nvSpPr>
      <xdr:spPr>
        <a:xfrm>
          <a:off x="4064000" y="13922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147325</xdr:rowOff>
    </xdr:from>
    <xdr:ext cx="736600" cy="259045"/>
    <xdr:sp macro="" textlink="">
      <xdr:nvSpPr>
        <xdr:cNvPr id="218" name="テキスト ボックス 217"/>
        <xdr:cNvSpPr txBox="1"/>
      </xdr:nvSpPr>
      <xdr:spPr>
        <a:xfrm>
          <a:off x="3733800" y="136918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36274</xdr:rowOff>
    </xdr:from>
    <xdr:to>
      <xdr:col>15</xdr:col>
      <xdr:colOff>133350</xdr:colOff>
      <xdr:row>81</xdr:row>
      <xdr:rowOff>137874</xdr:rowOff>
    </xdr:to>
    <xdr:sp macro="" textlink="">
      <xdr:nvSpPr>
        <xdr:cNvPr id="219" name="楕円 218"/>
        <xdr:cNvSpPr/>
      </xdr:nvSpPr>
      <xdr:spPr>
        <a:xfrm>
          <a:off x="3175000" y="13923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148051</xdr:rowOff>
    </xdr:from>
    <xdr:ext cx="762000" cy="259045"/>
    <xdr:sp macro="" textlink="">
      <xdr:nvSpPr>
        <xdr:cNvPr id="220" name="テキスト ボックス 219"/>
        <xdr:cNvSpPr txBox="1"/>
      </xdr:nvSpPr>
      <xdr:spPr>
        <a:xfrm>
          <a:off x="2844800" y="13692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22938</xdr:rowOff>
    </xdr:from>
    <xdr:to>
      <xdr:col>11</xdr:col>
      <xdr:colOff>82550</xdr:colOff>
      <xdr:row>81</xdr:row>
      <xdr:rowOff>124538</xdr:rowOff>
    </xdr:to>
    <xdr:sp macro="" textlink="">
      <xdr:nvSpPr>
        <xdr:cNvPr id="221" name="楕円 220"/>
        <xdr:cNvSpPr/>
      </xdr:nvSpPr>
      <xdr:spPr>
        <a:xfrm>
          <a:off x="2286000" y="13910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134715</xdr:rowOff>
    </xdr:from>
    <xdr:ext cx="762000" cy="259045"/>
    <xdr:sp macro="" textlink="">
      <xdr:nvSpPr>
        <xdr:cNvPr id="222" name="テキスト ボックス 221"/>
        <xdr:cNvSpPr txBox="1"/>
      </xdr:nvSpPr>
      <xdr:spPr>
        <a:xfrm>
          <a:off x="1955800" y="136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167430</xdr:rowOff>
    </xdr:from>
    <xdr:to>
      <xdr:col>7</xdr:col>
      <xdr:colOff>31750</xdr:colOff>
      <xdr:row>81</xdr:row>
      <xdr:rowOff>97580</xdr:rowOff>
    </xdr:to>
    <xdr:sp macro="" textlink="">
      <xdr:nvSpPr>
        <xdr:cNvPr id="223" name="楕円 222"/>
        <xdr:cNvSpPr/>
      </xdr:nvSpPr>
      <xdr:spPr>
        <a:xfrm>
          <a:off x="1397000" y="1388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107757</xdr:rowOff>
    </xdr:from>
    <xdr:ext cx="762000" cy="259045"/>
    <xdr:sp macro="" textlink="">
      <xdr:nvSpPr>
        <xdr:cNvPr id="224" name="テキスト ボックス 223"/>
        <xdr:cNvSpPr txBox="1"/>
      </xdr:nvSpPr>
      <xdr:spPr>
        <a:xfrm>
          <a:off x="1066800" y="13652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給与水準を示すラスパイレス指数は、前年度比で</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ポイント減少し、全国市平均、類似団体平均を下回る水準となった。</a:t>
          </a:r>
        </a:p>
        <a:p>
          <a:r>
            <a:rPr kumimoji="1" lang="ja-JP" altLang="en-US" sz="1300">
              <a:latin typeface="ＭＳ Ｐゴシック" panose="020B0600070205080204" pitchFamily="50" charset="-128"/>
              <a:ea typeface="ＭＳ Ｐゴシック" panose="020B0600070205080204" pitchFamily="50" charset="-128"/>
            </a:rPr>
            <a:t>　ラスパイレス指数の減少要因としては、職員採用と定年退職、希望退職がともに増加し、職員構成が変動したことが考えられる。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47272</xdr:rowOff>
    </xdr:from>
    <xdr:to>
      <xdr:col>81</xdr:col>
      <xdr:colOff>44450</xdr:colOff>
      <xdr:row>89</xdr:row>
      <xdr:rowOff>163689</xdr:rowOff>
    </xdr:to>
    <xdr:cxnSp macro="">
      <xdr:nvCxnSpPr>
        <xdr:cNvPr id="253" name="直線コネクタ 252"/>
        <xdr:cNvCxnSpPr/>
      </xdr:nvCxnSpPr>
      <xdr:spPr>
        <a:xfrm flipV="1">
          <a:off x="17018000" y="13934722"/>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135766</xdr:rowOff>
    </xdr:from>
    <xdr:ext cx="762000" cy="259045"/>
    <xdr:sp macro="" textlink="">
      <xdr:nvSpPr>
        <xdr:cNvPr id="254" name="給与水準   （国との比較）最小値テキスト"/>
        <xdr:cNvSpPr txBox="1"/>
      </xdr:nvSpPr>
      <xdr:spPr>
        <a:xfrm>
          <a:off x="17106900" y="1539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163689</xdr:rowOff>
    </xdr:from>
    <xdr:to>
      <xdr:col>81</xdr:col>
      <xdr:colOff>133350</xdr:colOff>
      <xdr:row>89</xdr:row>
      <xdr:rowOff>163689</xdr:rowOff>
    </xdr:to>
    <xdr:cxnSp macro="">
      <xdr:nvCxnSpPr>
        <xdr:cNvPr id="255" name="直線コネクタ 254"/>
        <xdr:cNvCxnSpPr/>
      </xdr:nvCxnSpPr>
      <xdr:spPr>
        <a:xfrm>
          <a:off x="16929100" y="15422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133649</xdr:rowOff>
    </xdr:from>
    <xdr:ext cx="762000" cy="259045"/>
    <xdr:sp macro="" textlink="">
      <xdr:nvSpPr>
        <xdr:cNvPr id="256" name="給与水準   （国との比較）最大値テキスト"/>
        <xdr:cNvSpPr txBox="1"/>
      </xdr:nvSpPr>
      <xdr:spPr>
        <a:xfrm>
          <a:off x="17106900" y="1367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47272</xdr:rowOff>
    </xdr:from>
    <xdr:to>
      <xdr:col>81</xdr:col>
      <xdr:colOff>133350</xdr:colOff>
      <xdr:row>81</xdr:row>
      <xdr:rowOff>47272</xdr:rowOff>
    </xdr:to>
    <xdr:cxnSp macro="">
      <xdr:nvCxnSpPr>
        <xdr:cNvPr id="257" name="直線コネクタ 256"/>
        <xdr:cNvCxnSpPr/>
      </xdr:nvCxnSpPr>
      <xdr:spPr>
        <a:xfrm>
          <a:off x="16929100" y="1393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85372</xdr:rowOff>
    </xdr:from>
    <xdr:to>
      <xdr:col>81</xdr:col>
      <xdr:colOff>44450</xdr:colOff>
      <xdr:row>86</xdr:row>
      <xdr:rowOff>101600</xdr:rowOff>
    </xdr:to>
    <xdr:cxnSp macro="">
      <xdr:nvCxnSpPr>
        <xdr:cNvPr id="258" name="直線コネクタ 257"/>
        <xdr:cNvCxnSpPr/>
      </xdr:nvCxnSpPr>
      <xdr:spPr>
        <a:xfrm flipV="1">
          <a:off x="16179800" y="14658622"/>
          <a:ext cx="838200" cy="187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127299</xdr:rowOff>
    </xdr:from>
    <xdr:ext cx="762000" cy="259045"/>
    <xdr:sp macro="" textlink="">
      <xdr:nvSpPr>
        <xdr:cNvPr id="259" name="給与水準   （国との比較）平均値テキスト"/>
        <xdr:cNvSpPr txBox="1"/>
      </xdr:nvSpPr>
      <xdr:spPr>
        <a:xfrm>
          <a:off x="17106900" y="14700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155222</xdr:rowOff>
    </xdr:from>
    <xdr:to>
      <xdr:col>81</xdr:col>
      <xdr:colOff>95250</xdr:colOff>
      <xdr:row>86</xdr:row>
      <xdr:rowOff>85372</xdr:rowOff>
    </xdr:to>
    <xdr:sp macro="" textlink="">
      <xdr:nvSpPr>
        <xdr:cNvPr id="260" name="フローチャート: 判断 259"/>
        <xdr:cNvSpPr/>
      </xdr:nvSpPr>
      <xdr:spPr>
        <a:xfrm>
          <a:off x="169672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88195</xdr:rowOff>
    </xdr:from>
    <xdr:to>
      <xdr:col>77</xdr:col>
      <xdr:colOff>44450</xdr:colOff>
      <xdr:row>86</xdr:row>
      <xdr:rowOff>101600</xdr:rowOff>
    </xdr:to>
    <xdr:cxnSp macro="">
      <xdr:nvCxnSpPr>
        <xdr:cNvPr id="261" name="直線コネクタ 260"/>
        <xdr:cNvCxnSpPr/>
      </xdr:nvCxnSpPr>
      <xdr:spPr>
        <a:xfrm>
          <a:off x="15290800" y="1483289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168628</xdr:rowOff>
    </xdr:from>
    <xdr:to>
      <xdr:col>77</xdr:col>
      <xdr:colOff>95250</xdr:colOff>
      <xdr:row>86</xdr:row>
      <xdr:rowOff>98778</xdr:rowOff>
    </xdr:to>
    <xdr:sp macro="" textlink="">
      <xdr:nvSpPr>
        <xdr:cNvPr id="262" name="フローチャート: 判断 261"/>
        <xdr:cNvSpPr/>
      </xdr:nvSpPr>
      <xdr:spPr>
        <a:xfrm>
          <a:off x="16129000" y="1474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108955</xdr:rowOff>
    </xdr:from>
    <xdr:ext cx="736600" cy="259045"/>
    <xdr:sp macro="" textlink="">
      <xdr:nvSpPr>
        <xdr:cNvPr id="263" name="テキスト ボックス 262"/>
        <xdr:cNvSpPr txBox="1"/>
      </xdr:nvSpPr>
      <xdr:spPr>
        <a:xfrm>
          <a:off x="15798800" y="145107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88195</xdr:rowOff>
    </xdr:from>
    <xdr:to>
      <xdr:col>72</xdr:col>
      <xdr:colOff>203200</xdr:colOff>
      <xdr:row>86</xdr:row>
      <xdr:rowOff>115005</xdr:rowOff>
    </xdr:to>
    <xdr:cxnSp macro="">
      <xdr:nvCxnSpPr>
        <xdr:cNvPr id="264" name="直線コネクタ 263"/>
        <xdr:cNvCxnSpPr/>
      </xdr:nvCxnSpPr>
      <xdr:spPr>
        <a:xfrm flipV="1">
          <a:off x="14401800" y="14832895"/>
          <a:ext cx="889000" cy="2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10584</xdr:rowOff>
    </xdr:from>
    <xdr:to>
      <xdr:col>73</xdr:col>
      <xdr:colOff>44450</xdr:colOff>
      <xdr:row>86</xdr:row>
      <xdr:rowOff>112184</xdr:rowOff>
    </xdr:to>
    <xdr:sp macro="" textlink="">
      <xdr:nvSpPr>
        <xdr:cNvPr id="265" name="フローチャート: 判断 264"/>
        <xdr:cNvSpPr/>
      </xdr:nvSpPr>
      <xdr:spPr>
        <a:xfrm>
          <a:off x="152400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122361</xdr:rowOff>
    </xdr:from>
    <xdr:ext cx="762000" cy="259045"/>
    <xdr:sp macro="" textlink="">
      <xdr:nvSpPr>
        <xdr:cNvPr id="266" name="テキスト ボックス 265"/>
        <xdr:cNvSpPr txBox="1"/>
      </xdr:nvSpPr>
      <xdr:spPr>
        <a:xfrm>
          <a:off x="14909800" y="14524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61384</xdr:rowOff>
    </xdr:from>
    <xdr:to>
      <xdr:col>68</xdr:col>
      <xdr:colOff>152400</xdr:colOff>
      <xdr:row>86</xdr:row>
      <xdr:rowOff>115005</xdr:rowOff>
    </xdr:to>
    <xdr:cxnSp macro="">
      <xdr:nvCxnSpPr>
        <xdr:cNvPr id="267" name="直線コネクタ 266"/>
        <xdr:cNvCxnSpPr/>
      </xdr:nvCxnSpPr>
      <xdr:spPr>
        <a:xfrm>
          <a:off x="13512800" y="14806084"/>
          <a:ext cx="889000" cy="53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168628</xdr:rowOff>
    </xdr:from>
    <xdr:to>
      <xdr:col>68</xdr:col>
      <xdr:colOff>203200</xdr:colOff>
      <xdr:row>86</xdr:row>
      <xdr:rowOff>98778</xdr:rowOff>
    </xdr:to>
    <xdr:sp macro="" textlink="">
      <xdr:nvSpPr>
        <xdr:cNvPr id="268" name="フローチャート: 判断 267"/>
        <xdr:cNvSpPr/>
      </xdr:nvSpPr>
      <xdr:spPr>
        <a:xfrm>
          <a:off x="14351000" y="1474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108955</xdr:rowOff>
    </xdr:from>
    <xdr:ext cx="762000" cy="259045"/>
    <xdr:sp macro="" textlink="">
      <xdr:nvSpPr>
        <xdr:cNvPr id="269" name="テキスト ボックス 268"/>
        <xdr:cNvSpPr txBox="1"/>
      </xdr:nvSpPr>
      <xdr:spPr>
        <a:xfrm>
          <a:off x="14020800" y="1451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10584</xdr:rowOff>
    </xdr:from>
    <xdr:to>
      <xdr:col>64</xdr:col>
      <xdr:colOff>152400</xdr:colOff>
      <xdr:row>86</xdr:row>
      <xdr:rowOff>112184</xdr:rowOff>
    </xdr:to>
    <xdr:sp macro="" textlink="">
      <xdr:nvSpPr>
        <xdr:cNvPr id="270" name="フローチャート: 判断 269"/>
        <xdr:cNvSpPr/>
      </xdr:nvSpPr>
      <xdr:spPr>
        <a:xfrm>
          <a:off x="134620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122361</xdr:rowOff>
    </xdr:from>
    <xdr:ext cx="762000" cy="259045"/>
    <xdr:sp macro="" textlink="">
      <xdr:nvSpPr>
        <xdr:cNvPr id="271" name="テキスト ボックス 270"/>
        <xdr:cNvSpPr txBox="1"/>
      </xdr:nvSpPr>
      <xdr:spPr>
        <a:xfrm>
          <a:off x="13131800" y="14524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34572</xdr:rowOff>
    </xdr:from>
    <xdr:to>
      <xdr:col>81</xdr:col>
      <xdr:colOff>95250</xdr:colOff>
      <xdr:row>85</xdr:row>
      <xdr:rowOff>136172</xdr:rowOff>
    </xdr:to>
    <xdr:sp macro="" textlink="">
      <xdr:nvSpPr>
        <xdr:cNvPr id="277" name="楕円 276"/>
        <xdr:cNvSpPr/>
      </xdr:nvSpPr>
      <xdr:spPr>
        <a:xfrm>
          <a:off x="16967200" y="1460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51099</xdr:rowOff>
    </xdr:from>
    <xdr:ext cx="762000" cy="259045"/>
    <xdr:sp macro="" textlink="">
      <xdr:nvSpPr>
        <xdr:cNvPr id="278" name="給与水準   （国との比較）該当値テキスト"/>
        <xdr:cNvSpPr txBox="1"/>
      </xdr:nvSpPr>
      <xdr:spPr>
        <a:xfrm>
          <a:off x="17106900" y="14452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50800</xdr:rowOff>
    </xdr:from>
    <xdr:to>
      <xdr:col>77</xdr:col>
      <xdr:colOff>95250</xdr:colOff>
      <xdr:row>86</xdr:row>
      <xdr:rowOff>152400</xdr:rowOff>
    </xdr:to>
    <xdr:sp macro="" textlink="">
      <xdr:nvSpPr>
        <xdr:cNvPr id="279" name="楕円 278"/>
        <xdr:cNvSpPr/>
      </xdr:nvSpPr>
      <xdr:spPr>
        <a:xfrm>
          <a:off x="16129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137177</xdr:rowOff>
    </xdr:from>
    <xdr:ext cx="736600" cy="259045"/>
    <xdr:sp macro="" textlink="">
      <xdr:nvSpPr>
        <xdr:cNvPr id="280" name="テキスト ボックス 279"/>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37395</xdr:rowOff>
    </xdr:from>
    <xdr:to>
      <xdr:col>73</xdr:col>
      <xdr:colOff>44450</xdr:colOff>
      <xdr:row>86</xdr:row>
      <xdr:rowOff>138995</xdr:rowOff>
    </xdr:to>
    <xdr:sp macro="" textlink="">
      <xdr:nvSpPr>
        <xdr:cNvPr id="281" name="楕円 280"/>
        <xdr:cNvSpPr/>
      </xdr:nvSpPr>
      <xdr:spPr>
        <a:xfrm>
          <a:off x="15240000" y="1478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123772</xdr:rowOff>
    </xdr:from>
    <xdr:ext cx="762000" cy="259045"/>
    <xdr:sp macro="" textlink="">
      <xdr:nvSpPr>
        <xdr:cNvPr id="282" name="テキスト ボックス 281"/>
        <xdr:cNvSpPr txBox="1"/>
      </xdr:nvSpPr>
      <xdr:spPr>
        <a:xfrm>
          <a:off x="14909800" y="1486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64205</xdr:rowOff>
    </xdr:from>
    <xdr:to>
      <xdr:col>68</xdr:col>
      <xdr:colOff>203200</xdr:colOff>
      <xdr:row>86</xdr:row>
      <xdr:rowOff>165805</xdr:rowOff>
    </xdr:to>
    <xdr:sp macro="" textlink="">
      <xdr:nvSpPr>
        <xdr:cNvPr id="283" name="楕円 282"/>
        <xdr:cNvSpPr/>
      </xdr:nvSpPr>
      <xdr:spPr>
        <a:xfrm>
          <a:off x="14351000" y="1480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150582</xdr:rowOff>
    </xdr:from>
    <xdr:ext cx="762000" cy="259045"/>
    <xdr:sp macro="" textlink="">
      <xdr:nvSpPr>
        <xdr:cNvPr id="284" name="テキスト ボックス 283"/>
        <xdr:cNvSpPr txBox="1"/>
      </xdr:nvSpPr>
      <xdr:spPr>
        <a:xfrm>
          <a:off x="14020800" y="14895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10584</xdr:rowOff>
    </xdr:from>
    <xdr:to>
      <xdr:col>64</xdr:col>
      <xdr:colOff>152400</xdr:colOff>
      <xdr:row>86</xdr:row>
      <xdr:rowOff>112184</xdr:rowOff>
    </xdr:to>
    <xdr:sp macro="" textlink="">
      <xdr:nvSpPr>
        <xdr:cNvPr id="285" name="楕円 284"/>
        <xdr:cNvSpPr/>
      </xdr:nvSpPr>
      <xdr:spPr>
        <a:xfrm>
          <a:off x="13462000" y="147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96961</xdr:rowOff>
    </xdr:from>
    <xdr:ext cx="762000" cy="259045"/>
    <xdr:sp macro="" textlink="">
      <xdr:nvSpPr>
        <xdr:cNvPr id="286" name="テキスト ボックス 285"/>
        <xdr:cNvSpPr txBox="1"/>
      </xdr:nvSpPr>
      <xdr:spPr>
        <a:xfrm>
          <a:off x="13131800" y="14841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これまで計画採用と優秀な人材確保に努めてきた。しかし、定年退職者以外の普通退職者が増加するなど、計画している職員数を確保できず、人口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人当たりの職員数は、前年度から微増しているものの、類似団体と比べると極めて少ない水準にある。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月に策定した第</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次定員適正化計画においては、育児休業者や休職者を除く実稼働職員数を指標とし、職員数の増加に取組んでいる。今後についても、引き続き計画的な採用を実施するとともに、最少の経費で最大の効果が出せるよう適切な人員配置を行う。</a:t>
          </a: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163999</xdr:rowOff>
    </xdr:from>
    <xdr:to>
      <xdr:col>81</xdr:col>
      <xdr:colOff>44450</xdr:colOff>
      <xdr:row>66</xdr:row>
      <xdr:rowOff>16594</xdr:rowOff>
    </xdr:to>
    <xdr:cxnSp macro="">
      <xdr:nvCxnSpPr>
        <xdr:cNvPr id="316" name="直線コネクタ 315"/>
        <xdr:cNvCxnSpPr/>
      </xdr:nvCxnSpPr>
      <xdr:spPr>
        <a:xfrm flipV="1">
          <a:off x="17018000" y="10108099"/>
          <a:ext cx="0" cy="12241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160121</xdr:rowOff>
    </xdr:from>
    <xdr:ext cx="762000" cy="259045"/>
    <xdr:sp macro="" textlink="">
      <xdr:nvSpPr>
        <xdr:cNvPr id="317" name="定員管理の状況最小値テキスト"/>
        <xdr:cNvSpPr txBox="1"/>
      </xdr:nvSpPr>
      <xdr:spPr>
        <a:xfrm>
          <a:off x="17106900" y="11304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16594</xdr:rowOff>
    </xdr:from>
    <xdr:to>
      <xdr:col>81</xdr:col>
      <xdr:colOff>133350</xdr:colOff>
      <xdr:row>66</xdr:row>
      <xdr:rowOff>16594</xdr:rowOff>
    </xdr:to>
    <xdr:cxnSp macro="">
      <xdr:nvCxnSpPr>
        <xdr:cNvPr id="318" name="直線コネクタ 317"/>
        <xdr:cNvCxnSpPr/>
      </xdr:nvCxnSpPr>
      <xdr:spPr>
        <a:xfrm>
          <a:off x="16929100" y="11332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78926</xdr:rowOff>
    </xdr:from>
    <xdr:ext cx="762000" cy="259045"/>
    <xdr:sp macro="" textlink="">
      <xdr:nvSpPr>
        <xdr:cNvPr id="319" name="定員管理の状況最大値テキスト"/>
        <xdr:cNvSpPr txBox="1"/>
      </xdr:nvSpPr>
      <xdr:spPr>
        <a:xfrm>
          <a:off x="17106900" y="9851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163999</xdr:rowOff>
    </xdr:from>
    <xdr:to>
      <xdr:col>81</xdr:col>
      <xdr:colOff>133350</xdr:colOff>
      <xdr:row>58</xdr:row>
      <xdr:rowOff>163999</xdr:rowOff>
    </xdr:to>
    <xdr:cxnSp macro="">
      <xdr:nvCxnSpPr>
        <xdr:cNvPr id="320" name="直線コネクタ 319"/>
        <xdr:cNvCxnSpPr/>
      </xdr:nvCxnSpPr>
      <xdr:spPr>
        <a:xfrm>
          <a:off x="16929100" y="10108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162391</xdr:rowOff>
    </xdr:from>
    <xdr:to>
      <xdr:col>81</xdr:col>
      <xdr:colOff>44450</xdr:colOff>
      <xdr:row>58</xdr:row>
      <xdr:rowOff>163999</xdr:rowOff>
    </xdr:to>
    <xdr:cxnSp macro="">
      <xdr:nvCxnSpPr>
        <xdr:cNvPr id="321" name="直線コネクタ 320"/>
        <xdr:cNvCxnSpPr/>
      </xdr:nvCxnSpPr>
      <xdr:spPr>
        <a:xfrm>
          <a:off x="16179800" y="10106491"/>
          <a:ext cx="838200" cy="1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96283</xdr:rowOff>
    </xdr:from>
    <xdr:ext cx="762000" cy="259045"/>
    <xdr:sp macro="" textlink="">
      <xdr:nvSpPr>
        <xdr:cNvPr id="322" name="定員管理の状況平均値テキスト"/>
        <xdr:cNvSpPr txBox="1"/>
      </xdr:nvSpPr>
      <xdr:spPr>
        <a:xfrm>
          <a:off x="17106900" y="103832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124206</xdr:rowOff>
    </xdr:from>
    <xdr:to>
      <xdr:col>81</xdr:col>
      <xdr:colOff>95250</xdr:colOff>
      <xdr:row>61</xdr:row>
      <xdr:rowOff>54356</xdr:rowOff>
    </xdr:to>
    <xdr:sp macro="" textlink="">
      <xdr:nvSpPr>
        <xdr:cNvPr id="323" name="フローチャート: 判断 322"/>
        <xdr:cNvSpPr/>
      </xdr:nvSpPr>
      <xdr:spPr>
        <a:xfrm>
          <a:off x="16967200" y="10411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145500</xdr:rowOff>
    </xdr:from>
    <xdr:to>
      <xdr:col>77</xdr:col>
      <xdr:colOff>44450</xdr:colOff>
      <xdr:row>58</xdr:row>
      <xdr:rowOff>162391</xdr:rowOff>
    </xdr:to>
    <xdr:cxnSp macro="">
      <xdr:nvCxnSpPr>
        <xdr:cNvPr id="324" name="直線コネクタ 323"/>
        <xdr:cNvCxnSpPr/>
      </xdr:nvCxnSpPr>
      <xdr:spPr>
        <a:xfrm>
          <a:off x="15290800" y="10089600"/>
          <a:ext cx="8890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110532</xdr:rowOff>
    </xdr:from>
    <xdr:to>
      <xdr:col>77</xdr:col>
      <xdr:colOff>95250</xdr:colOff>
      <xdr:row>61</xdr:row>
      <xdr:rowOff>40682</xdr:rowOff>
    </xdr:to>
    <xdr:sp macro="" textlink="">
      <xdr:nvSpPr>
        <xdr:cNvPr id="325" name="フローチャート: 判断 324"/>
        <xdr:cNvSpPr/>
      </xdr:nvSpPr>
      <xdr:spPr>
        <a:xfrm>
          <a:off x="16129000" y="1039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25459</xdr:rowOff>
    </xdr:from>
    <xdr:ext cx="736600" cy="259045"/>
    <xdr:sp macro="" textlink="">
      <xdr:nvSpPr>
        <xdr:cNvPr id="326" name="テキスト ボックス 325"/>
        <xdr:cNvSpPr txBox="1"/>
      </xdr:nvSpPr>
      <xdr:spPr>
        <a:xfrm>
          <a:off x="15798800" y="104839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141478</xdr:rowOff>
    </xdr:from>
    <xdr:to>
      <xdr:col>72</xdr:col>
      <xdr:colOff>203200</xdr:colOff>
      <xdr:row>58</xdr:row>
      <xdr:rowOff>145500</xdr:rowOff>
    </xdr:to>
    <xdr:cxnSp macro="">
      <xdr:nvCxnSpPr>
        <xdr:cNvPr id="327" name="直線コネクタ 326"/>
        <xdr:cNvCxnSpPr/>
      </xdr:nvCxnSpPr>
      <xdr:spPr>
        <a:xfrm>
          <a:off x="14401800" y="10085578"/>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103294</xdr:rowOff>
    </xdr:from>
    <xdr:to>
      <xdr:col>73</xdr:col>
      <xdr:colOff>44450</xdr:colOff>
      <xdr:row>61</xdr:row>
      <xdr:rowOff>33444</xdr:rowOff>
    </xdr:to>
    <xdr:sp macro="" textlink="">
      <xdr:nvSpPr>
        <xdr:cNvPr id="328" name="フローチャート: 判断 327"/>
        <xdr:cNvSpPr/>
      </xdr:nvSpPr>
      <xdr:spPr>
        <a:xfrm>
          <a:off x="152400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18221</xdr:rowOff>
    </xdr:from>
    <xdr:ext cx="762000" cy="259045"/>
    <xdr:sp macro="" textlink="">
      <xdr:nvSpPr>
        <xdr:cNvPr id="329" name="テキスト ボックス 328"/>
        <xdr:cNvSpPr txBox="1"/>
      </xdr:nvSpPr>
      <xdr:spPr>
        <a:xfrm>
          <a:off x="14909800" y="10476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141478</xdr:rowOff>
    </xdr:from>
    <xdr:to>
      <xdr:col>68</xdr:col>
      <xdr:colOff>152400</xdr:colOff>
      <xdr:row>58</xdr:row>
      <xdr:rowOff>141478</xdr:rowOff>
    </xdr:to>
    <xdr:cxnSp macro="">
      <xdr:nvCxnSpPr>
        <xdr:cNvPr id="330" name="直線コネクタ 329"/>
        <xdr:cNvCxnSpPr/>
      </xdr:nvCxnSpPr>
      <xdr:spPr>
        <a:xfrm>
          <a:off x="13512800" y="100855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23664</xdr:rowOff>
    </xdr:from>
    <xdr:to>
      <xdr:col>68</xdr:col>
      <xdr:colOff>203200</xdr:colOff>
      <xdr:row>60</xdr:row>
      <xdr:rowOff>125264</xdr:rowOff>
    </xdr:to>
    <xdr:sp macro="" textlink="">
      <xdr:nvSpPr>
        <xdr:cNvPr id="331" name="フローチャート: 判断 330"/>
        <xdr:cNvSpPr/>
      </xdr:nvSpPr>
      <xdr:spPr>
        <a:xfrm>
          <a:off x="14351000" y="10310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110041</xdr:rowOff>
    </xdr:from>
    <xdr:ext cx="762000" cy="259045"/>
    <xdr:sp macro="" textlink="">
      <xdr:nvSpPr>
        <xdr:cNvPr id="332" name="テキスト ボックス 331"/>
        <xdr:cNvSpPr txBox="1"/>
      </xdr:nvSpPr>
      <xdr:spPr>
        <a:xfrm>
          <a:off x="14020800" y="10397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3556</xdr:rowOff>
    </xdr:from>
    <xdr:to>
      <xdr:col>64</xdr:col>
      <xdr:colOff>152400</xdr:colOff>
      <xdr:row>60</xdr:row>
      <xdr:rowOff>105156</xdr:rowOff>
    </xdr:to>
    <xdr:sp macro="" textlink="">
      <xdr:nvSpPr>
        <xdr:cNvPr id="333" name="フローチャート: 判断 332"/>
        <xdr:cNvSpPr/>
      </xdr:nvSpPr>
      <xdr:spPr>
        <a:xfrm>
          <a:off x="13462000" y="1029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89933</xdr:rowOff>
    </xdr:from>
    <xdr:ext cx="762000" cy="259045"/>
    <xdr:sp macro="" textlink="">
      <xdr:nvSpPr>
        <xdr:cNvPr id="334" name="テキスト ボックス 333"/>
        <xdr:cNvSpPr txBox="1"/>
      </xdr:nvSpPr>
      <xdr:spPr>
        <a:xfrm>
          <a:off x="13131800" y="10376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113199</xdr:rowOff>
    </xdr:from>
    <xdr:to>
      <xdr:col>81</xdr:col>
      <xdr:colOff>95250</xdr:colOff>
      <xdr:row>59</xdr:row>
      <xdr:rowOff>43349</xdr:rowOff>
    </xdr:to>
    <xdr:sp macro="" textlink="">
      <xdr:nvSpPr>
        <xdr:cNvPr id="340" name="楕円 339"/>
        <xdr:cNvSpPr/>
      </xdr:nvSpPr>
      <xdr:spPr>
        <a:xfrm>
          <a:off x="16967200" y="10057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34476</xdr:rowOff>
    </xdr:from>
    <xdr:ext cx="762000" cy="259045"/>
    <xdr:sp macro="" textlink="">
      <xdr:nvSpPr>
        <xdr:cNvPr id="341" name="定員管理の状況該当値テキスト"/>
        <xdr:cNvSpPr txBox="1"/>
      </xdr:nvSpPr>
      <xdr:spPr>
        <a:xfrm>
          <a:off x="17106900" y="9978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111591</xdr:rowOff>
    </xdr:from>
    <xdr:to>
      <xdr:col>77</xdr:col>
      <xdr:colOff>95250</xdr:colOff>
      <xdr:row>59</xdr:row>
      <xdr:rowOff>41741</xdr:rowOff>
    </xdr:to>
    <xdr:sp macro="" textlink="">
      <xdr:nvSpPr>
        <xdr:cNvPr id="342" name="楕円 341"/>
        <xdr:cNvSpPr/>
      </xdr:nvSpPr>
      <xdr:spPr>
        <a:xfrm>
          <a:off x="16129000" y="10055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51918</xdr:rowOff>
    </xdr:from>
    <xdr:ext cx="736600" cy="259045"/>
    <xdr:sp macro="" textlink="">
      <xdr:nvSpPr>
        <xdr:cNvPr id="343" name="テキスト ボックス 342"/>
        <xdr:cNvSpPr txBox="1"/>
      </xdr:nvSpPr>
      <xdr:spPr>
        <a:xfrm>
          <a:off x="15798800" y="98245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94700</xdr:rowOff>
    </xdr:from>
    <xdr:to>
      <xdr:col>73</xdr:col>
      <xdr:colOff>44450</xdr:colOff>
      <xdr:row>59</xdr:row>
      <xdr:rowOff>24850</xdr:rowOff>
    </xdr:to>
    <xdr:sp macro="" textlink="">
      <xdr:nvSpPr>
        <xdr:cNvPr id="344" name="楕円 343"/>
        <xdr:cNvSpPr/>
      </xdr:nvSpPr>
      <xdr:spPr>
        <a:xfrm>
          <a:off x="15240000" y="1003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35027</xdr:rowOff>
    </xdr:from>
    <xdr:ext cx="762000" cy="259045"/>
    <xdr:sp macro="" textlink="">
      <xdr:nvSpPr>
        <xdr:cNvPr id="345" name="テキスト ボックス 344"/>
        <xdr:cNvSpPr txBox="1"/>
      </xdr:nvSpPr>
      <xdr:spPr>
        <a:xfrm>
          <a:off x="14909800" y="980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90678</xdr:rowOff>
    </xdr:from>
    <xdr:to>
      <xdr:col>68</xdr:col>
      <xdr:colOff>203200</xdr:colOff>
      <xdr:row>59</xdr:row>
      <xdr:rowOff>20828</xdr:rowOff>
    </xdr:to>
    <xdr:sp macro="" textlink="">
      <xdr:nvSpPr>
        <xdr:cNvPr id="346" name="楕円 345"/>
        <xdr:cNvSpPr/>
      </xdr:nvSpPr>
      <xdr:spPr>
        <a:xfrm>
          <a:off x="14351000" y="10034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31005</xdr:rowOff>
    </xdr:from>
    <xdr:ext cx="762000" cy="259045"/>
    <xdr:sp macro="" textlink="">
      <xdr:nvSpPr>
        <xdr:cNvPr id="347" name="テキスト ボックス 346"/>
        <xdr:cNvSpPr txBox="1"/>
      </xdr:nvSpPr>
      <xdr:spPr>
        <a:xfrm>
          <a:off x="14020800" y="9803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90678</xdr:rowOff>
    </xdr:from>
    <xdr:to>
      <xdr:col>64</xdr:col>
      <xdr:colOff>152400</xdr:colOff>
      <xdr:row>59</xdr:row>
      <xdr:rowOff>20828</xdr:rowOff>
    </xdr:to>
    <xdr:sp macro="" textlink="">
      <xdr:nvSpPr>
        <xdr:cNvPr id="348" name="楕円 347"/>
        <xdr:cNvSpPr/>
      </xdr:nvSpPr>
      <xdr:spPr>
        <a:xfrm>
          <a:off x="13462000" y="10034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31005</xdr:rowOff>
    </xdr:from>
    <xdr:ext cx="762000" cy="259045"/>
    <xdr:sp macro="" textlink="">
      <xdr:nvSpPr>
        <xdr:cNvPr id="349" name="テキスト ボックス 348"/>
        <xdr:cNvSpPr txBox="1"/>
      </xdr:nvSpPr>
      <xdr:spPr>
        <a:xfrm>
          <a:off x="13131800" y="9803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実質公債費比率については、前年度比で</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増加した。これは、熊本地震からの復旧事業に係る地方債の償還等により元金償還金が増加していることが影響しており、今後も償還が続いていくため、引き続き実質公債費比率が増加することが見込まれる。</a:t>
          </a:r>
        </a:p>
        <a:p>
          <a:r>
            <a:rPr kumimoji="1" lang="ja-JP" altLang="en-US" sz="1300">
              <a:latin typeface="ＭＳ Ｐゴシック" panose="020B0600070205080204" pitchFamily="50" charset="-128"/>
              <a:ea typeface="ＭＳ Ｐゴシック" panose="020B0600070205080204" pitchFamily="50" charset="-128"/>
            </a:rPr>
            <a:t>　類似団体との比較では、類似団体平均値を上回る状態が続いており、全国平均値、熊本県平均値と比較しても高くなっている。そのため、地方債を活用する事業の実施にあたっては、事業実施時期の平準化や事業規模の適正化等により、実質公債費比率を悪化させないよう努めている。</a:t>
          </a:r>
        </a:p>
      </xdr:txBody>
    </xdr:sp>
    <xdr:clientData/>
  </xdr:twoCellAnchor>
  <xdr:oneCellAnchor>
    <xdr:from>
      <xdr:col>61</xdr:col>
      <xdr:colOff>6350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6" name="直線コネクタ 365"/>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7" name="テキスト ボックス 366"/>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8" name="直線コネクタ 367"/>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9" name="テキスト ボックス 368"/>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0" name="直線コネクタ 369"/>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1" name="テキスト ボックス 370"/>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2" name="直線コネクタ 371"/>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3" name="テキスト ボックス 372"/>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4" name="直線コネクタ 373"/>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5" name="テキスト ボックス 374"/>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75353</xdr:rowOff>
    </xdr:from>
    <xdr:to>
      <xdr:col>81</xdr:col>
      <xdr:colOff>44450</xdr:colOff>
      <xdr:row>43</xdr:row>
      <xdr:rowOff>159596</xdr:rowOff>
    </xdr:to>
    <xdr:cxnSp macro="">
      <xdr:nvCxnSpPr>
        <xdr:cNvPr id="378" name="直線コネクタ 377"/>
        <xdr:cNvCxnSpPr/>
      </xdr:nvCxnSpPr>
      <xdr:spPr>
        <a:xfrm flipV="1">
          <a:off x="17018000" y="6076103"/>
          <a:ext cx="0" cy="14558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131673</xdr:rowOff>
    </xdr:from>
    <xdr:ext cx="762000" cy="259045"/>
    <xdr:sp macro="" textlink="">
      <xdr:nvSpPr>
        <xdr:cNvPr id="379" name="公債費負担の状況最小値テキスト"/>
        <xdr:cNvSpPr txBox="1"/>
      </xdr:nvSpPr>
      <xdr:spPr>
        <a:xfrm>
          <a:off x="17106900" y="750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159596</xdr:rowOff>
    </xdr:from>
    <xdr:to>
      <xdr:col>81</xdr:col>
      <xdr:colOff>133350</xdr:colOff>
      <xdr:row>43</xdr:row>
      <xdr:rowOff>159596</xdr:rowOff>
    </xdr:to>
    <xdr:cxnSp macro="">
      <xdr:nvCxnSpPr>
        <xdr:cNvPr id="380" name="直線コネクタ 379"/>
        <xdr:cNvCxnSpPr/>
      </xdr:nvCxnSpPr>
      <xdr:spPr>
        <a:xfrm>
          <a:off x="16929100" y="753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161730</xdr:rowOff>
    </xdr:from>
    <xdr:ext cx="762000" cy="259045"/>
    <xdr:sp macro="" textlink="">
      <xdr:nvSpPr>
        <xdr:cNvPr id="381" name="公債費負担の状況最大値テキスト"/>
        <xdr:cNvSpPr txBox="1"/>
      </xdr:nvSpPr>
      <xdr:spPr>
        <a:xfrm>
          <a:off x="17106900" y="5819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75353</xdr:rowOff>
    </xdr:from>
    <xdr:to>
      <xdr:col>81</xdr:col>
      <xdr:colOff>133350</xdr:colOff>
      <xdr:row>35</xdr:row>
      <xdr:rowOff>75353</xdr:rowOff>
    </xdr:to>
    <xdr:cxnSp macro="">
      <xdr:nvCxnSpPr>
        <xdr:cNvPr id="382" name="直線コネクタ 381"/>
        <xdr:cNvCxnSpPr/>
      </xdr:nvCxnSpPr>
      <xdr:spPr>
        <a:xfrm>
          <a:off x="16929100" y="6076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60219</xdr:rowOff>
    </xdr:from>
    <xdr:to>
      <xdr:col>81</xdr:col>
      <xdr:colOff>44450</xdr:colOff>
      <xdr:row>37</xdr:row>
      <xdr:rowOff>70273</xdr:rowOff>
    </xdr:to>
    <xdr:cxnSp macro="">
      <xdr:nvCxnSpPr>
        <xdr:cNvPr id="383" name="直線コネクタ 382"/>
        <xdr:cNvCxnSpPr/>
      </xdr:nvCxnSpPr>
      <xdr:spPr>
        <a:xfrm>
          <a:off x="16179800" y="6403869"/>
          <a:ext cx="8382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155169</xdr:rowOff>
    </xdr:from>
    <xdr:ext cx="762000" cy="259045"/>
    <xdr:sp macro="" textlink="">
      <xdr:nvSpPr>
        <xdr:cNvPr id="384" name="公債費負担の状況平均値テキスト"/>
        <xdr:cNvSpPr txBox="1"/>
      </xdr:nvSpPr>
      <xdr:spPr>
        <a:xfrm>
          <a:off x="17106900" y="61559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138642</xdr:rowOff>
    </xdr:from>
    <xdr:to>
      <xdr:col>81</xdr:col>
      <xdr:colOff>95250</xdr:colOff>
      <xdr:row>37</xdr:row>
      <xdr:rowOff>68792</xdr:rowOff>
    </xdr:to>
    <xdr:sp macro="" textlink="">
      <xdr:nvSpPr>
        <xdr:cNvPr id="385" name="フローチャート: 判断 384"/>
        <xdr:cNvSpPr/>
      </xdr:nvSpPr>
      <xdr:spPr>
        <a:xfrm>
          <a:off x="16967200" y="6310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50165</xdr:rowOff>
    </xdr:from>
    <xdr:to>
      <xdr:col>77</xdr:col>
      <xdr:colOff>44450</xdr:colOff>
      <xdr:row>37</xdr:row>
      <xdr:rowOff>60219</xdr:rowOff>
    </xdr:to>
    <xdr:cxnSp macro="">
      <xdr:nvCxnSpPr>
        <xdr:cNvPr id="386" name="直線コネクタ 385"/>
        <xdr:cNvCxnSpPr/>
      </xdr:nvCxnSpPr>
      <xdr:spPr>
        <a:xfrm>
          <a:off x="15290800" y="6393815"/>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136631</xdr:rowOff>
    </xdr:from>
    <xdr:to>
      <xdr:col>77</xdr:col>
      <xdr:colOff>95250</xdr:colOff>
      <xdr:row>37</xdr:row>
      <xdr:rowOff>66781</xdr:rowOff>
    </xdr:to>
    <xdr:sp macro="" textlink="">
      <xdr:nvSpPr>
        <xdr:cNvPr id="387" name="フローチャート: 判断 386"/>
        <xdr:cNvSpPr/>
      </xdr:nvSpPr>
      <xdr:spPr>
        <a:xfrm>
          <a:off x="161290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76958</xdr:rowOff>
    </xdr:from>
    <xdr:ext cx="736600" cy="259045"/>
    <xdr:sp macro="" textlink="">
      <xdr:nvSpPr>
        <xdr:cNvPr id="388" name="テキスト ボックス 387"/>
        <xdr:cNvSpPr txBox="1"/>
      </xdr:nvSpPr>
      <xdr:spPr>
        <a:xfrm>
          <a:off x="15798800" y="60777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44133</xdr:rowOff>
    </xdr:from>
    <xdr:to>
      <xdr:col>72</xdr:col>
      <xdr:colOff>203200</xdr:colOff>
      <xdr:row>37</xdr:row>
      <xdr:rowOff>50165</xdr:rowOff>
    </xdr:to>
    <xdr:cxnSp macro="">
      <xdr:nvCxnSpPr>
        <xdr:cNvPr id="389" name="直線コネクタ 388"/>
        <xdr:cNvCxnSpPr/>
      </xdr:nvCxnSpPr>
      <xdr:spPr>
        <a:xfrm>
          <a:off x="14401800" y="6387783"/>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136631</xdr:rowOff>
    </xdr:from>
    <xdr:to>
      <xdr:col>73</xdr:col>
      <xdr:colOff>44450</xdr:colOff>
      <xdr:row>37</xdr:row>
      <xdr:rowOff>66781</xdr:rowOff>
    </xdr:to>
    <xdr:sp macro="" textlink="">
      <xdr:nvSpPr>
        <xdr:cNvPr id="390" name="フローチャート: 判断 389"/>
        <xdr:cNvSpPr/>
      </xdr:nvSpPr>
      <xdr:spPr>
        <a:xfrm>
          <a:off x="152400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76958</xdr:rowOff>
    </xdr:from>
    <xdr:ext cx="762000" cy="259045"/>
    <xdr:sp macro="" textlink="">
      <xdr:nvSpPr>
        <xdr:cNvPr id="391" name="テキスト ボックス 390"/>
        <xdr:cNvSpPr txBox="1"/>
      </xdr:nvSpPr>
      <xdr:spPr>
        <a:xfrm>
          <a:off x="14909800" y="6077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34078</xdr:rowOff>
    </xdr:from>
    <xdr:to>
      <xdr:col>68</xdr:col>
      <xdr:colOff>152400</xdr:colOff>
      <xdr:row>37</xdr:row>
      <xdr:rowOff>44133</xdr:rowOff>
    </xdr:to>
    <xdr:cxnSp macro="">
      <xdr:nvCxnSpPr>
        <xdr:cNvPr id="392" name="直線コネクタ 391"/>
        <xdr:cNvCxnSpPr/>
      </xdr:nvCxnSpPr>
      <xdr:spPr>
        <a:xfrm>
          <a:off x="13512800" y="6377728"/>
          <a:ext cx="8890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132609</xdr:rowOff>
    </xdr:from>
    <xdr:to>
      <xdr:col>68</xdr:col>
      <xdr:colOff>203200</xdr:colOff>
      <xdr:row>37</xdr:row>
      <xdr:rowOff>62759</xdr:rowOff>
    </xdr:to>
    <xdr:sp macro="" textlink="">
      <xdr:nvSpPr>
        <xdr:cNvPr id="393" name="フローチャート: 判断 392"/>
        <xdr:cNvSpPr/>
      </xdr:nvSpPr>
      <xdr:spPr>
        <a:xfrm>
          <a:off x="14351000" y="6304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72936</xdr:rowOff>
    </xdr:from>
    <xdr:ext cx="762000" cy="259045"/>
    <xdr:sp macro="" textlink="">
      <xdr:nvSpPr>
        <xdr:cNvPr id="394" name="テキスト ボックス 393"/>
        <xdr:cNvSpPr txBox="1"/>
      </xdr:nvSpPr>
      <xdr:spPr>
        <a:xfrm>
          <a:off x="14020800" y="6073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134620</xdr:rowOff>
    </xdr:from>
    <xdr:to>
      <xdr:col>64</xdr:col>
      <xdr:colOff>152400</xdr:colOff>
      <xdr:row>37</xdr:row>
      <xdr:rowOff>64770</xdr:rowOff>
    </xdr:to>
    <xdr:sp macro="" textlink="">
      <xdr:nvSpPr>
        <xdr:cNvPr id="395" name="フローチャート: 判断 394"/>
        <xdr:cNvSpPr/>
      </xdr:nvSpPr>
      <xdr:spPr>
        <a:xfrm>
          <a:off x="13462000" y="630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74947</xdr:rowOff>
    </xdr:from>
    <xdr:ext cx="762000" cy="259045"/>
    <xdr:sp macro="" textlink="">
      <xdr:nvSpPr>
        <xdr:cNvPr id="396" name="テキスト ボックス 395"/>
        <xdr:cNvSpPr txBox="1"/>
      </xdr:nvSpPr>
      <xdr:spPr>
        <a:xfrm>
          <a:off x="13131800" y="607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19473</xdr:rowOff>
    </xdr:from>
    <xdr:to>
      <xdr:col>81</xdr:col>
      <xdr:colOff>95250</xdr:colOff>
      <xdr:row>37</xdr:row>
      <xdr:rowOff>121073</xdr:rowOff>
    </xdr:to>
    <xdr:sp macro="" textlink="">
      <xdr:nvSpPr>
        <xdr:cNvPr id="402" name="楕円 401"/>
        <xdr:cNvSpPr/>
      </xdr:nvSpPr>
      <xdr:spPr>
        <a:xfrm>
          <a:off x="16967200" y="636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163000</xdr:rowOff>
    </xdr:from>
    <xdr:ext cx="762000" cy="259045"/>
    <xdr:sp macro="" textlink="">
      <xdr:nvSpPr>
        <xdr:cNvPr id="403" name="公債費負担の状況該当値テキスト"/>
        <xdr:cNvSpPr txBox="1"/>
      </xdr:nvSpPr>
      <xdr:spPr>
        <a:xfrm>
          <a:off x="17106900" y="6335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9419</xdr:rowOff>
    </xdr:from>
    <xdr:to>
      <xdr:col>77</xdr:col>
      <xdr:colOff>95250</xdr:colOff>
      <xdr:row>37</xdr:row>
      <xdr:rowOff>111019</xdr:rowOff>
    </xdr:to>
    <xdr:sp macro="" textlink="">
      <xdr:nvSpPr>
        <xdr:cNvPr id="404" name="楕円 403"/>
        <xdr:cNvSpPr/>
      </xdr:nvSpPr>
      <xdr:spPr>
        <a:xfrm>
          <a:off x="16129000" y="6353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95796</xdr:rowOff>
    </xdr:from>
    <xdr:ext cx="736600" cy="259045"/>
    <xdr:sp macro="" textlink="">
      <xdr:nvSpPr>
        <xdr:cNvPr id="405" name="テキスト ボックス 404"/>
        <xdr:cNvSpPr txBox="1"/>
      </xdr:nvSpPr>
      <xdr:spPr>
        <a:xfrm>
          <a:off x="15798800" y="64394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170815</xdr:rowOff>
    </xdr:from>
    <xdr:to>
      <xdr:col>73</xdr:col>
      <xdr:colOff>44450</xdr:colOff>
      <xdr:row>37</xdr:row>
      <xdr:rowOff>100965</xdr:rowOff>
    </xdr:to>
    <xdr:sp macro="" textlink="">
      <xdr:nvSpPr>
        <xdr:cNvPr id="406" name="楕円 405"/>
        <xdr:cNvSpPr/>
      </xdr:nvSpPr>
      <xdr:spPr>
        <a:xfrm>
          <a:off x="15240000" y="634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85742</xdr:rowOff>
    </xdr:from>
    <xdr:ext cx="762000" cy="259045"/>
    <xdr:sp macro="" textlink="">
      <xdr:nvSpPr>
        <xdr:cNvPr id="407" name="テキスト ボックス 406"/>
        <xdr:cNvSpPr txBox="1"/>
      </xdr:nvSpPr>
      <xdr:spPr>
        <a:xfrm>
          <a:off x="14909800" y="6429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164783</xdr:rowOff>
    </xdr:from>
    <xdr:to>
      <xdr:col>68</xdr:col>
      <xdr:colOff>203200</xdr:colOff>
      <xdr:row>37</xdr:row>
      <xdr:rowOff>94933</xdr:rowOff>
    </xdr:to>
    <xdr:sp macro="" textlink="">
      <xdr:nvSpPr>
        <xdr:cNvPr id="408" name="楕円 407"/>
        <xdr:cNvSpPr/>
      </xdr:nvSpPr>
      <xdr:spPr>
        <a:xfrm>
          <a:off x="14351000" y="6336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79710</xdr:rowOff>
    </xdr:from>
    <xdr:ext cx="762000" cy="259045"/>
    <xdr:sp macro="" textlink="">
      <xdr:nvSpPr>
        <xdr:cNvPr id="409" name="テキスト ボックス 408"/>
        <xdr:cNvSpPr txBox="1"/>
      </xdr:nvSpPr>
      <xdr:spPr>
        <a:xfrm>
          <a:off x="14020800" y="6423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154728</xdr:rowOff>
    </xdr:from>
    <xdr:to>
      <xdr:col>64</xdr:col>
      <xdr:colOff>152400</xdr:colOff>
      <xdr:row>37</xdr:row>
      <xdr:rowOff>84878</xdr:rowOff>
    </xdr:to>
    <xdr:sp macro="" textlink="">
      <xdr:nvSpPr>
        <xdr:cNvPr id="410" name="楕円 409"/>
        <xdr:cNvSpPr/>
      </xdr:nvSpPr>
      <xdr:spPr>
        <a:xfrm>
          <a:off x="13462000" y="6326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69655</xdr:rowOff>
    </xdr:from>
    <xdr:ext cx="762000" cy="259045"/>
    <xdr:sp macro="" textlink="">
      <xdr:nvSpPr>
        <xdr:cNvPr id="411" name="テキスト ボックス 410"/>
        <xdr:cNvSpPr txBox="1"/>
      </xdr:nvSpPr>
      <xdr:spPr>
        <a:xfrm>
          <a:off x="13131800" y="6413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将来負担比率については、前年度同様、該当なしとなった。</a:t>
          </a:r>
        </a:p>
        <a:p>
          <a:r>
            <a:rPr kumimoji="1" lang="ja-JP" altLang="en-US" sz="1300">
              <a:latin typeface="ＭＳ Ｐゴシック" panose="020B0600070205080204" pitchFamily="50" charset="-128"/>
              <a:ea typeface="ＭＳ Ｐゴシック" panose="020B0600070205080204" pitchFamily="50" charset="-128"/>
            </a:rPr>
            <a:t>　主な要因としては、熊本地震からの復旧事業等に係る災害復旧事業債の償還により、基準財政需要額算入見込額が高い水準で推移している。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熊本地震からの復旧事業等については多額の地方債の借入れを行っているため、今後も将来負担比率の大きな悪化はないと見込まれる。</a:t>
          </a:r>
        </a:p>
      </xdr:txBody>
    </xdr:sp>
    <xdr:clientData/>
  </xdr:twoCellAnchor>
  <xdr:oneCellAnchor>
    <xdr:from>
      <xdr:col>61</xdr:col>
      <xdr:colOff>6350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151257</xdr:rowOff>
    </xdr:to>
    <xdr:cxnSp macro="">
      <xdr:nvCxnSpPr>
        <xdr:cNvPr id="440" name="直線コネクタ 439"/>
        <xdr:cNvCxnSpPr/>
      </xdr:nvCxnSpPr>
      <xdr:spPr>
        <a:xfrm flipV="1">
          <a:off x="17018000" y="2370667"/>
          <a:ext cx="0" cy="13810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123334</xdr:rowOff>
    </xdr:from>
    <xdr:ext cx="762000" cy="259045"/>
    <xdr:sp macro="" textlink="">
      <xdr:nvSpPr>
        <xdr:cNvPr id="441" name="将来負担の状況最小値テキスト"/>
        <xdr:cNvSpPr txBox="1"/>
      </xdr:nvSpPr>
      <xdr:spPr>
        <a:xfrm>
          <a:off x="17106900" y="3723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151257</xdr:rowOff>
    </xdr:from>
    <xdr:to>
      <xdr:col>81</xdr:col>
      <xdr:colOff>133350</xdr:colOff>
      <xdr:row>21</xdr:row>
      <xdr:rowOff>151257</xdr:rowOff>
    </xdr:to>
    <xdr:cxnSp macro="">
      <xdr:nvCxnSpPr>
        <xdr:cNvPr id="442" name="直線コネクタ 441"/>
        <xdr:cNvCxnSpPr/>
      </xdr:nvCxnSpPr>
      <xdr:spPr>
        <a:xfrm>
          <a:off x="16929100" y="3751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101600</xdr:colOff>
      <xdr:row>13</xdr:row>
      <xdr:rowOff>163534</xdr:rowOff>
    </xdr:from>
    <xdr:to>
      <xdr:col>68</xdr:col>
      <xdr:colOff>152400</xdr:colOff>
      <xdr:row>14</xdr:row>
      <xdr:rowOff>133646</xdr:rowOff>
    </xdr:to>
    <xdr:cxnSp macro="">
      <xdr:nvCxnSpPr>
        <xdr:cNvPr id="445" name="直線コネクタ 444"/>
        <xdr:cNvCxnSpPr/>
      </xdr:nvCxnSpPr>
      <xdr:spPr>
        <a:xfrm>
          <a:off x="13512800" y="2392384"/>
          <a:ext cx="889000" cy="141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145136</xdr:rowOff>
    </xdr:from>
    <xdr:ext cx="762000" cy="259045"/>
    <xdr:sp macro="" textlink="">
      <xdr:nvSpPr>
        <xdr:cNvPr id="446" name="将来負担の状況平均値テキスト"/>
        <xdr:cNvSpPr txBox="1"/>
      </xdr:nvSpPr>
      <xdr:spPr>
        <a:xfrm>
          <a:off x="17106900" y="23739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1609</xdr:rowOff>
    </xdr:from>
    <xdr:to>
      <xdr:col>81</xdr:col>
      <xdr:colOff>95250</xdr:colOff>
      <xdr:row>14</xdr:row>
      <xdr:rowOff>103209</xdr:rowOff>
    </xdr:to>
    <xdr:sp macro="" textlink="">
      <xdr:nvSpPr>
        <xdr:cNvPr id="447" name="フローチャート: 判断 446"/>
        <xdr:cNvSpPr/>
      </xdr:nvSpPr>
      <xdr:spPr>
        <a:xfrm>
          <a:off x="16967200" y="240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45847</xdr:rowOff>
    </xdr:from>
    <xdr:to>
      <xdr:col>77</xdr:col>
      <xdr:colOff>95250</xdr:colOff>
      <xdr:row>14</xdr:row>
      <xdr:rowOff>147447</xdr:rowOff>
    </xdr:to>
    <xdr:sp macro="" textlink="">
      <xdr:nvSpPr>
        <xdr:cNvPr id="448" name="フローチャート: 判断 447"/>
        <xdr:cNvSpPr/>
      </xdr:nvSpPr>
      <xdr:spPr>
        <a:xfrm>
          <a:off x="16129000" y="2446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157624</xdr:rowOff>
    </xdr:from>
    <xdr:ext cx="736600" cy="259045"/>
    <xdr:sp macro="" textlink="">
      <xdr:nvSpPr>
        <xdr:cNvPr id="449" name="テキスト ボックス 448"/>
        <xdr:cNvSpPr txBox="1"/>
      </xdr:nvSpPr>
      <xdr:spPr>
        <a:xfrm>
          <a:off x="15798800" y="22150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122259</xdr:rowOff>
    </xdr:from>
    <xdr:to>
      <xdr:col>73</xdr:col>
      <xdr:colOff>44450</xdr:colOff>
      <xdr:row>15</xdr:row>
      <xdr:rowOff>52409</xdr:rowOff>
    </xdr:to>
    <xdr:sp macro="" textlink="">
      <xdr:nvSpPr>
        <xdr:cNvPr id="450" name="フローチャート: 判断 449"/>
        <xdr:cNvSpPr/>
      </xdr:nvSpPr>
      <xdr:spPr>
        <a:xfrm>
          <a:off x="15240000" y="252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62586</xdr:rowOff>
    </xdr:from>
    <xdr:ext cx="762000" cy="259045"/>
    <xdr:sp macro="" textlink="">
      <xdr:nvSpPr>
        <xdr:cNvPr id="451" name="テキスト ボックス 450"/>
        <xdr:cNvSpPr txBox="1"/>
      </xdr:nvSpPr>
      <xdr:spPr>
        <a:xfrm>
          <a:off x="14909800" y="2291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9525</xdr:rowOff>
    </xdr:from>
    <xdr:to>
      <xdr:col>68</xdr:col>
      <xdr:colOff>203200</xdr:colOff>
      <xdr:row>15</xdr:row>
      <xdr:rowOff>111125</xdr:rowOff>
    </xdr:to>
    <xdr:sp macro="" textlink="">
      <xdr:nvSpPr>
        <xdr:cNvPr id="452" name="フローチャート: 判断 451"/>
        <xdr:cNvSpPr/>
      </xdr:nvSpPr>
      <xdr:spPr>
        <a:xfrm>
          <a:off x="14351000" y="258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95902</xdr:rowOff>
    </xdr:from>
    <xdr:ext cx="762000" cy="259045"/>
    <xdr:sp macro="" textlink="">
      <xdr:nvSpPr>
        <xdr:cNvPr id="453" name="テキスト ボックス 452"/>
        <xdr:cNvSpPr txBox="1"/>
      </xdr:nvSpPr>
      <xdr:spPr>
        <a:xfrm>
          <a:off x="14020800" y="26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59394</xdr:rowOff>
    </xdr:from>
    <xdr:to>
      <xdr:col>64</xdr:col>
      <xdr:colOff>152400</xdr:colOff>
      <xdr:row>15</xdr:row>
      <xdr:rowOff>160994</xdr:rowOff>
    </xdr:to>
    <xdr:sp macro="" textlink="">
      <xdr:nvSpPr>
        <xdr:cNvPr id="454" name="フローチャート: 判断 453"/>
        <xdr:cNvSpPr/>
      </xdr:nvSpPr>
      <xdr:spPr>
        <a:xfrm>
          <a:off x="13462000" y="2631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145771</xdr:rowOff>
    </xdr:from>
    <xdr:ext cx="762000" cy="259045"/>
    <xdr:sp macro="" textlink="">
      <xdr:nvSpPr>
        <xdr:cNvPr id="455" name="テキスト ボックス 454"/>
        <xdr:cNvSpPr txBox="1"/>
      </xdr:nvSpPr>
      <xdr:spPr>
        <a:xfrm>
          <a:off x="13131800" y="2717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82846</xdr:rowOff>
    </xdr:from>
    <xdr:to>
      <xdr:col>68</xdr:col>
      <xdr:colOff>203200</xdr:colOff>
      <xdr:row>15</xdr:row>
      <xdr:rowOff>12996</xdr:rowOff>
    </xdr:to>
    <xdr:sp macro="" textlink="">
      <xdr:nvSpPr>
        <xdr:cNvPr id="461" name="楕円 460"/>
        <xdr:cNvSpPr/>
      </xdr:nvSpPr>
      <xdr:spPr>
        <a:xfrm>
          <a:off x="14351000" y="2483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23173</xdr:rowOff>
    </xdr:from>
    <xdr:ext cx="762000" cy="259045"/>
    <xdr:sp macro="" textlink="">
      <xdr:nvSpPr>
        <xdr:cNvPr id="462" name="テキスト ボックス 461"/>
        <xdr:cNvSpPr txBox="1"/>
      </xdr:nvSpPr>
      <xdr:spPr>
        <a:xfrm>
          <a:off x="14020800" y="2252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112734</xdr:rowOff>
    </xdr:from>
    <xdr:to>
      <xdr:col>64</xdr:col>
      <xdr:colOff>152400</xdr:colOff>
      <xdr:row>14</xdr:row>
      <xdr:rowOff>42884</xdr:rowOff>
    </xdr:to>
    <xdr:sp macro="" textlink="">
      <xdr:nvSpPr>
        <xdr:cNvPr id="463" name="楕円 462"/>
        <xdr:cNvSpPr/>
      </xdr:nvSpPr>
      <xdr:spPr>
        <a:xfrm>
          <a:off x="13462000" y="2341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53061</xdr:rowOff>
    </xdr:from>
    <xdr:ext cx="762000" cy="259045"/>
    <xdr:sp macro="" textlink="">
      <xdr:nvSpPr>
        <xdr:cNvPr id="464" name="テキスト ボックス 463"/>
        <xdr:cNvSpPr txBox="1"/>
      </xdr:nvSpPr>
      <xdr:spPr>
        <a:xfrm>
          <a:off x="13131800" y="2110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熊本県宇土市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36,371
36,000
74.30
23,252,035
22,102,267
604,345
9,720,634
21,690,205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人件費については、前年度比で</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ポイント減少した。</a:t>
          </a:r>
        </a:p>
        <a:p>
          <a:r>
            <a:rPr kumimoji="1" lang="ja-JP" altLang="en-US" sz="1300">
              <a:latin typeface="ＭＳ Ｐゴシック" panose="020B0600070205080204" pitchFamily="50" charset="-128"/>
              <a:ea typeface="ＭＳ Ｐゴシック" panose="020B0600070205080204" pitchFamily="50" charset="-128"/>
            </a:rPr>
            <a:t>　分子において定年退職者の減少により退職手当が減少したことが影響している。類似団体との比較では、類似団体平均を下回る状態が続いており、全国平均値、熊本県平均値と比較しても低くなっている。今後は、定員適正化計画により職員の増加が見込まれてい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85090</xdr:rowOff>
    </xdr:from>
    <xdr:to>
      <xdr:col>24</xdr:col>
      <xdr:colOff>25400</xdr:colOff>
      <xdr:row>41</xdr:row>
      <xdr:rowOff>161290</xdr:rowOff>
    </xdr:to>
    <xdr:cxnSp macro="">
      <xdr:nvCxnSpPr>
        <xdr:cNvPr id="61" name="直線コネクタ 60"/>
        <xdr:cNvCxnSpPr/>
      </xdr:nvCxnSpPr>
      <xdr:spPr>
        <a:xfrm flipV="1">
          <a:off x="4826000" y="574294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133367</xdr:rowOff>
    </xdr:from>
    <xdr:ext cx="762000" cy="259045"/>
    <xdr:sp macro="" textlink="">
      <xdr:nvSpPr>
        <xdr:cNvPr id="62" name="人件費最小値テキスト"/>
        <xdr:cNvSpPr txBox="1"/>
      </xdr:nvSpPr>
      <xdr:spPr>
        <a:xfrm>
          <a:off x="4914900" y="716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161290</xdr:rowOff>
    </xdr:from>
    <xdr:to>
      <xdr:col>24</xdr:col>
      <xdr:colOff>114300</xdr:colOff>
      <xdr:row>41</xdr:row>
      <xdr:rowOff>161290</xdr:rowOff>
    </xdr:to>
    <xdr:cxnSp macro="">
      <xdr:nvCxnSpPr>
        <xdr:cNvPr id="63" name="直線コネクタ 62"/>
        <xdr:cNvCxnSpPr/>
      </xdr:nvCxnSpPr>
      <xdr:spPr>
        <a:xfrm>
          <a:off x="4737100" y="719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17</xdr:rowOff>
    </xdr:from>
    <xdr:ext cx="762000" cy="259045"/>
    <xdr:sp macro="" textlink="">
      <xdr:nvSpPr>
        <xdr:cNvPr id="64" name="人件費最大値テキスト"/>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85090</xdr:rowOff>
    </xdr:from>
    <xdr:to>
      <xdr:col>24</xdr:col>
      <xdr:colOff>114300</xdr:colOff>
      <xdr:row>33</xdr:row>
      <xdr:rowOff>85090</xdr:rowOff>
    </xdr:to>
    <xdr:cxnSp macro="">
      <xdr:nvCxnSpPr>
        <xdr:cNvPr id="65" name="直線コネクタ 64"/>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96520</xdr:rowOff>
    </xdr:from>
    <xdr:to>
      <xdr:col>24</xdr:col>
      <xdr:colOff>25400</xdr:colOff>
      <xdr:row>34</xdr:row>
      <xdr:rowOff>127000</xdr:rowOff>
    </xdr:to>
    <xdr:cxnSp macro="">
      <xdr:nvCxnSpPr>
        <xdr:cNvPr id="66" name="直線コネクタ 65"/>
        <xdr:cNvCxnSpPr/>
      </xdr:nvCxnSpPr>
      <xdr:spPr>
        <a:xfrm flipV="1">
          <a:off x="3987800" y="59258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6367</xdr:rowOff>
    </xdr:from>
    <xdr:ext cx="762000" cy="259045"/>
    <xdr:sp macro="" textlink="">
      <xdr:nvSpPr>
        <xdr:cNvPr id="67" name="人件費平均値テキスト"/>
        <xdr:cNvSpPr txBox="1"/>
      </xdr:nvSpPr>
      <xdr:spPr>
        <a:xfrm>
          <a:off x="4914900" y="6350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34290</xdr:rowOff>
    </xdr:from>
    <xdr:to>
      <xdr:col>24</xdr:col>
      <xdr:colOff>76200</xdr:colOff>
      <xdr:row>37</xdr:row>
      <xdr:rowOff>135890</xdr:rowOff>
    </xdr:to>
    <xdr:sp macro="" textlink="">
      <xdr:nvSpPr>
        <xdr:cNvPr id="68" name="フローチャート: 判断 67"/>
        <xdr:cNvSpPr/>
      </xdr:nvSpPr>
      <xdr:spPr>
        <a:xfrm>
          <a:off x="47752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96520</xdr:rowOff>
    </xdr:from>
    <xdr:to>
      <xdr:col>19</xdr:col>
      <xdr:colOff>187325</xdr:colOff>
      <xdr:row>34</xdr:row>
      <xdr:rowOff>127000</xdr:rowOff>
    </xdr:to>
    <xdr:cxnSp macro="">
      <xdr:nvCxnSpPr>
        <xdr:cNvPr id="69" name="直線コネクタ 68"/>
        <xdr:cNvCxnSpPr/>
      </xdr:nvCxnSpPr>
      <xdr:spPr>
        <a:xfrm>
          <a:off x="3098800" y="59258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19050</xdr:rowOff>
    </xdr:from>
    <xdr:to>
      <xdr:col>20</xdr:col>
      <xdr:colOff>38100</xdr:colOff>
      <xdr:row>37</xdr:row>
      <xdr:rowOff>120650</xdr:rowOff>
    </xdr:to>
    <xdr:sp macro="" textlink="">
      <xdr:nvSpPr>
        <xdr:cNvPr id="70" name="フローチャート: 判断 69"/>
        <xdr:cNvSpPr/>
      </xdr:nvSpPr>
      <xdr:spPr>
        <a:xfrm>
          <a:off x="3937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105427</xdr:rowOff>
    </xdr:from>
    <xdr:ext cx="736600" cy="259045"/>
    <xdr:sp macro="" textlink="">
      <xdr:nvSpPr>
        <xdr:cNvPr id="71" name="テキスト ボックス 70"/>
        <xdr:cNvSpPr txBox="1"/>
      </xdr:nvSpPr>
      <xdr:spPr>
        <a:xfrm>
          <a:off x="3606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96520</xdr:rowOff>
    </xdr:from>
    <xdr:to>
      <xdr:col>15</xdr:col>
      <xdr:colOff>98425</xdr:colOff>
      <xdr:row>35</xdr:row>
      <xdr:rowOff>107950</xdr:rowOff>
    </xdr:to>
    <xdr:cxnSp macro="">
      <xdr:nvCxnSpPr>
        <xdr:cNvPr id="72" name="直線コネクタ 71"/>
        <xdr:cNvCxnSpPr/>
      </xdr:nvCxnSpPr>
      <xdr:spPr>
        <a:xfrm flipV="1">
          <a:off x="2209800" y="592582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144780</xdr:rowOff>
    </xdr:from>
    <xdr:to>
      <xdr:col>15</xdr:col>
      <xdr:colOff>149225</xdr:colOff>
      <xdr:row>37</xdr:row>
      <xdr:rowOff>74930</xdr:rowOff>
    </xdr:to>
    <xdr:sp macro="" textlink="">
      <xdr:nvSpPr>
        <xdr:cNvPr id="73" name="フローチャート: 判断 72"/>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59707</xdr:rowOff>
    </xdr:from>
    <xdr:ext cx="762000" cy="259045"/>
    <xdr:sp macro="" textlink="">
      <xdr:nvSpPr>
        <xdr:cNvPr id="74" name="テキスト ボックス 73"/>
        <xdr:cNvSpPr txBox="1"/>
      </xdr:nvSpPr>
      <xdr:spPr>
        <a:xfrm>
          <a:off x="2717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107950</xdr:rowOff>
    </xdr:from>
    <xdr:to>
      <xdr:col>11</xdr:col>
      <xdr:colOff>9525</xdr:colOff>
      <xdr:row>36</xdr:row>
      <xdr:rowOff>5080</xdr:rowOff>
    </xdr:to>
    <xdr:cxnSp macro="">
      <xdr:nvCxnSpPr>
        <xdr:cNvPr id="75" name="直線コネクタ 74"/>
        <xdr:cNvCxnSpPr/>
      </xdr:nvCxnSpPr>
      <xdr:spPr>
        <a:xfrm flipV="1">
          <a:off x="1320800" y="61087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19050</xdr:rowOff>
    </xdr:from>
    <xdr:to>
      <xdr:col>11</xdr:col>
      <xdr:colOff>60325</xdr:colOff>
      <xdr:row>37</xdr:row>
      <xdr:rowOff>120650</xdr:rowOff>
    </xdr:to>
    <xdr:sp macro="" textlink="">
      <xdr:nvSpPr>
        <xdr:cNvPr id="76" name="フローチャート: 判断 75"/>
        <xdr:cNvSpPr/>
      </xdr:nvSpPr>
      <xdr:spPr>
        <a:xfrm>
          <a:off x="2159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105427</xdr:rowOff>
    </xdr:from>
    <xdr:ext cx="762000" cy="259045"/>
    <xdr:sp macro="" textlink="">
      <xdr:nvSpPr>
        <xdr:cNvPr id="77" name="テキスト ボックス 76"/>
        <xdr:cNvSpPr txBox="1"/>
      </xdr:nvSpPr>
      <xdr:spPr>
        <a:xfrm>
          <a:off x="1828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144780</xdr:rowOff>
    </xdr:from>
    <xdr:to>
      <xdr:col>6</xdr:col>
      <xdr:colOff>171450</xdr:colOff>
      <xdr:row>37</xdr:row>
      <xdr:rowOff>74930</xdr:rowOff>
    </xdr:to>
    <xdr:sp macro="" textlink="">
      <xdr:nvSpPr>
        <xdr:cNvPr id="78" name="フローチャート: 判断 77"/>
        <xdr:cNvSpPr/>
      </xdr:nvSpPr>
      <xdr:spPr>
        <a:xfrm>
          <a:off x="1270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59707</xdr:rowOff>
    </xdr:from>
    <xdr:ext cx="762000" cy="259045"/>
    <xdr:sp macro="" textlink="">
      <xdr:nvSpPr>
        <xdr:cNvPr id="79" name="テキスト ボックス 78"/>
        <xdr:cNvSpPr txBox="1"/>
      </xdr:nvSpPr>
      <xdr:spPr>
        <a:xfrm>
          <a:off x="939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45720</xdr:rowOff>
    </xdr:from>
    <xdr:to>
      <xdr:col>24</xdr:col>
      <xdr:colOff>76200</xdr:colOff>
      <xdr:row>34</xdr:row>
      <xdr:rowOff>147320</xdr:rowOff>
    </xdr:to>
    <xdr:sp macro="" textlink="">
      <xdr:nvSpPr>
        <xdr:cNvPr id="85" name="楕円 84"/>
        <xdr:cNvSpPr/>
      </xdr:nvSpPr>
      <xdr:spPr>
        <a:xfrm>
          <a:off x="4775200" y="587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62247</xdr:rowOff>
    </xdr:from>
    <xdr:ext cx="762000" cy="259045"/>
    <xdr:sp macro="" textlink="">
      <xdr:nvSpPr>
        <xdr:cNvPr id="86" name="人件費該当値テキスト"/>
        <xdr:cNvSpPr txBox="1"/>
      </xdr:nvSpPr>
      <xdr:spPr>
        <a:xfrm>
          <a:off x="49149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76200</xdr:rowOff>
    </xdr:from>
    <xdr:to>
      <xdr:col>20</xdr:col>
      <xdr:colOff>38100</xdr:colOff>
      <xdr:row>35</xdr:row>
      <xdr:rowOff>6350</xdr:rowOff>
    </xdr:to>
    <xdr:sp macro="" textlink="">
      <xdr:nvSpPr>
        <xdr:cNvPr id="87" name="楕円 86"/>
        <xdr:cNvSpPr/>
      </xdr:nvSpPr>
      <xdr:spPr>
        <a:xfrm>
          <a:off x="3937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16527</xdr:rowOff>
    </xdr:from>
    <xdr:ext cx="736600" cy="259045"/>
    <xdr:sp macro="" textlink="">
      <xdr:nvSpPr>
        <xdr:cNvPr id="88" name="テキスト ボックス 87"/>
        <xdr:cNvSpPr txBox="1"/>
      </xdr:nvSpPr>
      <xdr:spPr>
        <a:xfrm>
          <a:off x="3606800" y="567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45720</xdr:rowOff>
    </xdr:from>
    <xdr:to>
      <xdr:col>15</xdr:col>
      <xdr:colOff>149225</xdr:colOff>
      <xdr:row>34</xdr:row>
      <xdr:rowOff>147320</xdr:rowOff>
    </xdr:to>
    <xdr:sp macro="" textlink="">
      <xdr:nvSpPr>
        <xdr:cNvPr id="89" name="楕円 88"/>
        <xdr:cNvSpPr/>
      </xdr:nvSpPr>
      <xdr:spPr>
        <a:xfrm>
          <a:off x="3048000" y="587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157497</xdr:rowOff>
    </xdr:from>
    <xdr:ext cx="762000" cy="259045"/>
    <xdr:sp macro="" textlink="">
      <xdr:nvSpPr>
        <xdr:cNvPr id="90" name="テキスト ボックス 89"/>
        <xdr:cNvSpPr txBox="1"/>
      </xdr:nvSpPr>
      <xdr:spPr>
        <a:xfrm>
          <a:off x="2717800" y="564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57150</xdr:rowOff>
    </xdr:from>
    <xdr:to>
      <xdr:col>11</xdr:col>
      <xdr:colOff>60325</xdr:colOff>
      <xdr:row>35</xdr:row>
      <xdr:rowOff>158750</xdr:rowOff>
    </xdr:to>
    <xdr:sp macro="" textlink="">
      <xdr:nvSpPr>
        <xdr:cNvPr id="91" name="楕円 90"/>
        <xdr:cNvSpPr/>
      </xdr:nvSpPr>
      <xdr:spPr>
        <a:xfrm>
          <a:off x="21590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168927</xdr:rowOff>
    </xdr:from>
    <xdr:ext cx="762000" cy="259045"/>
    <xdr:sp macro="" textlink="">
      <xdr:nvSpPr>
        <xdr:cNvPr id="92" name="テキスト ボックス 91"/>
        <xdr:cNvSpPr txBox="1"/>
      </xdr:nvSpPr>
      <xdr:spPr>
        <a:xfrm>
          <a:off x="18288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125730</xdr:rowOff>
    </xdr:from>
    <xdr:to>
      <xdr:col>6</xdr:col>
      <xdr:colOff>171450</xdr:colOff>
      <xdr:row>36</xdr:row>
      <xdr:rowOff>55880</xdr:rowOff>
    </xdr:to>
    <xdr:sp macro="" textlink="">
      <xdr:nvSpPr>
        <xdr:cNvPr id="93" name="楕円 92"/>
        <xdr:cNvSpPr/>
      </xdr:nvSpPr>
      <xdr:spPr>
        <a:xfrm>
          <a:off x="12700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66057</xdr:rowOff>
    </xdr:from>
    <xdr:ext cx="762000" cy="259045"/>
    <xdr:sp macro="" textlink="">
      <xdr:nvSpPr>
        <xdr:cNvPr id="94" name="テキスト ボックス 93"/>
        <xdr:cNvSpPr txBox="1"/>
      </xdr:nvSpPr>
      <xdr:spPr>
        <a:xfrm>
          <a:off x="939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物件費ついては、前年度比で</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ポイント増加した。</a:t>
          </a:r>
        </a:p>
        <a:p>
          <a:r>
            <a:rPr kumimoji="1" lang="ja-JP" altLang="en-US" sz="1300">
              <a:latin typeface="ＭＳ Ｐゴシック" panose="020B0600070205080204" pitchFamily="50" charset="-128"/>
              <a:ea typeface="ＭＳ Ｐゴシック" panose="020B0600070205080204" pitchFamily="50" charset="-128"/>
            </a:rPr>
            <a:t>　分子において、新庁舎が完成し移転したことで、庁舎管理経費が増加したことが影響している。類似団体との比較では、類似団体平均を下回る状態が続いており、全国平均値、熊本県平均値と比較しても低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a:t>
          </a:r>
          <a:r>
            <a:rPr kumimoji="1" lang="en-US" altLang="ja-JP" sz="1300">
              <a:latin typeface="ＭＳ Ｐゴシック" panose="020B0600070205080204" pitchFamily="50" charset="-128"/>
              <a:ea typeface="ＭＳ Ｐゴシック" panose="020B0600070205080204" pitchFamily="50" charset="-128"/>
            </a:rPr>
            <a:t>DX</a:t>
          </a:r>
          <a:r>
            <a:rPr kumimoji="1" lang="ja-JP" altLang="en-US" sz="1300">
              <a:latin typeface="ＭＳ Ｐゴシック" panose="020B0600070205080204" pitchFamily="50" charset="-128"/>
              <a:ea typeface="ＭＳ Ｐゴシック" panose="020B0600070205080204" pitchFamily="50" charset="-128"/>
            </a:rPr>
            <a:t>の推進によりシステム利用料等の増加も見込まれるため、その他事務経費の抑制に努める。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165100</xdr:rowOff>
    </xdr:from>
    <xdr:to>
      <xdr:col>82</xdr:col>
      <xdr:colOff>107950</xdr:colOff>
      <xdr:row>21</xdr:row>
      <xdr:rowOff>1270</xdr:rowOff>
    </xdr:to>
    <xdr:cxnSp macro="">
      <xdr:nvCxnSpPr>
        <xdr:cNvPr id="122" name="直線コネクタ 121"/>
        <xdr:cNvCxnSpPr/>
      </xdr:nvCxnSpPr>
      <xdr:spPr>
        <a:xfrm flipV="1">
          <a:off x="16510000" y="222250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144797</xdr:rowOff>
    </xdr:from>
    <xdr:ext cx="762000" cy="259045"/>
    <xdr:sp macro="" textlink="">
      <xdr:nvSpPr>
        <xdr:cNvPr id="123" name="物件費最小値テキスト"/>
        <xdr:cNvSpPr txBox="1"/>
      </xdr:nvSpPr>
      <xdr:spPr>
        <a:xfrm>
          <a:off x="16598900" y="357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1270</xdr:rowOff>
    </xdr:from>
    <xdr:to>
      <xdr:col>82</xdr:col>
      <xdr:colOff>196850</xdr:colOff>
      <xdr:row>21</xdr:row>
      <xdr:rowOff>1270</xdr:rowOff>
    </xdr:to>
    <xdr:cxnSp macro="">
      <xdr:nvCxnSpPr>
        <xdr:cNvPr id="124" name="直線コネクタ 123"/>
        <xdr:cNvCxnSpPr/>
      </xdr:nvCxnSpPr>
      <xdr:spPr>
        <a:xfrm>
          <a:off x="16421100" y="3601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80027</xdr:rowOff>
    </xdr:from>
    <xdr:ext cx="762000" cy="259045"/>
    <xdr:sp macro="" textlink="">
      <xdr:nvSpPr>
        <xdr:cNvPr id="125" name="物件費最大値テキスト"/>
        <xdr:cNvSpPr txBox="1"/>
      </xdr:nvSpPr>
      <xdr:spPr>
        <a:xfrm>
          <a:off x="165989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165100</xdr:rowOff>
    </xdr:from>
    <xdr:to>
      <xdr:col>82</xdr:col>
      <xdr:colOff>196850</xdr:colOff>
      <xdr:row>12</xdr:row>
      <xdr:rowOff>165100</xdr:rowOff>
    </xdr:to>
    <xdr:cxnSp macro="">
      <xdr:nvCxnSpPr>
        <xdr:cNvPr id="126" name="直線コネクタ 125"/>
        <xdr:cNvCxnSpPr/>
      </xdr:nvCxnSpPr>
      <xdr:spPr>
        <a:xfrm>
          <a:off x="16421100" y="2222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146050</xdr:rowOff>
    </xdr:from>
    <xdr:to>
      <xdr:col>82</xdr:col>
      <xdr:colOff>107950</xdr:colOff>
      <xdr:row>15</xdr:row>
      <xdr:rowOff>153670</xdr:rowOff>
    </xdr:to>
    <xdr:cxnSp macro="">
      <xdr:nvCxnSpPr>
        <xdr:cNvPr id="127" name="直線コネクタ 126"/>
        <xdr:cNvCxnSpPr/>
      </xdr:nvCxnSpPr>
      <xdr:spPr>
        <a:xfrm>
          <a:off x="15671800" y="27178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55897</xdr:rowOff>
    </xdr:from>
    <xdr:ext cx="762000" cy="259045"/>
    <xdr:sp macro="" textlink="">
      <xdr:nvSpPr>
        <xdr:cNvPr id="128" name="物件費平均値テキスト"/>
        <xdr:cNvSpPr txBox="1"/>
      </xdr:nvSpPr>
      <xdr:spPr>
        <a:xfrm>
          <a:off x="16598900" y="2799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83820</xdr:rowOff>
    </xdr:from>
    <xdr:to>
      <xdr:col>82</xdr:col>
      <xdr:colOff>158750</xdr:colOff>
      <xdr:row>17</xdr:row>
      <xdr:rowOff>13970</xdr:rowOff>
    </xdr:to>
    <xdr:sp macro="" textlink="">
      <xdr:nvSpPr>
        <xdr:cNvPr id="129" name="フローチャート: 判断 128"/>
        <xdr:cNvSpPr/>
      </xdr:nvSpPr>
      <xdr:spPr>
        <a:xfrm>
          <a:off x="164592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85090</xdr:rowOff>
    </xdr:from>
    <xdr:to>
      <xdr:col>78</xdr:col>
      <xdr:colOff>69850</xdr:colOff>
      <xdr:row>15</xdr:row>
      <xdr:rowOff>146050</xdr:rowOff>
    </xdr:to>
    <xdr:cxnSp macro="">
      <xdr:nvCxnSpPr>
        <xdr:cNvPr id="130" name="直線コネクタ 129"/>
        <xdr:cNvCxnSpPr/>
      </xdr:nvCxnSpPr>
      <xdr:spPr>
        <a:xfrm>
          <a:off x="14782800" y="26568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60960</xdr:rowOff>
    </xdr:from>
    <xdr:to>
      <xdr:col>78</xdr:col>
      <xdr:colOff>120650</xdr:colOff>
      <xdr:row>16</xdr:row>
      <xdr:rowOff>162560</xdr:rowOff>
    </xdr:to>
    <xdr:sp macro="" textlink="">
      <xdr:nvSpPr>
        <xdr:cNvPr id="131" name="フローチャート: 判断 130"/>
        <xdr:cNvSpPr/>
      </xdr:nvSpPr>
      <xdr:spPr>
        <a:xfrm>
          <a:off x="15621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147337</xdr:rowOff>
    </xdr:from>
    <xdr:ext cx="736600" cy="259045"/>
    <xdr:sp macro="" textlink="">
      <xdr:nvSpPr>
        <xdr:cNvPr id="132" name="テキスト ボックス 131"/>
        <xdr:cNvSpPr txBox="1"/>
      </xdr:nvSpPr>
      <xdr:spPr>
        <a:xfrm>
          <a:off x="15290800" y="2890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85090</xdr:rowOff>
    </xdr:from>
    <xdr:to>
      <xdr:col>73</xdr:col>
      <xdr:colOff>180975</xdr:colOff>
      <xdr:row>15</xdr:row>
      <xdr:rowOff>92710</xdr:rowOff>
    </xdr:to>
    <xdr:cxnSp macro="">
      <xdr:nvCxnSpPr>
        <xdr:cNvPr id="133" name="直線コネクタ 132"/>
        <xdr:cNvCxnSpPr/>
      </xdr:nvCxnSpPr>
      <xdr:spPr>
        <a:xfrm flipV="1">
          <a:off x="13893800" y="26568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148590</xdr:rowOff>
    </xdr:from>
    <xdr:to>
      <xdr:col>74</xdr:col>
      <xdr:colOff>31750</xdr:colOff>
      <xdr:row>16</xdr:row>
      <xdr:rowOff>78740</xdr:rowOff>
    </xdr:to>
    <xdr:sp macro="" textlink="">
      <xdr:nvSpPr>
        <xdr:cNvPr id="134" name="フローチャート: 判断 133"/>
        <xdr:cNvSpPr/>
      </xdr:nvSpPr>
      <xdr:spPr>
        <a:xfrm>
          <a:off x="14732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63517</xdr:rowOff>
    </xdr:from>
    <xdr:ext cx="762000" cy="259045"/>
    <xdr:sp macro="" textlink="">
      <xdr:nvSpPr>
        <xdr:cNvPr id="135" name="テキスト ボックス 134"/>
        <xdr:cNvSpPr txBox="1"/>
      </xdr:nvSpPr>
      <xdr:spPr>
        <a:xfrm>
          <a:off x="14401800" y="280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92710</xdr:rowOff>
    </xdr:from>
    <xdr:to>
      <xdr:col>69</xdr:col>
      <xdr:colOff>92075</xdr:colOff>
      <xdr:row>15</xdr:row>
      <xdr:rowOff>146050</xdr:rowOff>
    </xdr:to>
    <xdr:cxnSp macro="">
      <xdr:nvCxnSpPr>
        <xdr:cNvPr id="136" name="直線コネクタ 135"/>
        <xdr:cNvCxnSpPr/>
      </xdr:nvCxnSpPr>
      <xdr:spPr>
        <a:xfrm flipV="1">
          <a:off x="13004800" y="26644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163830</xdr:rowOff>
    </xdr:from>
    <xdr:to>
      <xdr:col>69</xdr:col>
      <xdr:colOff>142875</xdr:colOff>
      <xdr:row>16</xdr:row>
      <xdr:rowOff>93980</xdr:rowOff>
    </xdr:to>
    <xdr:sp macro="" textlink="">
      <xdr:nvSpPr>
        <xdr:cNvPr id="137" name="フローチャート: 判断 136"/>
        <xdr:cNvSpPr/>
      </xdr:nvSpPr>
      <xdr:spPr>
        <a:xfrm>
          <a:off x="138430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78757</xdr:rowOff>
    </xdr:from>
    <xdr:ext cx="762000" cy="259045"/>
    <xdr:sp macro="" textlink="">
      <xdr:nvSpPr>
        <xdr:cNvPr id="138" name="テキスト ボックス 137"/>
        <xdr:cNvSpPr txBox="1"/>
      </xdr:nvSpPr>
      <xdr:spPr>
        <a:xfrm>
          <a:off x="13512800" y="282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45720</xdr:rowOff>
    </xdr:from>
    <xdr:to>
      <xdr:col>65</xdr:col>
      <xdr:colOff>53975</xdr:colOff>
      <xdr:row>16</xdr:row>
      <xdr:rowOff>147320</xdr:rowOff>
    </xdr:to>
    <xdr:sp macro="" textlink="">
      <xdr:nvSpPr>
        <xdr:cNvPr id="139" name="フローチャート: 判断 138"/>
        <xdr:cNvSpPr/>
      </xdr:nvSpPr>
      <xdr:spPr>
        <a:xfrm>
          <a:off x="129540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132097</xdr:rowOff>
    </xdr:from>
    <xdr:ext cx="762000" cy="259045"/>
    <xdr:sp macro="" textlink="">
      <xdr:nvSpPr>
        <xdr:cNvPr id="140" name="テキスト ボックス 139"/>
        <xdr:cNvSpPr txBox="1"/>
      </xdr:nvSpPr>
      <xdr:spPr>
        <a:xfrm>
          <a:off x="12623800" y="287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102870</xdr:rowOff>
    </xdr:from>
    <xdr:to>
      <xdr:col>82</xdr:col>
      <xdr:colOff>158750</xdr:colOff>
      <xdr:row>16</xdr:row>
      <xdr:rowOff>33020</xdr:rowOff>
    </xdr:to>
    <xdr:sp macro="" textlink="">
      <xdr:nvSpPr>
        <xdr:cNvPr id="146" name="楕円 145"/>
        <xdr:cNvSpPr/>
      </xdr:nvSpPr>
      <xdr:spPr>
        <a:xfrm>
          <a:off x="16459200" y="267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119397</xdr:rowOff>
    </xdr:from>
    <xdr:ext cx="762000" cy="259045"/>
    <xdr:sp macro="" textlink="">
      <xdr:nvSpPr>
        <xdr:cNvPr id="147" name="物件費該当値テキスト"/>
        <xdr:cNvSpPr txBox="1"/>
      </xdr:nvSpPr>
      <xdr:spPr>
        <a:xfrm>
          <a:off x="165989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95250</xdr:rowOff>
    </xdr:from>
    <xdr:to>
      <xdr:col>78</xdr:col>
      <xdr:colOff>120650</xdr:colOff>
      <xdr:row>16</xdr:row>
      <xdr:rowOff>25400</xdr:rowOff>
    </xdr:to>
    <xdr:sp macro="" textlink="">
      <xdr:nvSpPr>
        <xdr:cNvPr id="148" name="楕円 147"/>
        <xdr:cNvSpPr/>
      </xdr:nvSpPr>
      <xdr:spPr>
        <a:xfrm>
          <a:off x="15621000" y="266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35577</xdr:rowOff>
    </xdr:from>
    <xdr:ext cx="736600" cy="259045"/>
    <xdr:sp macro="" textlink="">
      <xdr:nvSpPr>
        <xdr:cNvPr id="149" name="テキスト ボックス 148"/>
        <xdr:cNvSpPr txBox="1"/>
      </xdr:nvSpPr>
      <xdr:spPr>
        <a:xfrm>
          <a:off x="15290800" y="2435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34290</xdr:rowOff>
    </xdr:from>
    <xdr:to>
      <xdr:col>74</xdr:col>
      <xdr:colOff>31750</xdr:colOff>
      <xdr:row>15</xdr:row>
      <xdr:rowOff>135890</xdr:rowOff>
    </xdr:to>
    <xdr:sp macro="" textlink="">
      <xdr:nvSpPr>
        <xdr:cNvPr id="150" name="楕円 149"/>
        <xdr:cNvSpPr/>
      </xdr:nvSpPr>
      <xdr:spPr>
        <a:xfrm>
          <a:off x="14732000" y="260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146067</xdr:rowOff>
    </xdr:from>
    <xdr:ext cx="762000" cy="259045"/>
    <xdr:sp macro="" textlink="">
      <xdr:nvSpPr>
        <xdr:cNvPr id="151" name="テキスト ボックス 150"/>
        <xdr:cNvSpPr txBox="1"/>
      </xdr:nvSpPr>
      <xdr:spPr>
        <a:xfrm>
          <a:off x="14401800" y="237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41910</xdr:rowOff>
    </xdr:from>
    <xdr:to>
      <xdr:col>69</xdr:col>
      <xdr:colOff>142875</xdr:colOff>
      <xdr:row>15</xdr:row>
      <xdr:rowOff>143510</xdr:rowOff>
    </xdr:to>
    <xdr:sp macro="" textlink="">
      <xdr:nvSpPr>
        <xdr:cNvPr id="152" name="楕円 151"/>
        <xdr:cNvSpPr/>
      </xdr:nvSpPr>
      <xdr:spPr>
        <a:xfrm>
          <a:off x="138430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153687</xdr:rowOff>
    </xdr:from>
    <xdr:ext cx="762000" cy="259045"/>
    <xdr:sp macro="" textlink="">
      <xdr:nvSpPr>
        <xdr:cNvPr id="153" name="テキスト ボックス 152"/>
        <xdr:cNvSpPr txBox="1"/>
      </xdr:nvSpPr>
      <xdr:spPr>
        <a:xfrm>
          <a:off x="13512800" y="238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95250</xdr:rowOff>
    </xdr:from>
    <xdr:to>
      <xdr:col>65</xdr:col>
      <xdr:colOff>53975</xdr:colOff>
      <xdr:row>16</xdr:row>
      <xdr:rowOff>25400</xdr:rowOff>
    </xdr:to>
    <xdr:sp macro="" textlink="">
      <xdr:nvSpPr>
        <xdr:cNvPr id="154" name="楕円 153"/>
        <xdr:cNvSpPr/>
      </xdr:nvSpPr>
      <xdr:spPr>
        <a:xfrm>
          <a:off x="12954000" y="266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35577</xdr:rowOff>
    </xdr:from>
    <xdr:ext cx="762000" cy="259045"/>
    <xdr:sp macro="" textlink="">
      <xdr:nvSpPr>
        <xdr:cNvPr id="155" name="テキスト ボックス 154"/>
        <xdr:cNvSpPr txBox="1"/>
      </xdr:nvSpPr>
      <xdr:spPr>
        <a:xfrm>
          <a:off x="126238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扶助費については、前年度比で</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ポイント増加した。</a:t>
          </a:r>
        </a:p>
        <a:p>
          <a:r>
            <a:rPr kumimoji="1" lang="ja-JP" altLang="en-US" sz="1300">
              <a:latin typeface="ＭＳ Ｐゴシック" panose="020B0600070205080204" pitchFamily="50" charset="-128"/>
              <a:ea typeface="ＭＳ Ｐゴシック" panose="020B0600070205080204" pitchFamily="50" charset="-128"/>
            </a:rPr>
            <a:t>　分子において、乳幼児等医療費助成事業の助成対象を拡大したことが影響している。類似団体との比較では、類似団体平均値を大きく上回る状態が続いており、全国平均値、熊本平均値も大きく上回っている。今後も、福祉サービス関連の利用者が増加することから、扶助費は増加する見込みである。</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143328</xdr:rowOff>
    </xdr:from>
    <xdr:to>
      <xdr:col>24</xdr:col>
      <xdr:colOff>25400</xdr:colOff>
      <xdr:row>60</xdr:row>
      <xdr:rowOff>78015</xdr:rowOff>
    </xdr:to>
    <xdr:cxnSp macro="">
      <xdr:nvCxnSpPr>
        <xdr:cNvPr id="185" name="直線コネクタ 184"/>
        <xdr:cNvCxnSpPr/>
      </xdr:nvCxnSpPr>
      <xdr:spPr>
        <a:xfrm flipV="1">
          <a:off x="4826000" y="9058728"/>
          <a:ext cx="0" cy="1306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50092</xdr:rowOff>
    </xdr:from>
    <xdr:ext cx="762000" cy="259045"/>
    <xdr:sp macro="" textlink="">
      <xdr:nvSpPr>
        <xdr:cNvPr id="186" name="扶助費最小値テキスト"/>
        <xdr:cNvSpPr txBox="1"/>
      </xdr:nvSpPr>
      <xdr:spPr>
        <a:xfrm>
          <a:off x="4914900" y="10337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78015</xdr:rowOff>
    </xdr:from>
    <xdr:to>
      <xdr:col>24</xdr:col>
      <xdr:colOff>114300</xdr:colOff>
      <xdr:row>60</xdr:row>
      <xdr:rowOff>78015</xdr:rowOff>
    </xdr:to>
    <xdr:cxnSp macro="">
      <xdr:nvCxnSpPr>
        <xdr:cNvPr id="187" name="直線コネクタ 186"/>
        <xdr:cNvCxnSpPr/>
      </xdr:nvCxnSpPr>
      <xdr:spPr>
        <a:xfrm>
          <a:off x="4737100" y="10365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58255</xdr:rowOff>
    </xdr:from>
    <xdr:ext cx="762000" cy="259045"/>
    <xdr:sp macro="" textlink="">
      <xdr:nvSpPr>
        <xdr:cNvPr id="188" name="扶助費最大値テキスト"/>
        <xdr:cNvSpPr txBox="1"/>
      </xdr:nvSpPr>
      <xdr:spPr>
        <a:xfrm>
          <a:off x="4914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143328</xdr:rowOff>
    </xdr:from>
    <xdr:to>
      <xdr:col>24</xdr:col>
      <xdr:colOff>114300</xdr:colOff>
      <xdr:row>52</xdr:row>
      <xdr:rowOff>143328</xdr:rowOff>
    </xdr:to>
    <xdr:cxnSp macro="">
      <xdr:nvCxnSpPr>
        <xdr:cNvPr id="189" name="直線コネクタ 188"/>
        <xdr:cNvCxnSpPr/>
      </xdr:nvCxnSpPr>
      <xdr:spPr>
        <a:xfrm>
          <a:off x="4737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60</xdr:row>
      <xdr:rowOff>23585</xdr:rowOff>
    </xdr:from>
    <xdr:to>
      <xdr:col>24</xdr:col>
      <xdr:colOff>25400</xdr:colOff>
      <xdr:row>60</xdr:row>
      <xdr:rowOff>78015</xdr:rowOff>
    </xdr:to>
    <xdr:cxnSp macro="">
      <xdr:nvCxnSpPr>
        <xdr:cNvPr id="190" name="直線コネクタ 189"/>
        <xdr:cNvCxnSpPr/>
      </xdr:nvCxnSpPr>
      <xdr:spPr>
        <a:xfrm>
          <a:off x="3987800" y="10310585"/>
          <a:ext cx="838200" cy="54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160762</xdr:rowOff>
    </xdr:from>
    <xdr:ext cx="762000" cy="259045"/>
    <xdr:sp macro="" textlink="">
      <xdr:nvSpPr>
        <xdr:cNvPr id="191" name="扶助費平均値テキスト"/>
        <xdr:cNvSpPr txBox="1"/>
      </xdr:nvSpPr>
      <xdr:spPr>
        <a:xfrm>
          <a:off x="4914900" y="9419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144235</xdr:rowOff>
    </xdr:from>
    <xdr:to>
      <xdr:col>24</xdr:col>
      <xdr:colOff>76200</xdr:colOff>
      <xdr:row>56</xdr:row>
      <xdr:rowOff>74385</xdr:rowOff>
    </xdr:to>
    <xdr:sp macro="" textlink="">
      <xdr:nvSpPr>
        <xdr:cNvPr id="192" name="フローチャート: 判断 191"/>
        <xdr:cNvSpPr/>
      </xdr:nvSpPr>
      <xdr:spPr>
        <a:xfrm>
          <a:off x="47752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140607</xdr:rowOff>
    </xdr:from>
    <xdr:to>
      <xdr:col>19</xdr:col>
      <xdr:colOff>187325</xdr:colOff>
      <xdr:row>60</xdr:row>
      <xdr:rowOff>23585</xdr:rowOff>
    </xdr:to>
    <xdr:cxnSp macro="">
      <xdr:nvCxnSpPr>
        <xdr:cNvPr id="193" name="直線コネクタ 192"/>
        <xdr:cNvCxnSpPr/>
      </xdr:nvCxnSpPr>
      <xdr:spPr>
        <a:xfrm>
          <a:off x="3098800" y="10256157"/>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111578</xdr:rowOff>
    </xdr:from>
    <xdr:to>
      <xdr:col>20</xdr:col>
      <xdr:colOff>38100</xdr:colOff>
      <xdr:row>56</xdr:row>
      <xdr:rowOff>41728</xdr:rowOff>
    </xdr:to>
    <xdr:sp macro="" textlink="">
      <xdr:nvSpPr>
        <xdr:cNvPr id="194" name="フローチャート: 判断 193"/>
        <xdr:cNvSpPr/>
      </xdr:nvSpPr>
      <xdr:spPr>
        <a:xfrm>
          <a:off x="3937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51905</xdr:rowOff>
    </xdr:from>
    <xdr:ext cx="736600" cy="259045"/>
    <xdr:sp macro="" textlink="">
      <xdr:nvSpPr>
        <xdr:cNvPr id="195" name="テキスト ボックス 194"/>
        <xdr:cNvSpPr txBox="1"/>
      </xdr:nvSpPr>
      <xdr:spPr>
        <a:xfrm>
          <a:off x="3606800" y="9310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140607</xdr:rowOff>
    </xdr:from>
    <xdr:to>
      <xdr:col>15</xdr:col>
      <xdr:colOff>98425</xdr:colOff>
      <xdr:row>60</xdr:row>
      <xdr:rowOff>143328</xdr:rowOff>
    </xdr:to>
    <xdr:cxnSp macro="">
      <xdr:nvCxnSpPr>
        <xdr:cNvPr id="196" name="直線コネクタ 195"/>
        <xdr:cNvCxnSpPr/>
      </xdr:nvCxnSpPr>
      <xdr:spPr>
        <a:xfrm flipV="1">
          <a:off x="2209800" y="10256157"/>
          <a:ext cx="889000" cy="174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78922</xdr:rowOff>
    </xdr:from>
    <xdr:to>
      <xdr:col>15</xdr:col>
      <xdr:colOff>149225</xdr:colOff>
      <xdr:row>56</xdr:row>
      <xdr:rowOff>9072</xdr:rowOff>
    </xdr:to>
    <xdr:sp macro="" textlink="">
      <xdr:nvSpPr>
        <xdr:cNvPr id="197" name="フローチャート: 判断 196"/>
        <xdr:cNvSpPr/>
      </xdr:nvSpPr>
      <xdr:spPr>
        <a:xfrm>
          <a:off x="3048000" y="950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19249</xdr:rowOff>
    </xdr:from>
    <xdr:ext cx="762000" cy="259045"/>
    <xdr:sp macro="" textlink="">
      <xdr:nvSpPr>
        <xdr:cNvPr id="198" name="テキスト ボックス 197"/>
        <xdr:cNvSpPr txBox="1"/>
      </xdr:nvSpPr>
      <xdr:spPr>
        <a:xfrm>
          <a:off x="2717800" y="927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60</xdr:row>
      <xdr:rowOff>143328</xdr:rowOff>
    </xdr:from>
    <xdr:to>
      <xdr:col>11</xdr:col>
      <xdr:colOff>9525</xdr:colOff>
      <xdr:row>61</xdr:row>
      <xdr:rowOff>26307</xdr:rowOff>
    </xdr:to>
    <xdr:cxnSp macro="">
      <xdr:nvCxnSpPr>
        <xdr:cNvPr id="199" name="直線コネクタ 198"/>
        <xdr:cNvCxnSpPr/>
      </xdr:nvCxnSpPr>
      <xdr:spPr>
        <a:xfrm flipV="1">
          <a:off x="1320800" y="10430328"/>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157843</xdr:rowOff>
    </xdr:from>
    <xdr:to>
      <xdr:col>11</xdr:col>
      <xdr:colOff>60325</xdr:colOff>
      <xdr:row>57</xdr:row>
      <xdr:rowOff>87993</xdr:rowOff>
    </xdr:to>
    <xdr:sp macro="" textlink="">
      <xdr:nvSpPr>
        <xdr:cNvPr id="200" name="フローチャート: 判断 199"/>
        <xdr:cNvSpPr/>
      </xdr:nvSpPr>
      <xdr:spPr>
        <a:xfrm>
          <a:off x="2159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98170</xdr:rowOff>
    </xdr:from>
    <xdr:ext cx="762000" cy="259045"/>
    <xdr:sp macro="" textlink="">
      <xdr:nvSpPr>
        <xdr:cNvPr id="201" name="テキスト ボックス 200"/>
        <xdr:cNvSpPr txBox="1"/>
      </xdr:nvSpPr>
      <xdr:spPr>
        <a:xfrm>
          <a:off x="1828800" y="952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95250</xdr:rowOff>
    </xdr:from>
    <xdr:to>
      <xdr:col>6</xdr:col>
      <xdr:colOff>171450</xdr:colOff>
      <xdr:row>58</xdr:row>
      <xdr:rowOff>25400</xdr:rowOff>
    </xdr:to>
    <xdr:sp macro="" textlink="">
      <xdr:nvSpPr>
        <xdr:cNvPr id="202" name="フローチャート: 判断 201"/>
        <xdr:cNvSpPr/>
      </xdr:nvSpPr>
      <xdr:spPr>
        <a:xfrm>
          <a:off x="1270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35577</xdr:rowOff>
    </xdr:from>
    <xdr:ext cx="762000" cy="259045"/>
    <xdr:sp macro="" textlink="">
      <xdr:nvSpPr>
        <xdr:cNvPr id="203" name="テキスト ボックス 202"/>
        <xdr:cNvSpPr txBox="1"/>
      </xdr:nvSpPr>
      <xdr:spPr>
        <a:xfrm>
          <a:off x="939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60</xdr:row>
      <xdr:rowOff>27215</xdr:rowOff>
    </xdr:from>
    <xdr:to>
      <xdr:col>24</xdr:col>
      <xdr:colOff>76200</xdr:colOff>
      <xdr:row>60</xdr:row>
      <xdr:rowOff>128815</xdr:rowOff>
    </xdr:to>
    <xdr:sp macro="" textlink="">
      <xdr:nvSpPr>
        <xdr:cNvPr id="209" name="楕円 208"/>
        <xdr:cNvSpPr/>
      </xdr:nvSpPr>
      <xdr:spPr>
        <a:xfrm>
          <a:off x="4775200" y="1031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107242</xdr:rowOff>
    </xdr:from>
    <xdr:ext cx="762000" cy="259045"/>
    <xdr:sp macro="" textlink="">
      <xdr:nvSpPr>
        <xdr:cNvPr id="210" name="扶助費該当値テキスト"/>
        <xdr:cNvSpPr txBox="1"/>
      </xdr:nvSpPr>
      <xdr:spPr>
        <a:xfrm>
          <a:off x="4914900" y="10222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144235</xdr:rowOff>
    </xdr:from>
    <xdr:to>
      <xdr:col>20</xdr:col>
      <xdr:colOff>38100</xdr:colOff>
      <xdr:row>60</xdr:row>
      <xdr:rowOff>74385</xdr:rowOff>
    </xdr:to>
    <xdr:sp macro="" textlink="">
      <xdr:nvSpPr>
        <xdr:cNvPr id="211" name="楕円 210"/>
        <xdr:cNvSpPr/>
      </xdr:nvSpPr>
      <xdr:spPr>
        <a:xfrm>
          <a:off x="3937000" y="10259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59162</xdr:rowOff>
    </xdr:from>
    <xdr:ext cx="736600" cy="259045"/>
    <xdr:sp macro="" textlink="">
      <xdr:nvSpPr>
        <xdr:cNvPr id="212" name="テキスト ボックス 211"/>
        <xdr:cNvSpPr txBox="1"/>
      </xdr:nvSpPr>
      <xdr:spPr>
        <a:xfrm>
          <a:off x="3606800" y="10346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89807</xdr:rowOff>
    </xdr:from>
    <xdr:to>
      <xdr:col>15</xdr:col>
      <xdr:colOff>149225</xdr:colOff>
      <xdr:row>60</xdr:row>
      <xdr:rowOff>19957</xdr:rowOff>
    </xdr:to>
    <xdr:sp macro="" textlink="">
      <xdr:nvSpPr>
        <xdr:cNvPr id="213" name="楕円 212"/>
        <xdr:cNvSpPr/>
      </xdr:nvSpPr>
      <xdr:spPr>
        <a:xfrm>
          <a:off x="3048000" y="1020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4734</xdr:rowOff>
    </xdr:from>
    <xdr:ext cx="762000" cy="259045"/>
    <xdr:sp macro="" textlink="">
      <xdr:nvSpPr>
        <xdr:cNvPr id="214" name="テキスト ボックス 213"/>
        <xdr:cNvSpPr txBox="1"/>
      </xdr:nvSpPr>
      <xdr:spPr>
        <a:xfrm>
          <a:off x="2717800" y="1029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60</xdr:row>
      <xdr:rowOff>92528</xdr:rowOff>
    </xdr:from>
    <xdr:to>
      <xdr:col>11</xdr:col>
      <xdr:colOff>60325</xdr:colOff>
      <xdr:row>61</xdr:row>
      <xdr:rowOff>22678</xdr:rowOff>
    </xdr:to>
    <xdr:sp macro="" textlink="">
      <xdr:nvSpPr>
        <xdr:cNvPr id="215" name="楕円 214"/>
        <xdr:cNvSpPr/>
      </xdr:nvSpPr>
      <xdr:spPr>
        <a:xfrm>
          <a:off x="2159000" y="1037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61</xdr:row>
      <xdr:rowOff>7455</xdr:rowOff>
    </xdr:from>
    <xdr:ext cx="762000" cy="259045"/>
    <xdr:sp macro="" textlink="">
      <xdr:nvSpPr>
        <xdr:cNvPr id="216" name="テキスト ボックス 215"/>
        <xdr:cNvSpPr txBox="1"/>
      </xdr:nvSpPr>
      <xdr:spPr>
        <a:xfrm>
          <a:off x="1828800" y="1046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60</xdr:row>
      <xdr:rowOff>146957</xdr:rowOff>
    </xdr:from>
    <xdr:to>
      <xdr:col>6</xdr:col>
      <xdr:colOff>171450</xdr:colOff>
      <xdr:row>61</xdr:row>
      <xdr:rowOff>77107</xdr:rowOff>
    </xdr:to>
    <xdr:sp macro="" textlink="">
      <xdr:nvSpPr>
        <xdr:cNvPr id="217" name="楕円 216"/>
        <xdr:cNvSpPr/>
      </xdr:nvSpPr>
      <xdr:spPr>
        <a:xfrm>
          <a:off x="1270000" y="1043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61</xdr:row>
      <xdr:rowOff>61884</xdr:rowOff>
    </xdr:from>
    <xdr:ext cx="762000" cy="259045"/>
    <xdr:sp macro="" textlink="">
      <xdr:nvSpPr>
        <xdr:cNvPr id="218" name="テキスト ボックス 217"/>
        <xdr:cNvSpPr txBox="1"/>
      </xdr:nvSpPr>
      <xdr:spPr>
        <a:xfrm>
          <a:off x="939800" y="1052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その他ついては、前年度比で</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ポイント増加した。</a:t>
          </a:r>
        </a:p>
        <a:p>
          <a:r>
            <a:rPr kumimoji="1" lang="ja-JP" altLang="en-US" sz="1300">
              <a:latin typeface="ＭＳ Ｐゴシック" panose="020B0600070205080204" pitchFamily="50" charset="-128"/>
              <a:ea typeface="ＭＳ Ｐゴシック" panose="020B0600070205080204" pitchFamily="50" charset="-128"/>
            </a:rPr>
            <a:t>　維持補修費については、物価高騰や老朽化により前年度比で</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ポイント増加したため、公共施設等総合管理計画に基づき、施設の適正管理及び費用の平準化に努める。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繰出金については、前年度比で</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ポイント増加した。コロナ禍が終わり認定調査が本格化したことで、介護保険特別会計の事務費が増加し、繰出金が増加したことが影響している。</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62</xdr:row>
      <xdr:rowOff>18143</xdr:rowOff>
    </xdr:to>
    <xdr:cxnSp macro="">
      <xdr:nvCxnSpPr>
        <xdr:cNvPr id="248" name="直線コネクタ 247"/>
        <xdr:cNvCxnSpPr/>
      </xdr:nvCxnSpPr>
      <xdr:spPr>
        <a:xfrm flipV="1">
          <a:off x="16510000" y="9156700"/>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161670</xdr:rowOff>
    </xdr:from>
    <xdr:ext cx="762000" cy="259045"/>
    <xdr:sp macro="" textlink="">
      <xdr:nvSpPr>
        <xdr:cNvPr id="249" name="その他最小値テキスト"/>
        <xdr:cNvSpPr txBox="1"/>
      </xdr:nvSpPr>
      <xdr:spPr>
        <a:xfrm>
          <a:off x="16598900" y="10620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18143</xdr:rowOff>
    </xdr:from>
    <xdr:to>
      <xdr:col>82</xdr:col>
      <xdr:colOff>196850</xdr:colOff>
      <xdr:row>62</xdr:row>
      <xdr:rowOff>18143</xdr:rowOff>
    </xdr:to>
    <xdr:cxnSp macro="">
      <xdr:nvCxnSpPr>
        <xdr:cNvPr id="250" name="直線コネクタ 249"/>
        <xdr:cNvCxnSpPr/>
      </xdr:nvCxnSpPr>
      <xdr:spPr>
        <a:xfrm>
          <a:off x="16421100" y="10648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51" name="その他最大値テキスト"/>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52" name="直線コネクタ 251"/>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15422</xdr:rowOff>
    </xdr:from>
    <xdr:to>
      <xdr:col>82</xdr:col>
      <xdr:colOff>107950</xdr:colOff>
      <xdr:row>57</xdr:row>
      <xdr:rowOff>146050</xdr:rowOff>
    </xdr:to>
    <xdr:cxnSp macro="">
      <xdr:nvCxnSpPr>
        <xdr:cNvPr id="253" name="直線コネクタ 252"/>
        <xdr:cNvCxnSpPr/>
      </xdr:nvCxnSpPr>
      <xdr:spPr>
        <a:xfrm>
          <a:off x="15671800" y="9788072"/>
          <a:ext cx="8382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2920</xdr:rowOff>
    </xdr:from>
    <xdr:ext cx="762000" cy="259045"/>
    <xdr:sp macro="" textlink="">
      <xdr:nvSpPr>
        <xdr:cNvPr id="254" name="その他平均値テキスト"/>
        <xdr:cNvSpPr txBox="1"/>
      </xdr:nvSpPr>
      <xdr:spPr>
        <a:xfrm>
          <a:off x="16598900" y="9604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157843</xdr:rowOff>
    </xdr:from>
    <xdr:to>
      <xdr:col>82</xdr:col>
      <xdr:colOff>158750</xdr:colOff>
      <xdr:row>57</xdr:row>
      <xdr:rowOff>87993</xdr:rowOff>
    </xdr:to>
    <xdr:sp macro="" textlink="">
      <xdr:nvSpPr>
        <xdr:cNvPr id="255" name="フローチャート: 判断 254"/>
        <xdr:cNvSpPr/>
      </xdr:nvSpPr>
      <xdr:spPr>
        <a:xfrm>
          <a:off x="164592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15422</xdr:rowOff>
    </xdr:from>
    <xdr:to>
      <xdr:col>78</xdr:col>
      <xdr:colOff>69850</xdr:colOff>
      <xdr:row>57</xdr:row>
      <xdr:rowOff>15422</xdr:rowOff>
    </xdr:to>
    <xdr:cxnSp macro="">
      <xdr:nvCxnSpPr>
        <xdr:cNvPr id="256" name="直線コネクタ 255"/>
        <xdr:cNvCxnSpPr/>
      </xdr:nvCxnSpPr>
      <xdr:spPr>
        <a:xfrm>
          <a:off x="14782800" y="9788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157843</xdr:rowOff>
    </xdr:from>
    <xdr:to>
      <xdr:col>78</xdr:col>
      <xdr:colOff>120650</xdr:colOff>
      <xdr:row>57</xdr:row>
      <xdr:rowOff>87993</xdr:rowOff>
    </xdr:to>
    <xdr:sp macro="" textlink="">
      <xdr:nvSpPr>
        <xdr:cNvPr id="257" name="フローチャート: 判断 256"/>
        <xdr:cNvSpPr/>
      </xdr:nvSpPr>
      <xdr:spPr>
        <a:xfrm>
          <a:off x="15621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72770</xdr:rowOff>
    </xdr:from>
    <xdr:ext cx="736600" cy="259045"/>
    <xdr:sp macro="" textlink="">
      <xdr:nvSpPr>
        <xdr:cNvPr id="258" name="テキスト ボックス 257"/>
        <xdr:cNvSpPr txBox="1"/>
      </xdr:nvSpPr>
      <xdr:spPr>
        <a:xfrm>
          <a:off x="15290800" y="9845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15422</xdr:rowOff>
    </xdr:from>
    <xdr:to>
      <xdr:col>73</xdr:col>
      <xdr:colOff>180975</xdr:colOff>
      <xdr:row>57</xdr:row>
      <xdr:rowOff>156935</xdr:rowOff>
    </xdr:to>
    <xdr:cxnSp macro="">
      <xdr:nvCxnSpPr>
        <xdr:cNvPr id="259" name="直線コネクタ 258"/>
        <xdr:cNvCxnSpPr/>
      </xdr:nvCxnSpPr>
      <xdr:spPr>
        <a:xfrm flipV="1">
          <a:off x="13893800" y="9788072"/>
          <a:ext cx="889000" cy="141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125185</xdr:rowOff>
    </xdr:from>
    <xdr:to>
      <xdr:col>74</xdr:col>
      <xdr:colOff>31750</xdr:colOff>
      <xdr:row>57</xdr:row>
      <xdr:rowOff>55335</xdr:rowOff>
    </xdr:to>
    <xdr:sp macro="" textlink="">
      <xdr:nvSpPr>
        <xdr:cNvPr id="260" name="フローチャート: 判断 259"/>
        <xdr:cNvSpPr/>
      </xdr:nvSpPr>
      <xdr:spPr>
        <a:xfrm>
          <a:off x="14732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65512</xdr:rowOff>
    </xdr:from>
    <xdr:ext cx="762000" cy="259045"/>
    <xdr:sp macro="" textlink="">
      <xdr:nvSpPr>
        <xdr:cNvPr id="261" name="テキスト ボックス 260"/>
        <xdr:cNvSpPr txBox="1"/>
      </xdr:nvSpPr>
      <xdr:spPr>
        <a:xfrm>
          <a:off x="14401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146050</xdr:rowOff>
    </xdr:from>
    <xdr:to>
      <xdr:col>69</xdr:col>
      <xdr:colOff>92075</xdr:colOff>
      <xdr:row>57</xdr:row>
      <xdr:rowOff>156935</xdr:rowOff>
    </xdr:to>
    <xdr:cxnSp macro="">
      <xdr:nvCxnSpPr>
        <xdr:cNvPr id="262" name="直線コネクタ 261"/>
        <xdr:cNvCxnSpPr/>
      </xdr:nvCxnSpPr>
      <xdr:spPr>
        <a:xfrm>
          <a:off x="13004800" y="9918700"/>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73478</xdr:rowOff>
    </xdr:from>
    <xdr:to>
      <xdr:col>69</xdr:col>
      <xdr:colOff>142875</xdr:colOff>
      <xdr:row>58</xdr:row>
      <xdr:rowOff>3628</xdr:rowOff>
    </xdr:to>
    <xdr:sp macro="" textlink="">
      <xdr:nvSpPr>
        <xdr:cNvPr id="263" name="フローチャート: 判断 262"/>
        <xdr:cNvSpPr/>
      </xdr:nvSpPr>
      <xdr:spPr>
        <a:xfrm>
          <a:off x="13843000" y="984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13805</xdr:rowOff>
    </xdr:from>
    <xdr:ext cx="762000" cy="259045"/>
    <xdr:sp macro="" textlink="">
      <xdr:nvSpPr>
        <xdr:cNvPr id="264" name="テキスト ボックス 263"/>
        <xdr:cNvSpPr txBox="1"/>
      </xdr:nvSpPr>
      <xdr:spPr>
        <a:xfrm>
          <a:off x="13512800" y="961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65315</xdr:rowOff>
    </xdr:from>
    <xdr:to>
      <xdr:col>65</xdr:col>
      <xdr:colOff>53975</xdr:colOff>
      <xdr:row>58</xdr:row>
      <xdr:rowOff>166915</xdr:rowOff>
    </xdr:to>
    <xdr:sp macro="" textlink="">
      <xdr:nvSpPr>
        <xdr:cNvPr id="265" name="フローチャート: 判断 264"/>
        <xdr:cNvSpPr/>
      </xdr:nvSpPr>
      <xdr:spPr>
        <a:xfrm>
          <a:off x="12954000" y="10009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151692</xdr:rowOff>
    </xdr:from>
    <xdr:ext cx="762000" cy="259045"/>
    <xdr:sp macro="" textlink="">
      <xdr:nvSpPr>
        <xdr:cNvPr id="266" name="テキスト ボックス 265"/>
        <xdr:cNvSpPr txBox="1"/>
      </xdr:nvSpPr>
      <xdr:spPr>
        <a:xfrm>
          <a:off x="12623800" y="1009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95250</xdr:rowOff>
    </xdr:from>
    <xdr:to>
      <xdr:col>82</xdr:col>
      <xdr:colOff>158750</xdr:colOff>
      <xdr:row>58</xdr:row>
      <xdr:rowOff>25400</xdr:rowOff>
    </xdr:to>
    <xdr:sp macro="" textlink="">
      <xdr:nvSpPr>
        <xdr:cNvPr id="272" name="楕円 271"/>
        <xdr:cNvSpPr/>
      </xdr:nvSpPr>
      <xdr:spPr>
        <a:xfrm>
          <a:off x="164592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67327</xdr:rowOff>
    </xdr:from>
    <xdr:ext cx="762000" cy="259045"/>
    <xdr:sp macro="" textlink="">
      <xdr:nvSpPr>
        <xdr:cNvPr id="273" name="その他該当値テキスト"/>
        <xdr:cNvSpPr txBox="1"/>
      </xdr:nvSpPr>
      <xdr:spPr>
        <a:xfrm>
          <a:off x="165989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136072</xdr:rowOff>
    </xdr:from>
    <xdr:to>
      <xdr:col>78</xdr:col>
      <xdr:colOff>120650</xdr:colOff>
      <xdr:row>57</xdr:row>
      <xdr:rowOff>66222</xdr:rowOff>
    </xdr:to>
    <xdr:sp macro="" textlink="">
      <xdr:nvSpPr>
        <xdr:cNvPr id="274" name="楕円 273"/>
        <xdr:cNvSpPr/>
      </xdr:nvSpPr>
      <xdr:spPr>
        <a:xfrm>
          <a:off x="15621000" y="973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76399</xdr:rowOff>
    </xdr:from>
    <xdr:ext cx="736600" cy="259045"/>
    <xdr:sp macro="" textlink="">
      <xdr:nvSpPr>
        <xdr:cNvPr id="275" name="テキスト ボックス 274"/>
        <xdr:cNvSpPr txBox="1"/>
      </xdr:nvSpPr>
      <xdr:spPr>
        <a:xfrm>
          <a:off x="15290800" y="9506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136072</xdr:rowOff>
    </xdr:from>
    <xdr:to>
      <xdr:col>74</xdr:col>
      <xdr:colOff>31750</xdr:colOff>
      <xdr:row>57</xdr:row>
      <xdr:rowOff>66222</xdr:rowOff>
    </xdr:to>
    <xdr:sp macro="" textlink="">
      <xdr:nvSpPr>
        <xdr:cNvPr id="276" name="楕円 275"/>
        <xdr:cNvSpPr/>
      </xdr:nvSpPr>
      <xdr:spPr>
        <a:xfrm>
          <a:off x="14732000" y="973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50999</xdr:rowOff>
    </xdr:from>
    <xdr:ext cx="762000" cy="259045"/>
    <xdr:sp macro="" textlink="">
      <xdr:nvSpPr>
        <xdr:cNvPr id="277" name="テキスト ボックス 276"/>
        <xdr:cNvSpPr txBox="1"/>
      </xdr:nvSpPr>
      <xdr:spPr>
        <a:xfrm>
          <a:off x="14401800" y="982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106135</xdr:rowOff>
    </xdr:from>
    <xdr:to>
      <xdr:col>69</xdr:col>
      <xdr:colOff>142875</xdr:colOff>
      <xdr:row>58</xdr:row>
      <xdr:rowOff>36285</xdr:rowOff>
    </xdr:to>
    <xdr:sp macro="" textlink="">
      <xdr:nvSpPr>
        <xdr:cNvPr id="278" name="楕円 277"/>
        <xdr:cNvSpPr/>
      </xdr:nvSpPr>
      <xdr:spPr>
        <a:xfrm>
          <a:off x="13843000" y="987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21062</xdr:rowOff>
    </xdr:from>
    <xdr:ext cx="762000" cy="259045"/>
    <xdr:sp macro="" textlink="">
      <xdr:nvSpPr>
        <xdr:cNvPr id="279" name="テキスト ボックス 278"/>
        <xdr:cNvSpPr txBox="1"/>
      </xdr:nvSpPr>
      <xdr:spPr>
        <a:xfrm>
          <a:off x="13512800" y="9965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95250</xdr:rowOff>
    </xdr:from>
    <xdr:to>
      <xdr:col>65</xdr:col>
      <xdr:colOff>53975</xdr:colOff>
      <xdr:row>58</xdr:row>
      <xdr:rowOff>25400</xdr:rowOff>
    </xdr:to>
    <xdr:sp macro="" textlink="">
      <xdr:nvSpPr>
        <xdr:cNvPr id="280" name="楕円 279"/>
        <xdr:cNvSpPr/>
      </xdr:nvSpPr>
      <xdr:spPr>
        <a:xfrm>
          <a:off x="12954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35577</xdr:rowOff>
    </xdr:from>
    <xdr:ext cx="762000" cy="259045"/>
    <xdr:sp macro="" textlink="">
      <xdr:nvSpPr>
        <xdr:cNvPr id="281" name="テキスト ボックス 280"/>
        <xdr:cNvSpPr txBox="1"/>
      </xdr:nvSpPr>
      <xdr:spPr>
        <a:xfrm>
          <a:off x="12623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補助費等ついては、前年度比で</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ポイント減少した。</a:t>
          </a:r>
        </a:p>
        <a:p>
          <a:r>
            <a:rPr kumimoji="1" lang="ja-JP" altLang="en-US" sz="1300">
              <a:latin typeface="ＭＳ Ｐゴシック" panose="020B0600070205080204" pitchFamily="50" charset="-128"/>
              <a:ea typeface="ＭＳ Ｐゴシック" panose="020B0600070205080204" pitchFamily="50" charset="-128"/>
            </a:rPr>
            <a:t>　分子において宇城クリーンセンター（廃棄物処理施設）の建設工事が完了し、宇城広域連合負担金が減少したことが影響している。類似団体との比較では、類似団体平均を下回ったが、全国平均値、熊本県平均値と比較すると高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今後は、宇城クリーンセンター建設関連の起債の償還に伴い負担金が増加し、補助費等の比率は上昇する見込みである。</a:t>
          </a: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41</xdr:row>
      <xdr:rowOff>28702</xdr:rowOff>
    </xdr:to>
    <xdr:cxnSp macro="">
      <xdr:nvCxnSpPr>
        <xdr:cNvPr id="306" name="直線コネクタ 305"/>
        <xdr:cNvCxnSpPr/>
      </xdr:nvCxnSpPr>
      <xdr:spPr>
        <a:xfrm flipV="1">
          <a:off x="16510000" y="5842000"/>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779</xdr:rowOff>
    </xdr:from>
    <xdr:ext cx="762000" cy="259045"/>
    <xdr:sp macro="" textlink="">
      <xdr:nvSpPr>
        <xdr:cNvPr id="307" name="補助費等最小値テキスト"/>
        <xdr:cNvSpPr txBox="1"/>
      </xdr:nvSpPr>
      <xdr:spPr>
        <a:xfrm>
          <a:off x="16598900" y="703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28702</xdr:rowOff>
    </xdr:from>
    <xdr:to>
      <xdr:col>82</xdr:col>
      <xdr:colOff>196850</xdr:colOff>
      <xdr:row>41</xdr:row>
      <xdr:rowOff>28702</xdr:rowOff>
    </xdr:to>
    <xdr:cxnSp macro="">
      <xdr:nvCxnSpPr>
        <xdr:cNvPr id="308" name="直線コネクタ 307"/>
        <xdr:cNvCxnSpPr/>
      </xdr:nvCxnSpPr>
      <xdr:spPr>
        <a:xfrm>
          <a:off x="16421100" y="7058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309" name="補助費等最大値テキスト"/>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310" name="直線コネクタ 309"/>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140716</xdr:rowOff>
    </xdr:from>
    <xdr:to>
      <xdr:col>82</xdr:col>
      <xdr:colOff>107950</xdr:colOff>
      <xdr:row>37</xdr:row>
      <xdr:rowOff>42418</xdr:rowOff>
    </xdr:to>
    <xdr:cxnSp macro="">
      <xdr:nvCxnSpPr>
        <xdr:cNvPr id="311" name="直線コネクタ 310"/>
        <xdr:cNvCxnSpPr/>
      </xdr:nvCxnSpPr>
      <xdr:spPr>
        <a:xfrm flipV="1">
          <a:off x="15671800" y="6312916"/>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80281</xdr:rowOff>
    </xdr:from>
    <xdr:ext cx="762000" cy="259045"/>
    <xdr:sp macro="" textlink="">
      <xdr:nvSpPr>
        <xdr:cNvPr id="312" name="補助費等平均値テキスト"/>
        <xdr:cNvSpPr txBox="1"/>
      </xdr:nvSpPr>
      <xdr:spPr>
        <a:xfrm>
          <a:off x="16598900" y="6252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108204</xdr:rowOff>
    </xdr:from>
    <xdr:to>
      <xdr:col>82</xdr:col>
      <xdr:colOff>158750</xdr:colOff>
      <xdr:row>37</xdr:row>
      <xdr:rowOff>38354</xdr:rowOff>
    </xdr:to>
    <xdr:sp macro="" textlink="">
      <xdr:nvSpPr>
        <xdr:cNvPr id="313" name="フローチャート: 判断 312"/>
        <xdr:cNvSpPr/>
      </xdr:nvSpPr>
      <xdr:spPr>
        <a:xfrm>
          <a:off x="16459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149860</xdr:rowOff>
    </xdr:from>
    <xdr:to>
      <xdr:col>78</xdr:col>
      <xdr:colOff>69850</xdr:colOff>
      <xdr:row>37</xdr:row>
      <xdr:rowOff>42418</xdr:rowOff>
    </xdr:to>
    <xdr:cxnSp macro="">
      <xdr:nvCxnSpPr>
        <xdr:cNvPr id="314" name="直線コネクタ 313"/>
        <xdr:cNvCxnSpPr/>
      </xdr:nvCxnSpPr>
      <xdr:spPr>
        <a:xfrm>
          <a:off x="14782800" y="632206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99060</xdr:rowOff>
    </xdr:from>
    <xdr:to>
      <xdr:col>78</xdr:col>
      <xdr:colOff>120650</xdr:colOff>
      <xdr:row>37</xdr:row>
      <xdr:rowOff>29210</xdr:rowOff>
    </xdr:to>
    <xdr:sp macro="" textlink="">
      <xdr:nvSpPr>
        <xdr:cNvPr id="315" name="フローチャート: 判断 314"/>
        <xdr:cNvSpPr/>
      </xdr:nvSpPr>
      <xdr:spPr>
        <a:xfrm>
          <a:off x="15621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39387</xdr:rowOff>
    </xdr:from>
    <xdr:ext cx="736600" cy="259045"/>
    <xdr:sp macro="" textlink="">
      <xdr:nvSpPr>
        <xdr:cNvPr id="316" name="テキスト ボックス 315"/>
        <xdr:cNvSpPr txBox="1"/>
      </xdr:nvSpPr>
      <xdr:spPr>
        <a:xfrm>
          <a:off x="15290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149860</xdr:rowOff>
    </xdr:from>
    <xdr:to>
      <xdr:col>73</xdr:col>
      <xdr:colOff>180975</xdr:colOff>
      <xdr:row>37</xdr:row>
      <xdr:rowOff>56134</xdr:rowOff>
    </xdr:to>
    <xdr:cxnSp macro="">
      <xdr:nvCxnSpPr>
        <xdr:cNvPr id="317" name="直線コネクタ 316"/>
        <xdr:cNvCxnSpPr/>
      </xdr:nvCxnSpPr>
      <xdr:spPr>
        <a:xfrm flipV="1">
          <a:off x="13893800" y="6322060"/>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80772</xdr:rowOff>
    </xdr:from>
    <xdr:to>
      <xdr:col>74</xdr:col>
      <xdr:colOff>31750</xdr:colOff>
      <xdr:row>37</xdr:row>
      <xdr:rowOff>10922</xdr:rowOff>
    </xdr:to>
    <xdr:sp macro="" textlink="">
      <xdr:nvSpPr>
        <xdr:cNvPr id="318" name="フローチャート: 判断 317"/>
        <xdr:cNvSpPr/>
      </xdr:nvSpPr>
      <xdr:spPr>
        <a:xfrm>
          <a:off x="14732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21099</xdr:rowOff>
    </xdr:from>
    <xdr:ext cx="762000" cy="259045"/>
    <xdr:sp macro="" textlink="">
      <xdr:nvSpPr>
        <xdr:cNvPr id="319" name="テキスト ボックス 318"/>
        <xdr:cNvSpPr txBox="1"/>
      </xdr:nvSpPr>
      <xdr:spPr>
        <a:xfrm>
          <a:off x="14401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1270</xdr:rowOff>
    </xdr:from>
    <xdr:to>
      <xdr:col>69</xdr:col>
      <xdr:colOff>92075</xdr:colOff>
      <xdr:row>37</xdr:row>
      <xdr:rowOff>56134</xdr:rowOff>
    </xdr:to>
    <xdr:cxnSp macro="">
      <xdr:nvCxnSpPr>
        <xdr:cNvPr id="320" name="直線コネクタ 319"/>
        <xdr:cNvCxnSpPr/>
      </xdr:nvCxnSpPr>
      <xdr:spPr>
        <a:xfrm>
          <a:off x="13004800" y="634492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21" name="フローチャート: 判断 320"/>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85107</xdr:rowOff>
    </xdr:from>
    <xdr:ext cx="762000" cy="259045"/>
    <xdr:sp macro="" textlink="">
      <xdr:nvSpPr>
        <xdr:cNvPr id="322" name="テキスト ボックス 321"/>
        <xdr:cNvSpPr txBox="1"/>
      </xdr:nvSpPr>
      <xdr:spPr>
        <a:xfrm>
          <a:off x="13512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76200</xdr:rowOff>
    </xdr:from>
    <xdr:to>
      <xdr:col>65</xdr:col>
      <xdr:colOff>53975</xdr:colOff>
      <xdr:row>37</xdr:row>
      <xdr:rowOff>6350</xdr:rowOff>
    </xdr:to>
    <xdr:sp macro="" textlink="">
      <xdr:nvSpPr>
        <xdr:cNvPr id="323" name="フローチャート: 判断 322"/>
        <xdr:cNvSpPr/>
      </xdr:nvSpPr>
      <xdr:spPr>
        <a:xfrm>
          <a:off x="12954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16527</xdr:rowOff>
    </xdr:from>
    <xdr:ext cx="762000" cy="259045"/>
    <xdr:sp macro="" textlink="">
      <xdr:nvSpPr>
        <xdr:cNvPr id="324" name="テキスト ボックス 323"/>
        <xdr:cNvSpPr txBox="1"/>
      </xdr:nvSpPr>
      <xdr:spPr>
        <a:xfrm>
          <a:off x="12623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89916</xdr:rowOff>
    </xdr:from>
    <xdr:to>
      <xdr:col>82</xdr:col>
      <xdr:colOff>158750</xdr:colOff>
      <xdr:row>37</xdr:row>
      <xdr:rowOff>20066</xdr:rowOff>
    </xdr:to>
    <xdr:sp macro="" textlink="">
      <xdr:nvSpPr>
        <xdr:cNvPr id="330" name="楕円 329"/>
        <xdr:cNvSpPr/>
      </xdr:nvSpPr>
      <xdr:spPr>
        <a:xfrm>
          <a:off x="164592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106443</xdr:rowOff>
    </xdr:from>
    <xdr:ext cx="762000" cy="259045"/>
    <xdr:sp macro="" textlink="">
      <xdr:nvSpPr>
        <xdr:cNvPr id="331" name="補助費等該当値テキスト"/>
        <xdr:cNvSpPr txBox="1"/>
      </xdr:nvSpPr>
      <xdr:spPr>
        <a:xfrm>
          <a:off x="16598900" y="6107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163068</xdr:rowOff>
    </xdr:from>
    <xdr:to>
      <xdr:col>78</xdr:col>
      <xdr:colOff>120650</xdr:colOff>
      <xdr:row>37</xdr:row>
      <xdr:rowOff>93218</xdr:rowOff>
    </xdr:to>
    <xdr:sp macro="" textlink="">
      <xdr:nvSpPr>
        <xdr:cNvPr id="332" name="楕円 331"/>
        <xdr:cNvSpPr/>
      </xdr:nvSpPr>
      <xdr:spPr>
        <a:xfrm>
          <a:off x="156210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77995</xdr:rowOff>
    </xdr:from>
    <xdr:ext cx="736600" cy="259045"/>
    <xdr:sp macro="" textlink="">
      <xdr:nvSpPr>
        <xdr:cNvPr id="333" name="テキスト ボックス 332"/>
        <xdr:cNvSpPr txBox="1"/>
      </xdr:nvSpPr>
      <xdr:spPr>
        <a:xfrm>
          <a:off x="15290800" y="6421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99060</xdr:rowOff>
    </xdr:from>
    <xdr:to>
      <xdr:col>74</xdr:col>
      <xdr:colOff>31750</xdr:colOff>
      <xdr:row>37</xdr:row>
      <xdr:rowOff>29210</xdr:rowOff>
    </xdr:to>
    <xdr:sp macro="" textlink="">
      <xdr:nvSpPr>
        <xdr:cNvPr id="334" name="楕円 333"/>
        <xdr:cNvSpPr/>
      </xdr:nvSpPr>
      <xdr:spPr>
        <a:xfrm>
          <a:off x="14732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13987</xdr:rowOff>
    </xdr:from>
    <xdr:ext cx="762000" cy="259045"/>
    <xdr:sp macro="" textlink="">
      <xdr:nvSpPr>
        <xdr:cNvPr id="335" name="テキスト ボックス 334"/>
        <xdr:cNvSpPr txBox="1"/>
      </xdr:nvSpPr>
      <xdr:spPr>
        <a:xfrm>
          <a:off x="14401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5334</xdr:rowOff>
    </xdr:from>
    <xdr:to>
      <xdr:col>69</xdr:col>
      <xdr:colOff>142875</xdr:colOff>
      <xdr:row>37</xdr:row>
      <xdr:rowOff>106934</xdr:rowOff>
    </xdr:to>
    <xdr:sp macro="" textlink="">
      <xdr:nvSpPr>
        <xdr:cNvPr id="336" name="楕円 335"/>
        <xdr:cNvSpPr/>
      </xdr:nvSpPr>
      <xdr:spPr>
        <a:xfrm>
          <a:off x="138430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91711</xdr:rowOff>
    </xdr:from>
    <xdr:ext cx="762000" cy="259045"/>
    <xdr:sp macro="" textlink="">
      <xdr:nvSpPr>
        <xdr:cNvPr id="337" name="テキスト ボックス 336"/>
        <xdr:cNvSpPr txBox="1"/>
      </xdr:nvSpPr>
      <xdr:spPr>
        <a:xfrm>
          <a:off x="13512800" y="643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121920</xdr:rowOff>
    </xdr:from>
    <xdr:to>
      <xdr:col>65</xdr:col>
      <xdr:colOff>53975</xdr:colOff>
      <xdr:row>37</xdr:row>
      <xdr:rowOff>52070</xdr:rowOff>
    </xdr:to>
    <xdr:sp macro="" textlink="">
      <xdr:nvSpPr>
        <xdr:cNvPr id="338" name="楕円 337"/>
        <xdr:cNvSpPr/>
      </xdr:nvSpPr>
      <xdr:spPr>
        <a:xfrm>
          <a:off x="12954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36847</xdr:rowOff>
    </xdr:from>
    <xdr:ext cx="762000" cy="259045"/>
    <xdr:sp macro="" textlink="">
      <xdr:nvSpPr>
        <xdr:cNvPr id="339" name="テキスト ボックス 338"/>
        <xdr:cNvSpPr txBox="1"/>
      </xdr:nvSpPr>
      <xdr:spPr>
        <a:xfrm>
          <a:off x="12623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公債費については、前年度比で</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ポイント増加した。</a:t>
          </a:r>
        </a:p>
        <a:p>
          <a:r>
            <a:rPr kumimoji="1" lang="ja-JP" altLang="en-US" sz="1300">
              <a:latin typeface="ＭＳ Ｐゴシック" panose="020B0600070205080204" pitchFamily="50" charset="-128"/>
              <a:ea typeface="ＭＳ Ｐゴシック" panose="020B0600070205080204" pitchFamily="50" charset="-128"/>
            </a:rPr>
            <a:t>　類似団体との比較では、類似団体平均値を上回り、全国平均値、熊本県平均値と比較しても高くなっている。熊本地震からの復旧事業に係る災害復旧事業債等の償還が本格化しており、今後も多額の地方債の借入の償還が続くため、公債費の比率は増加すると見込まれる。</a:t>
          </a:r>
        </a:p>
      </xdr:txBody>
    </xdr:sp>
    <xdr:clientData/>
  </xdr:twoCellAnchor>
  <xdr:oneCellAnchor>
    <xdr:from>
      <xdr:col>3</xdr:col>
      <xdr:colOff>123825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41275</xdr:rowOff>
    </xdr:from>
    <xdr:to>
      <xdr:col>24</xdr:col>
      <xdr:colOff>25400</xdr:colOff>
      <xdr:row>80</xdr:row>
      <xdr:rowOff>43180</xdr:rowOff>
    </xdr:to>
    <xdr:cxnSp macro="">
      <xdr:nvCxnSpPr>
        <xdr:cNvPr id="366" name="直線コネクタ 365"/>
        <xdr:cNvCxnSpPr/>
      </xdr:nvCxnSpPr>
      <xdr:spPr>
        <a:xfrm flipV="1">
          <a:off x="4826000" y="12728575"/>
          <a:ext cx="0" cy="1030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15257</xdr:rowOff>
    </xdr:from>
    <xdr:ext cx="762000" cy="259045"/>
    <xdr:sp macro="" textlink="">
      <xdr:nvSpPr>
        <xdr:cNvPr id="367" name="公債費最小値テキスト"/>
        <xdr:cNvSpPr txBox="1"/>
      </xdr:nvSpPr>
      <xdr:spPr>
        <a:xfrm>
          <a:off x="4914900" y="13731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43180</xdr:rowOff>
    </xdr:from>
    <xdr:to>
      <xdr:col>24</xdr:col>
      <xdr:colOff>114300</xdr:colOff>
      <xdr:row>80</xdr:row>
      <xdr:rowOff>43180</xdr:rowOff>
    </xdr:to>
    <xdr:cxnSp macro="">
      <xdr:nvCxnSpPr>
        <xdr:cNvPr id="368" name="直線コネクタ 367"/>
        <xdr:cNvCxnSpPr/>
      </xdr:nvCxnSpPr>
      <xdr:spPr>
        <a:xfrm>
          <a:off x="4737100" y="13759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127652</xdr:rowOff>
    </xdr:from>
    <xdr:ext cx="762000" cy="259045"/>
    <xdr:sp macro="" textlink="">
      <xdr:nvSpPr>
        <xdr:cNvPr id="369" name="公債費最大値テキスト"/>
        <xdr:cNvSpPr txBox="1"/>
      </xdr:nvSpPr>
      <xdr:spPr>
        <a:xfrm>
          <a:off x="4914900" y="12472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41275</xdr:rowOff>
    </xdr:from>
    <xdr:to>
      <xdr:col>24</xdr:col>
      <xdr:colOff>114300</xdr:colOff>
      <xdr:row>74</xdr:row>
      <xdr:rowOff>41275</xdr:rowOff>
    </xdr:to>
    <xdr:cxnSp macro="">
      <xdr:nvCxnSpPr>
        <xdr:cNvPr id="370" name="直線コネクタ 369"/>
        <xdr:cNvCxnSpPr/>
      </xdr:nvCxnSpPr>
      <xdr:spPr>
        <a:xfrm>
          <a:off x="4737100" y="12728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52705</xdr:rowOff>
    </xdr:from>
    <xdr:to>
      <xdr:col>24</xdr:col>
      <xdr:colOff>25400</xdr:colOff>
      <xdr:row>75</xdr:row>
      <xdr:rowOff>77470</xdr:rowOff>
    </xdr:to>
    <xdr:cxnSp macro="">
      <xdr:nvCxnSpPr>
        <xdr:cNvPr id="371" name="直線コネクタ 370"/>
        <xdr:cNvCxnSpPr/>
      </xdr:nvCxnSpPr>
      <xdr:spPr>
        <a:xfrm>
          <a:off x="3987800" y="12911455"/>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155592</xdr:rowOff>
    </xdr:from>
    <xdr:ext cx="762000" cy="259045"/>
    <xdr:sp macro="" textlink="">
      <xdr:nvSpPr>
        <xdr:cNvPr id="372" name="公債費平均値テキスト"/>
        <xdr:cNvSpPr txBox="1"/>
      </xdr:nvSpPr>
      <xdr:spPr>
        <a:xfrm>
          <a:off x="4914900" y="126714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139065</xdr:rowOff>
    </xdr:from>
    <xdr:to>
      <xdr:col>24</xdr:col>
      <xdr:colOff>76200</xdr:colOff>
      <xdr:row>75</xdr:row>
      <xdr:rowOff>69215</xdr:rowOff>
    </xdr:to>
    <xdr:sp macro="" textlink="">
      <xdr:nvSpPr>
        <xdr:cNvPr id="373" name="フローチャート: 判断 372"/>
        <xdr:cNvSpPr/>
      </xdr:nvSpPr>
      <xdr:spPr>
        <a:xfrm>
          <a:off x="4775200" y="12826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165100</xdr:rowOff>
    </xdr:from>
    <xdr:to>
      <xdr:col>19</xdr:col>
      <xdr:colOff>187325</xdr:colOff>
      <xdr:row>75</xdr:row>
      <xdr:rowOff>52705</xdr:rowOff>
    </xdr:to>
    <xdr:cxnSp macro="">
      <xdr:nvCxnSpPr>
        <xdr:cNvPr id="374" name="直線コネクタ 373"/>
        <xdr:cNvCxnSpPr/>
      </xdr:nvCxnSpPr>
      <xdr:spPr>
        <a:xfrm>
          <a:off x="3098800" y="12852400"/>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144780</xdr:rowOff>
    </xdr:from>
    <xdr:to>
      <xdr:col>20</xdr:col>
      <xdr:colOff>38100</xdr:colOff>
      <xdr:row>75</xdr:row>
      <xdr:rowOff>74930</xdr:rowOff>
    </xdr:to>
    <xdr:sp macro="" textlink="">
      <xdr:nvSpPr>
        <xdr:cNvPr id="375" name="フローチャート: 判断 374"/>
        <xdr:cNvSpPr/>
      </xdr:nvSpPr>
      <xdr:spPr>
        <a:xfrm>
          <a:off x="3937000" y="128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85107</xdr:rowOff>
    </xdr:from>
    <xdr:ext cx="736600" cy="259045"/>
    <xdr:sp macro="" textlink="">
      <xdr:nvSpPr>
        <xdr:cNvPr id="376" name="テキスト ボックス 375"/>
        <xdr:cNvSpPr txBox="1"/>
      </xdr:nvSpPr>
      <xdr:spPr>
        <a:xfrm>
          <a:off x="3606800" y="12600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165100</xdr:rowOff>
    </xdr:from>
    <xdr:to>
      <xdr:col>15</xdr:col>
      <xdr:colOff>98425</xdr:colOff>
      <xdr:row>74</xdr:row>
      <xdr:rowOff>167005</xdr:rowOff>
    </xdr:to>
    <xdr:cxnSp macro="">
      <xdr:nvCxnSpPr>
        <xdr:cNvPr id="377" name="直線コネクタ 376"/>
        <xdr:cNvCxnSpPr/>
      </xdr:nvCxnSpPr>
      <xdr:spPr>
        <a:xfrm flipV="1">
          <a:off x="2209800" y="1285240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123825</xdr:rowOff>
    </xdr:from>
    <xdr:to>
      <xdr:col>15</xdr:col>
      <xdr:colOff>149225</xdr:colOff>
      <xdr:row>75</xdr:row>
      <xdr:rowOff>53975</xdr:rowOff>
    </xdr:to>
    <xdr:sp macro="" textlink="">
      <xdr:nvSpPr>
        <xdr:cNvPr id="378" name="フローチャート: 判断 377"/>
        <xdr:cNvSpPr/>
      </xdr:nvSpPr>
      <xdr:spPr>
        <a:xfrm>
          <a:off x="3048000" y="1281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38752</xdr:rowOff>
    </xdr:from>
    <xdr:ext cx="762000" cy="259045"/>
    <xdr:sp macro="" textlink="">
      <xdr:nvSpPr>
        <xdr:cNvPr id="379" name="テキスト ボックス 378"/>
        <xdr:cNvSpPr txBox="1"/>
      </xdr:nvSpPr>
      <xdr:spPr>
        <a:xfrm>
          <a:off x="2717800" y="12897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165100</xdr:rowOff>
    </xdr:from>
    <xdr:to>
      <xdr:col>11</xdr:col>
      <xdr:colOff>9525</xdr:colOff>
      <xdr:row>74</xdr:row>
      <xdr:rowOff>167005</xdr:rowOff>
    </xdr:to>
    <xdr:cxnSp macro="">
      <xdr:nvCxnSpPr>
        <xdr:cNvPr id="380" name="直線コネクタ 379"/>
        <xdr:cNvCxnSpPr/>
      </xdr:nvCxnSpPr>
      <xdr:spPr>
        <a:xfrm>
          <a:off x="1320800" y="1285240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108585</xdr:rowOff>
    </xdr:from>
    <xdr:to>
      <xdr:col>11</xdr:col>
      <xdr:colOff>60325</xdr:colOff>
      <xdr:row>75</xdr:row>
      <xdr:rowOff>38735</xdr:rowOff>
    </xdr:to>
    <xdr:sp macro="" textlink="">
      <xdr:nvSpPr>
        <xdr:cNvPr id="381" name="フローチャート: 判断 380"/>
        <xdr:cNvSpPr/>
      </xdr:nvSpPr>
      <xdr:spPr>
        <a:xfrm>
          <a:off x="2159000" y="12795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48912</xdr:rowOff>
    </xdr:from>
    <xdr:ext cx="762000" cy="259045"/>
    <xdr:sp macro="" textlink="">
      <xdr:nvSpPr>
        <xdr:cNvPr id="382" name="テキスト ボックス 381"/>
        <xdr:cNvSpPr txBox="1"/>
      </xdr:nvSpPr>
      <xdr:spPr>
        <a:xfrm>
          <a:off x="1828800" y="12564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114300</xdr:rowOff>
    </xdr:from>
    <xdr:to>
      <xdr:col>6</xdr:col>
      <xdr:colOff>171450</xdr:colOff>
      <xdr:row>75</xdr:row>
      <xdr:rowOff>44450</xdr:rowOff>
    </xdr:to>
    <xdr:sp macro="" textlink="">
      <xdr:nvSpPr>
        <xdr:cNvPr id="383" name="フローチャート: 判断 382"/>
        <xdr:cNvSpPr/>
      </xdr:nvSpPr>
      <xdr:spPr>
        <a:xfrm>
          <a:off x="1270000" y="1280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54627</xdr:rowOff>
    </xdr:from>
    <xdr:ext cx="762000" cy="259045"/>
    <xdr:sp macro="" textlink="">
      <xdr:nvSpPr>
        <xdr:cNvPr id="384" name="テキスト ボックス 383"/>
        <xdr:cNvSpPr txBox="1"/>
      </xdr:nvSpPr>
      <xdr:spPr>
        <a:xfrm>
          <a:off x="939800" y="1257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26670</xdr:rowOff>
    </xdr:from>
    <xdr:to>
      <xdr:col>24</xdr:col>
      <xdr:colOff>76200</xdr:colOff>
      <xdr:row>75</xdr:row>
      <xdr:rowOff>128270</xdr:rowOff>
    </xdr:to>
    <xdr:sp macro="" textlink="">
      <xdr:nvSpPr>
        <xdr:cNvPr id="390" name="楕円 389"/>
        <xdr:cNvSpPr/>
      </xdr:nvSpPr>
      <xdr:spPr>
        <a:xfrm>
          <a:off x="4775200" y="1288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170197</xdr:rowOff>
    </xdr:from>
    <xdr:ext cx="762000" cy="259045"/>
    <xdr:sp macro="" textlink="">
      <xdr:nvSpPr>
        <xdr:cNvPr id="391" name="公債費該当値テキスト"/>
        <xdr:cNvSpPr txBox="1"/>
      </xdr:nvSpPr>
      <xdr:spPr>
        <a:xfrm>
          <a:off x="4914900" y="1285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1905</xdr:rowOff>
    </xdr:from>
    <xdr:to>
      <xdr:col>20</xdr:col>
      <xdr:colOff>38100</xdr:colOff>
      <xdr:row>75</xdr:row>
      <xdr:rowOff>103505</xdr:rowOff>
    </xdr:to>
    <xdr:sp macro="" textlink="">
      <xdr:nvSpPr>
        <xdr:cNvPr id="392" name="楕円 391"/>
        <xdr:cNvSpPr/>
      </xdr:nvSpPr>
      <xdr:spPr>
        <a:xfrm>
          <a:off x="3937000" y="12860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88282</xdr:rowOff>
    </xdr:from>
    <xdr:ext cx="736600" cy="259045"/>
    <xdr:sp macro="" textlink="">
      <xdr:nvSpPr>
        <xdr:cNvPr id="393" name="テキスト ボックス 392"/>
        <xdr:cNvSpPr txBox="1"/>
      </xdr:nvSpPr>
      <xdr:spPr>
        <a:xfrm>
          <a:off x="3606800" y="129470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114300</xdr:rowOff>
    </xdr:from>
    <xdr:to>
      <xdr:col>15</xdr:col>
      <xdr:colOff>149225</xdr:colOff>
      <xdr:row>75</xdr:row>
      <xdr:rowOff>44450</xdr:rowOff>
    </xdr:to>
    <xdr:sp macro="" textlink="">
      <xdr:nvSpPr>
        <xdr:cNvPr id="394" name="楕円 393"/>
        <xdr:cNvSpPr/>
      </xdr:nvSpPr>
      <xdr:spPr>
        <a:xfrm>
          <a:off x="3048000" y="1280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54627</xdr:rowOff>
    </xdr:from>
    <xdr:ext cx="762000" cy="259045"/>
    <xdr:sp macro="" textlink="">
      <xdr:nvSpPr>
        <xdr:cNvPr id="395" name="テキスト ボックス 394"/>
        <xdr:cNvSpPr txBox="1"/>
      </xdr:nvSpPr>
      <xdr:spPr>
        <a:xfrm>
          <a:off x="2717800" y="1257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116205</xdr:rowOff>
    </xdr:from>
    <xdr:to>
      <xdr:col>11</xdr:col>
      <xdr:colOff>60325</xdr:colOff>
      <xdr:row>75</xdr:row>
      <xdr:rowOff>46355</xdr:rowOff>
    </xdr:to>
    <xdr:sp macro="" textlink="">
      <xdr:nvSpPr>
        <xdr:cNvPr id="396" name="楕円 395"/>
        <xdr:cNvSpPr/>
      </xdr:nvSpPr>
      <xdr:spPr>
        <a:xfrm>
          <a:off x="2159000" y="12803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31132</xdr:rowOff>
    </xdr:from>
    <xdr:ext cx="762000" cy="259045"/>
    <xdr:sp macro="" textlink="">
      <xdr:nvSpPr>
        <xdr:cNvPr id="397" name="テキスト ボックス 396"/>
        <xdr:cNvSpPr txBox="1"/>
      </xdr:nvSpPr>
      <xdr:spPr>
        <a:xfrm>
          <a:off x="1828800" y="12889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114300</xdr:rowOff>
    </xdr:from>
    <xdr:to>
      <xdr:col>6</xdr:col>
      <xdr:colOff>171450</xdr:colOff>
      <xdr:row>75</xdr:row>
      <xdr:rowOff>44450</xdr:rowOff>
    </xdr:to>
    <xdr:sp macro="" textlink="">
      <xdr:nvSpPr>
        <xdr:cNvPr id="398" name="楕円 397"/>
        <xdr:cNvSpPr/>
      </xdr:nvSpPr>
      <xdr:spPr>
        <a:xfrm>
          <a:off x="1270000" y="1280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29227</xdr:rowOff>
    </xdr:from>
    <xdr:ext cx="762000" cy="259045"/>
    <xdr:sp macro="" textlink="">
      <xdr:nvSpPr>
        <xdr:cNvPr id="399" name="テキスト ボックス 398"/>
        <xdr:cNvSpPr txBox="1"/>
      </xdr:nvSpPr>
      <xdr:spPr>
        <a:xfrm>
          <a:off x="939800" y="1288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公債費以外については、前年度比で</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ポイント減少した。主な要因としては、補助費等における宇城広域連合負担金の減少が挙げられる。類似団体平均値、全国平均値、熊本県平均値を下回っている。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今後も、引き続き、人事評価制度の活用等による給与の適正化や、民間委託等による業務の効率化を検討し、行政サービスに対する受益者負担も視野に入れながら、財政健全化を図る。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104140</xdr:rowOff>
    </xdr:from>
    <xdr:to>
      <xdr:col>82</xdr:col>
      <xdr:colOff>107950</xdr:colOff>
      <xdr:row>79</xdr:row>
      <xdr:rowOff>156718</xdr:rowOff>
    </xdr:to>
    <xdr:cxnSp macro="">
      <xdr:nvCxnSpPr>
        <xdr:cNvPr id="425" name="直線コネクタ 424"/>
        <xdr:cNvCxnSpPr/>
      </xdr:nvCxnSpPr>
      <xdr:spPr>
        <a:xfrm flipV="1">
          <a:off x="16510000" y="12448540"/>
          <a:ext cx="0" cy="1252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128795</xdr:rowOff>
    </xdr:from>
    <xdr:ext cx="762000" cy="259045"/>
    <xdr:sp macro="" textlink="">
      <xdr:nvSpPr>
        <xdr:cNvPr id="426" name="公債費以外最小値テキスト"/>
        <xdr:cNvSpPr txBox="1"/>
      </xdr:nvSpPr>
      <xdr:spPr>
        <a:xfrm>
          <a:off x="16598900" y="13673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156718</xdr:rowOff>
    </xdr:from>
    <xdr:to>
      <xdr:col>82</xdr:col>
      <xdr:colOff>196850</xdr:colOff>
      <xdr:row>79</xdr:row>
      <xdr:rowOff>156718</xdr:rowOff>
    </xdr:to>
    <xdr:cxnSp macro="">
      <xdr:nvCxnSpPr>
        <xdr:cNvPr id="427" name="直線コネクタ 426"/>
        <xdr:cNvCxnSpPr/>
      </xdr:nvCxnSpPr>
      <xdr:spPr>
        <a:xfrm>
          <a:off x="16421100" y="13701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19067</xdr:rowOff>
    </xdr:from>
    <xdr:ext cx="762000" cy="259045"/>
    <xdr:sp macro="" textlink="">
      <xdr:nvSpPr>
        <xdr:cNvPr id="428" name="公債費以外最大値テキスト"/>
        <xdr:cNvSpPr txBox="1"/>
      </xdr:nvSpPr>
      <xdr:spPr>
        <a:xfrm>
          <a:off x="16598900" y="1219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104140</xdr:rowOff>
    </xdr:from>
    <xdr:to>
      <xdr:col>82</xdr:col>
      <xdr:colOff>196850</xdr:colOff>
      <xdr:row>72</xdr:row>
      <xdr:rowOff>104140</xdr:rowOff>
    </xdr:to>
    <xdr:cxnSp macro="">
      <xdr:nvCxnSpPr>
        <xdr:cNvPr id="429" name="直線コネクタ 428"/>
        <xdr:cNvCxnSpPr/>
      </xdr:nvCxnSpPr>
      <xdr:spPr>
        <a:xfrm>
          <a:off x="16421100" y="12448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127000</xdr:rowOff>
    </xdr:from>
    <xdr:to>
      <xdr:col>82</xdr:col>
      <xdr:colOff>107950</xdr:colOff>
      <xdr:row>76</xdr:row>
      <xdr:rowOff>136144</xdr:rowOff>
    </xdr:to>
    <xdr:cxnSp macro="">
      <xdr:nvCxnSpPr>
        <xdr:cNvPr id="430" name="直線コネクタ 429"/>
        <xdr:cNvCxnSpPr/>
      </xdr:nvCxnSpPr>
      <xdr:spPr>
        <a:xfrm flipV="1">
          <a:off x="15671800" y="1315720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103140</xdr:rowOff>
    </xdr:from>
    <xdr:ext cx="762000" cy="259045"/>
    <xdr:sp macro="" textlink="">
      <xdr:nvSpPr>
        <xdr:cNvPr id="431" name="公債費以外平均値テキスト"/>
        <xdr:cNvSpPr txBox="1"/>
      </xdr:nvSpPr>
      <xdr:spPr>
        <a:xfrm>
          <a:off x="16598900" y="131333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131063</xdr:rowOff>
    </xdr:from>
    <xdr:to>
      <xdr:col>82</xdr:col>
      <xdr:colOff>158750</xdr:colOff>
      <xdr:row>77</xdr:row>
      <xdr:rowOff>61213</xdr:rowOff>
    </xdr:to>
    <xdr:sp macro="" textlink="">
      <xdr:nvSpPr>
        <xdr:cNvPr id="432" name="フローチャート: 判断 431"/>
        <xdr:cNvSpPr/>
      </xdr:nvSpPr>
      <xdr:spPr>
        <a:xfrm>
          <a:off x="164592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165863</xdr:rowOff>
    </xdr:from>
    <xdr:to>
      <xdr:col>78</xdr:col>
      <xdr:colOff>69850</xdr:colOff>
      <xdr:row>76</xdr:row>
      <xdr:rowOff>136144</xdr:rowOff>
    </xdr:to>
    <xdr:cxnSp macro="">
      <xdr:nvCxnSpPr>
        <xdr:cNvPr id="433" name="直線コネクタ 432"/>
        <xdr:cNvCxnSpPr/>
      </xdr:nvCxnSpPr>
      <xdr:spPr>
        <a:xfrm>
          <a:off x="14782800" y="13024613"/>
          <a:ext cx="889000" cy="141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85344</xdr:rowOff>
    </xdr:from>
    <xdr:to>
      <xdr:col>78</xdr:col>
      <xdr:colOff>120650</xdr:colOff>
      <xdr:row>77</xdr:row>
      <xdr:rowOff>15494</xdr:rowOff>
    </xdr:to>
    <xdr:sp macro="" textlink="">
      <xdr:nvSpPr>
        <xdr:cNvPr id="434" name="フローチャート: 判断 433"/>
        <xdr:cNvSpPr/>
      </xdr:nvSpPr>
      <xdr:spPr>
        <a:xfrm>
          <a:off x="15621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25671</xdr:rowOff>
    </xdr:from>
    <xdr:ext cx="736600" cy="259045"/>
    <xdr:sp macro="" textlink="">
      <xdr:nvSpPr>
        <xdr:cNvPr id="435" name="テキスト ボックス 434"/>
        <xdr:cNvSpPr txBox="1"/>
      </xdr:nvSpPr>
      <xdr:spPr>
        <a:xfrm>
          <a:off x="15290800" y="12884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165863</xdr:rowOff>
    </xdr:from>
    <xdr:to>
      <xdr:col>73</xdr:col>
      <xdr:colOff>180975</xdr:colOff>
      <xdr:row>77</xdr:row>
      <xdr:rowOff>147574</xdr:rowOff>
    </xdr:to>
    <xdr:cxnSp macro="">
      <xdr:nvCxnSpPr>
        <xdr:cNvPr id="436" name="直線コネクタ 435"/>
        <xdr:cNvCxnSpPr/>
      </xdr:nvCxnSpPr>
      <xdr:spPr>
        <a:xfrm flipV="1">
          <a:off x="13893800" y="13024613"/>
          <a:ext cx="889000" cy="324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133350</xdr:rowOff>
    </xdr:from>
    <xdr:to>
      <xdr:col>74</xdr:col>
      <xdr:colOff>31750</xdr:colOff>
      <xdr:row>76</xdr:row>
      <xdr:rowOff>63500</xdr:rowOff>
    </xdr:to>
    <xdr:sp macro="" textlink="">
      <xdr:nvSpPr>
        <xdr:cNvPr id="437" name="フローチャート: 判断 436"/>
        <xdr:cNvSpPr/>
      </xdr:nvSpPr>
      <xdr:spPr>
        <a:xfrm>
          <a:off x="14732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48277</xdr:rowOff>
    </xdr:from>
    <xdr:ext cx="762000" cy="259045"/>
    <xdr:sp macro="" textlink="">
      <xdr:nvSpPr>
        <xdr:cNvPr id="438" name="テキスト ボックス 437"/>
        <xdr:cNvSpPr txBox="1"/>
      </xdr:nvSpPr>
      <xdr:spPr>
        <a:xfrm>
          <a:off x="14401800" y="1307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147574</xdr:rowOff>
    </xdr:from>
    <xdr:to>
      <xdr:col>69</xdr:col>
      <xdr:colOff>92075</xdr:colOff>
      <xdr:row>78</xdr:row>
      <xdr:rowOff>12700</xdr:rowOff>
    </xdr:to>
    <xdr:cxnSp macro="">
      <xdr:nvCxnSpPr>
        <xdr:cNvPr id="439" name="直線コネクタ 438"/>
        <xdr:cNvCxnSpPr/>
      </xdr:nvCxnSpPr>
      <xdr:spPr>
        <a:xfrm flipV="1">
          <a:off x="13004800" y="1334922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46482</xdr:rowOff>
    </xdr:from>
    <xdr:to>
      <xdr:col>69</xdr:col>
      <xdr:colOff>142875</xdr:colOff>
      <xdr:row>77</xdr:row>
      <xdr:rowOff>148082</xdr:rowOff>
    </xdr:to>
    <xdr:sp macro="" textlink="">
      <xdr:nvSpPr>
        <xdr:cNvPr id="440" name="フローチャート: 判断 439"/>
        <xdr:cNvSpPr/>
      </xdr:nvSpPr>
      <xdr:spPr>
        <a:xfrm>
          <a:off x="13843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158259</xdr:rowOff>
    </xdr:from>
    <xdr:ext cx="762000" cy="259045"/>
    <xdr:sp macro="" textlink="">
      <xdr:nvSpPr>
        <xdr:cNvPr id="441" name="テキスト ボックス 440"/>
        <xdr:cNvSpPr txBox="1"/>
      </xdr:nvSpPr>
      <xdr:spPr>
        <a:xfrm>
          <a:off x="13512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96774</xdr:rowOff>
    </xdr:from>
    <xdr:to>
      <xdr:col>65</xdr:col>
      <xdr:colOff>53975</xdr:colOff>
      <xdr:row>78</xdr:row>
      <xdr:rowOff>26924</xdr:rowOff>
    </xdr:to>
    <xdr:sp macro="" textlink="">
      <xdr:nvSpPr>
        <xdr:cNvPr id="442" name="フローチャート: 判断 441"/>
        <xdr:cNvSpPr/>
      </xdr:nvSpPr>
      <xdr:spPr>
        <a:xfrm>
          <a:off x="12954000" y="13298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37101</xdr:rowOff>
    </xdr:from>
    <xdr:ext cx="762000" cy="259045"/>
    <xdr:sp macro="" textlink="">
      <xdr:nvSpPr>
        <xdr:cNvPr id="443" name="テキスト ボックス 442"/>
        <xdr:cNvSpPr txBox="1"/>
      </xdr:nvSpPr>
      <xdr:spPr>
        <a:xfrm>
          <a:off x="12623800" y="13067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76200</xdr:rowOff>
    </xdr:from>
    <xdr:to>
      <xdr:col>82</xdr:col>
      <xdr:colOff>158750</xdr:colOff>
      <xdr:row>77</xdr:row>
      <xdr:rowOff>6350</xdr:rowOff>
    </xdr:to>
    <xdr:sp macro="" textlink="">
      <xdr:nvSpPr>
        <xdr:cNvPr id="449" name="楕円 448"/>
        <xdr:cNvSpPr/>
      </xdr:nvSpPr>
      <xdr:spPr>
        <a:xfrm>
          <a:off x="164592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92727</xdr:rowOff>
    </xdr:from>
    <xdr:ext cx="762000" cy="259045"/>
    <xdr:sp macro="" textlink="">
      <xdr:nvSpPr>
        <xdr:cNvPr id="450" name="公債費以外該当値テキスト"/>
        <xdr:cNvSpPr txBox="1"/>
      </xdr:nvSpPr>
      <xdr:spPr>
        <a:xfrm>
          <a:off x="165989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85344</xdr:rowOff>
    </xdr:from>
    <xdr:to>
      <xdr:col>78</xdr:col>
      <xdr:colOff>120650</xdr:colOff>
      <xdr:row>77</xdr:row>
      <xdr:rowOff>15494</xdr:rowOff>
    </xdr:to>
    <xdr:sp macro="" textlink="">
      <xdr:nvSpPr>
        <xdr:cNvPr id="451" name="楕円 450"/>
        <xdr:cNvSpPr/>
      </xdr:nvSpPr>
      <xdr:spPr>
        <a:xfrm>
          <a:off x="15621000" y="1311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271</xdr:rowOff>
    </xdr:from>
    <xdr:ext cx="736600" cy="259045"/>
    <xdr:sp macro="" textlink="">
      <xdr:nvSpPr>
        <xdr:cNvPr id="452" name="テキスト ボックス 451"/>
        <xdr:cNvSpPr txBox="1"/>
      </xdr:nvSpPr>
      <xdr:spPr>
        <a:xfrm>
          <a:off x="15290800" y="13201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115062</xdr:rowOff>
    </xdr:from>
    <xdr:to>
      <xdr:col>74</xdr:col>
      <xdr:colOff>31750</xdr:colOff>
      <xdr:row>76</xdr:row>
      <xdr:rowOff>45213</xdr:rowOff>
    </xdr:to>
    <xdr:sp macro="" textlink="">
      <xdr:nvSpPr>
        <xdr:cNvPr id="453" name="楕円 452"/>
        <xdr:cNvSpPr/>
      </xdr:nvSpPr>
      <xdr:spPr>
        <a:xfrm>
          <a:off x="14732000" y="129738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55389</xdr:rowOff>
    </xdr:from>
    <xdr:ext cx="762000" cy="259045"/>
    <xdr:sp macro="" textlink="">
      <xdr:nvSpPr>
        <xdr:cNvPr id="454" name="テキスト ボックス 453"/>
        <xdr:cNvSpPr txBox="1"/>
      </xdr:nvSpPr>
      <xdr:spPr>
        <a:xfrm>
          <a:off x="14401800" y="12742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96774</xdr:rowOff>
    </xdr:from>
    <xdr:to>
      <xdr:col>69</xdr:col>
      <xdr:colOff>142875</xdr:colOff>
      <xdr:row>78</xdr:row>
      <xdr:rowOff>26924</xdr:rowOff>
    </xdr:to>
    <xdr:sp macro="" textlink="">
      <xdr:nvSpPr>
        <xdr:cNvPr id="455" name="楕円 454"/>
        <xdr:cNvSpPr/>
      </xdr:nvSpPr>
      <xdr:spPr>
        <a:xfrm>
          <a:off x="13843000" y="132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11701</xdr:rowOff>
    </xdr:from>
    <xdr:ext cx="762000" cy="259045"/>
    <xdr:sp macro="" textlink="">
      <xdr:nvSpPr>
        <xdr:cNvPr id="456" name="テキスト ボックス 455"/>
        <xdr:cNvSpPr txBox="1"/>
      </xdr:nvSpPr>
      <xdr:spPr>
        <a:xfrm>
          <a:off x="13512800" y="1338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133350</xdr:rowOff>
    </xdr:from>
    <xdr:to>
      <xdr:col>65</xdr:col>
      <xdr:colOff>53975</xdr:colOff>
      <xdr:row>78</xdr:row>
      <xdr:rowOff>63500</xdr:rowOff>
    </xdr:to>
    <xdr:sp macro="" textlink="">
      <xdr:nvSpPr>
        <xdr:cNvPr id="457" name="楕円 456"/>
        <xdr:cNvSpPr/>
      </xdr:nvSpPr>
      <xdr:spPr>
        <a:xfrm>
          <a:off x="12954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48277</xdr:rowOff>
    </xdr:from>
    <xdr:ext cx="762000" cy="259045"/>
    <xdr:sp macro="" textlink="">
      <xdr:nvSpPr>
        <xdr:cNvPr id="458" name="テキスト ボックス 457"/>
        <xdr:cNvSpPr txBox="1"/>
      </xdr:nvSpPr>
      <xdr:spPr>
        <a:xfrm>
          <a:off x="12623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熊本県宇土市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162988</xdr:rowOff>
    </xdr:from>
    <xdr:to>
      <xdr:col>29</xdr:col>
      <xdr:colOff>127000</xdr:colOff>
      <xdr:row>20</xdr:row>
      <xdr:rowOff>34537</xdr:rowOff>
    </xdr:to>
    <xdr:cxnSp macro="">
      <xdr:nvCxnSpPr>
        <xdr:cNvPr id="47" name="直線コネクタ 46"/>
        <xdr:cNvCxnSpPr/>
      </xdr:nvCxnSpPr>
      <xdr:spPr bwMode="auto">
        <a:xfrm flipV="1">
          <a:off x="5651500" y="2096563"/>
          <a:ext cx="0" cy="141459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6614</xdr:rowOff>
    </xdr:from>
    <xdr:ext cx="762000" cy="259045"/>
    <xdr:sp macro="" textlink="">
      <xdr:nvSpPr>
        <xdr:cNvPr id="48" name="人口1人当たり決算額の推移最小値テキスト130"/>
        <xdr:cNvSpPr txBox="1"/>
      </xdr:nvSpPr>
      <xdr:spPr>
        <a:xfrm>
          <a:off x="5740400" y="3483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34537</xdr:rowOff>
    </xdr:from>
    <xdr:to>
      <xdr:col>30</xdr:col>
      <xdr:colOff>25400</xdr:colOff>
      <xdr:row>20</xdr:row>
      <xdr:rowOff>34537</xdr:rowOff>
    </xdr:to>
    <xdr:cxnSp macro="">
      <xdr:nvCxnSpPr>
        <xdr:cNvPr id="49" name="直線コネクタ 48"/>
        <xdr:cNvCxnSpPr/>
      </xdr:nvCxnSpPr>
      <xdr:spPr bwMode="auto">
        <a:xfrm>
          <a:off x="5562600" y="35111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77915</xdr:rowOff>
    </xdr:from>
    <xdr:ext cx="762000" cy="259045"/>
    <xdr:sp macro="" textlink="">
      <xdr:nvSpPr>
        <xdr:cNvPr id="50" name="人口1人当たり決算額の推移最大値テキスト130"/>
        <xdr:cNvSpPr txBox="1"/>
      </xdr:nvSpPr>
      <xdr:spPr>
        <a:xfrm>
          <a:off x="5740400" y="1840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162988</xdr:rowOff>
    </xdr:from>
    <xdr:to>
      <xdr:col>30</xdr:col>
      <xdr:colOff>25400</xdr:colOff>
      <xdr:row>11</xdr:row>
      <xdr:rowOff>162988</xdr:rowOff>
    </xdr:to>
    <xdr:cxnSp macro="">
      <xdr:nvCxnSpPr>
        <xdr:cNvPr id="51" name="直線コネクタ 50"/>
        <xdr:cNvCxnSpPr/>
      </xdr:nvCxnSpPr>
      <xdr:spPr bwMode="auto">
        <a:xfrm>
          <a:off x="5562600" y="20965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107199</xdr:rowOff>
    </xdr:from>
    <xdr:to>
      <xdr:col>29</xdr:col>
      <xdr:colOff>127000</xdr:colOff>
      <xdr:row>19</xdr:row>
      <xdr:rowOff>125770</xdr:rowOff>
    </xdr:to>
    <xdr:cxnSp macro="">
      <xdr:nvCxnSpPr>
        <xdr:cNvPr id="52" name="直線コネクタ 51"/>
        <xdr:cNvCxnSpPr/>
      </xdr:nvCxnSpPr>
      <xdr:spPr bwMode="auto">
        <a:xfrm flipV="1">
          <a:off x="5003800" y="3412374"/>
          <a:ext cx="647700" cy="185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136716</xdr:rowOff>
    </xdr:from>
    <xdr:ext cx="762000" cy="259045"/>
    <xdr:sp macro="" textlink="">
      <xdr:nvSpPr>
        <xdr:cNvPr id="53" name="人口1人当たり決算額の推移平均値テキスト130"/>
        <xdr:cNvSpPr txBox="1"/>
      </xdr:nvSpPr>
      <xdr:spPr>
        <a:xfrm>
          <a:off x="5740400" y="27560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120189</xdr:rowOff>
    </xdr:from>
    <xdr:to>
      <xdr:col>29</xdr:col>
      <xdr:colOff>177800</xdr:colOff>
      <xdr:row>17</xdr:row>
      <xdr:rowOff>50339</xdr:rowOff>
    </xdr:to>
    <xdr:sp macro="" textlink="">
      <xdr:nvSpPr>
        <xdr:cNvPr id="54" name="フローチャート: 判断 53"/>
        <xdr:cNvSpPr/>
      </xdr:nvSpPr>
      <xdr:spPr bwMode="auto">
        <a:xfrm>
          <a:off x="5600700" y="29110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125770</xdr:rowOff>
    </xdr:from>
    <xdr:to>
      <xdr:col>26</xdr:col>
      <xdr:colOff>50800</xdr:colOff>
      <xdr:row>19</xdr:row>
      <xdr:rowOff>158536</xdr:rowOff>
    </xdr:to>
    <xdr:cxnSp macro="">
      <xdr:nvCxnSpPr>
        <xdr:cNvPr id="55" name="直線コネクタ 54"/>
        <xdr:cNvCxnSpPr/>
      </xdr:nvCxnSpPr>
      <xdr:spPr bwMode="auto">
        <a:xfrm flipV="1">
          <a:off x="4305300" y="3430945"/>
          <a:ext cx="698500" cy="327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164483</xdr:rowOff>
    </xdr:from>
    <xdr:to>
      <xdr:col>26</xdr:col>
      <xdr:colOff>101600</xdr:colOff>
      <xdr:row>17</xdr:row>
      <xdr:rowOff>94633</xdr:rowOff>
    </xdr:to>
    <xdr:sp macro="" textlink="">
      <xdr:nvSpPr>
        <xdr:cNvPr id="56" name="フローチャート: 判断 55"/>
        <xdr:cNvSpPr/>
      </xdr:nvSpPr>
      <xdr:spPr bwMode="auto">
        <a:xfrm>
          <a:off x="4953000" y="29553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104810</xdr:rowOff>
    </xdr:from>
    <xdr:ext cx="736600" cy="259045"/>
    <xdr:sp macro="" textlink="">
      <xdr:nvSpPr>
        <xdr:cNvPr id="57" name="テキスト ボックス 56"/>
        <xdr:cNvSpPr txBox="1"/>
      </xdr:nvSpPr>
      <xdr:spPr>
        <a:xfrm>
          <a:off x="4622800" y="27241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149098</xdr:rowOff>
    </xdr:from>
    <xdr:to>
      <xdr:col>22</xdr:col>
      <xdr:colOff>114300</xdr:colOff>
      <xdr:row>19</xdr:row>
      <xdr:rowOff>158536</xdr:rowOff>
    </xdr:to>
    <xdr:cxnSp macro="">
      <xdr:nvCxnSpPr>
        <xdr:cNvPr id="58" name="直線コネクタ 57"/>
        <xdr:cNvCxnSpPr/>
      </xdr:nvCxnSpPr>
      <xdr:spPr bwMode="auto">
        <a:xfrm>
          <a:off x="3606800" y="3454273"/>
          <a:ext cx="698500" cy="94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4692</xdr:rowOff>
    </xdr:from>
    <xdr:to>
      <xdr:col>22</xdr:col>
      <xdr:colOff>165100</xdr:colOff>
      <xdr:row>17</xdr:row>
      <xdr:rowOff>106292</xdr:rowOff>
    </xdr:to>
    <xdr:sp macro="" textlink="">
      <xdr:nvSpPr>
        <xdr:cNvPr id="59" name="フローチャート: 判断 58"/>
        <xdr:cNvSpPr/>
      </xdr:nvSpPr>
      <xdr:spPr bwMode="auto">
        <a:xfrm>
          <a:off x="4254500" y="29669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116469</xdr:rowOff>
    </xdr:from>
    <xdr:ext cx="762000" cy="259045"/>
    <xdr:sp macro="" textlink="">
      <xdr:nvSpPr>
        <xdr:cNvPr id="60" name="テキスト ボックス 59"/>
        <xdr:cNvSpPr txBox="1"/>
      </xdr:nvSpPr>
      <xdr:spPr>
        <a:xfrm>
          <a:off x="3924300" y="2735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149098</xdr:rowOff>
    </xdr:from>
    <xdr:to>
      <xdr:col>18</xdr:col>
      <xdr:colOff>177800</xdr:colOff>
      <xdr:row>19</xdr:row>
      <xdr:rowOff>162074</xdr:rowOff>
    </xdr:to>
    <xdr:cxnSp macro="">
      <xdr:nvCxnSpPr>
        <xdr:cNvPr id="61" name="直線コネクタ 60"/>
        <xdr:cNvCxnSpPr/>
      </xdr:nvCxnSpPr>
      <xdr:spPr bwMode="auto">
        <a:xfrm flipV="1">
          <a:off x="2908300" y="3454273"/>
          <a:ext cx="698500" cy="129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106157</xdr:rowOff>
    </xdr:from>
    <xdr:to>
      <xdr:col>19</xdr:col>
      <xdr:colOff>38100</xdr:colOff>
      <xdr:row>18</xdr:row>
      <xdr:rowOff>36307</xdr:rowOff>
    </xdr:to>
    <xdr:sp macro="" textlink="">
      <xdr:nvSpPr>
        <xdr:cNvPr id="62" name="フローチャート: 判断 61"/>
        <xdr:cNvSpPr/>
      </xdr:nvSpPr>
      <xdr:spPr bwMode="auto">
        <a:xfrm>
          <a:off x="3556000" y="30684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46484</xdr:rowOff>
    </xdr:from>
    <xdr:ext cx="762000" cy="259045"/>
    <xdr:sp macro="" textlink="">
      <xdr:nvSpPr>
        <xdr:cNvPr id="63" name="テキスト ボックス 62"/>
        <xdr:cNvSpPr txBox="1"/>
      </xdr:nvSpPr>
      <xdr:spPr>
        <a:xfrm>
          <a:off x="3225800" y="2837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130465</xdr:rowOff>
    </xdr:from>
    <xdr:to>
      <xdr:col>15</xdr:col>
      <xdr:colOff>101600</xdr:colOff>
      <xdr:row>18</xdr:row>
      <xdr:rowOff>60615</xdr:rowOff>
    </xdr:to>
    <xdr:sp macro="" textlink="">
      <xdr:nvSpPr>
        <xdr:cNvPr id="64" name="フローチャート: 判断 63"/>
        <xdr:cNvSpPr/>
      </xdr:nvSpPr>
      <xdr:spPr bwMode="auto">
        <a:xfrm>
          <a:off x="2857500" y="30927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70792</xdr:rowOff>
    </xdr:from>
    <xdr:ext cx="762000" cy="259045"/>
    <xdr:sp macro="" textlink="">
      <xdr:nvSpPr>
        <xdr:cNvPr id="65" name="テキスト ボックス 64"/>
        <xdr:cNvSpPr txBox="1"/>
      </xdr:nvSpPr>
      <xdr:spPr>
        <a:xfrm>
          <a:off x="2527300" y="2861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56399</xdr:rowOff>
    </xdr:from>
    <xdr:to>
      <xdr:col>29</xdr:col>
      <xdr:colOff>177800</xdr:colOff>
      <xdr:row>19</xdr:row>
      <xdr:rowOff>157999</xdr:rowOff>
    </xdr:to>
    <xdr:sp macro="" textlink="">
      <xdr:nvSpPr>
        <xdr:cNvPr id="71" name="楕円 70"/>
        <xdr:cNvSpPr/>
      </xdr:nvSpPr>
      <xdr:spPr bwMode="auto">
        <a:xfrm>
          <a:off x="5600700" y="33615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136426</xdr:rowOff>
    </xdr:from>
    <xdr:ext cx="762000" cy="259045"/>
    <xdr:sp macro="" textlink="">
      <xdr:nvSpPr>
        <xdr:cNvPr id="72" name="人口1人当たり決算額の推移該当値テキスト130"/>
        <xdr:cNvSpPr txBox="1"/>
      </xdr:nvSpPr>
      <xdr:spPr>
        <a:xfrm>
          <a:off x="5740400" y="3270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74970</xdr:rowOff>
    </xdr:from>
    <xdr:to>
      <xdr:col>26</xdr:col>
      <xdr:colOff>101600</xdr:colOff>
      <xdr:row>20</xdr:row>
      <xdr:rowOff>5120</xdr:rowOff>
    </xdr:to>
    <xdr:sp macro="" textlink="">
      <xdr:nvSpPr>
        <xdr:cNvPr id="73" name="楕円 72"/>
        <xdr:cNvSpPr/>
      </xdr:nvSpPr>
      <xdr:spPr bwMode="auto">
        <a:xfrm>
          <a:off x="4953000" y="33801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161347</xdr:rowOff>
    </xdr:from>
    <xdr:ext cx="736600" cy="259045"/>
    <xdr:sp macro="" textlink="">
      <xdr:nvSpPr>
        <xdr:cNvPr id="74" name="テキスト ボックス 73"/>
        <xdr:cNvSpPr txBox="1"/>
      </xdr:nvSpPr>
      <xdr:spPr>
        <a:xfrm>
          <a:off x="4622800" y="34665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107736</xdr:rowOff>
    </xdr:from>
    <xdr:to>
      <xdr:col>22</xdr:col>
      <xdr:colOff>165100</xdr:colOff>
      <xdr:row>20</xdr:row>
      <xdr:rowOff>37886</xdr:rowOff>
    </xdr:to>
    <xdr:sp macro="" textlink="">
      <xdr:nvSpPr>
        <xdr:cNvPr id="75" name="楕円 74"/>
        <xdr:cNvSpPr/>
      </xdr:nvSpPr>
      <xdr:spPr bwMode="auto">
        <a:xfrm>
          <a:off x="4254500" y="34129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20</xdr:row>
      <xdr:rowOff>22663</xdr:rowOff>
    </xdr:from>
    <xdr:ext cx="762000" cy="259045"/>
    <xdr:sp macro="" textlink="">
      <xdr:nvSpPr>
        <xdr:cNvPr id="76" name="テキスト ボックス 75"/>
        <xdr:cNvSpPr txBox="1"/>
      </xdr:nvSpPr>
      <xdr:spPr>
        <a:xfrm>
          <a:off x="3924300" y="3499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98298</xdr:rowOff>
    </xdr:from>
    <xdr:to>
      <xdr:col>19</xdr:col>
      <xdr:colOff>38100</xdr:colOff>
      <xdr:row>20</xdr:row>
      <xdr:rowOff>28448</xdr:rowOff>
    </xdr:to>
    <xdr:sp macro="" textlink="">
      <xdr:nvSpPr>
        <xdr:cNvPr id="77" name="楕円 76"/>
        <xdr:cNvSpPr/>
      </xdr:nvSpPr>
      <xdr:spPr bwMode="auto">
        <a:xfrm>
          <a:off x="3556000" y="34034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13225</xdr:rowOff>
    </xdr:from>
    <xdr:ext cx="762000" cy="259045"/>
    <xdr:sp macro="" textlink="">
      <xdr:nvSpPr>
        <xdr:cNvPr id="78" name="テキスト ボックス 77"/>
        <xdr:cNvSpPr txBox="1"/>
      </xdr:nvSpPr>
      <xdr:spPr>
        <a:xfrm>
          <a:off x="3225800" y="3489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111274</xdr:rowOff>
    </xdr:from>
    <xdr:to>
      <xdr:col>15</xdr:col>
      <xdr:colOff>101600</xdr:colOff>
      <xdr:row>20</xdr:row>
      <xdr:rowOff>41424</xdr:rowOff>
    </xdr:to>
    <xdr:sp macro="" textlink="">
      <xdr:nvSpPr>
        <xdr:cNvPr id="79" name="楕円 78"/>
        <xdr:cNvSpPr/>
      </xdr:nvSpPr>
      <xdr:spPr bwMode="auto">
        <a:xfrm>
          <a:off x="2857500" y="34164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26201</xdr:rowOff>
    </xdr:from>
    <xdr:ext cx="762000" cy="259045"/>
    <xdr:sp macro="" textlink="">
      <xdr:nvSpPr>
        <xdr:cNvPr id="80" name="テキスト ボックス 79"/>
        <xdr:cNvSpPr txBox="1"/>
      </xdr:nvSpPr>
      <xdr:spPr>
        <a:xfrm>
          <a:off x="2527300" y="3502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7" name="テキスト ボックス 96"/>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8" name="直線コネクタ 97"/>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9" name="テキスト ボックス 98"/>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0" name="直線コネクタ 99"/>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1" name="テキスト ボックス 100"/>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2" name="直線コネクタ 101"/>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3" name="テキスト ボックス 102"/>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4" name="直線コネクタ 103"/>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5" name="テキスト ボックス 104"/>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6" name="直線コネクタ 105"/>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7" name="テキスト ボックス 106"/>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8" name="直線コネクタ 107"/>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9" name="テキスト ボックス 108"/>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0"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249196</xdr:rowOff>
    </xdr:from>
    <xdr:to>
      <xdr:col>29</xdr:col>
      <xdr:colOff>127000</xdr:colOff>
      <xdr:row>39</xdr:row>
      <xdr:rowOff>40037</xdr:rowOff>
    </xdr:to>
    <xdr:cxnSp macro="">
      <xdr:nvCxnSpPr>
        <xdr:cNvPr id="111" name="直線コネクタ 110"/>
        <xdr:cNvCxnSpPr/>
      </xdr:nvCxnSpPr>
      <xdr:spPr bwMode="auto">
        <a:xfrm flipV="1">
          <a:off x="5651500" y="6173746"/>
          <a:ext cx="0" cy="150534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39</xdr:row>
      <xdr:rowOff>12114</xdr:rowOff>
    </xdr:from>
    <xdr:ext cx="762000" cy="259045"/>
    <xdr:sp macro="" textlink="">
      <xdr:nvSpPr>
        <xdr:cNvPr id="112" name="人口1人当たり決算額の推移最小値テキスト445"/>
        <xdr:cNvSpPr txBox="1"/>
      </xdr:nvSpPr>
      <xdr:spPr>
        <a:xfrm>
          <a:off x="5740400" y="7651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39</xdr:row>
      <xdr:rowOff>40037</xdr:rowOff>
    </xdr:from>
    <xdr:to>
      <xdr:col>30</xdr:col>
      <xdr:colOff>25400</xdr:colOff>
      <xdr:row>39</xdr:row>
      <xdr:rowOff>40037</xdr:rowOff>
    </xdr:to>
    <xdr:cxnSp macro="">
      <xdr:nvCxnSpPr>
        <xdr:cNvPr id="113" name="直線コネクタ 112"/>
        <xdr:cNvCxnSpPr/>
      </xdr:nvCxnSpPr>
      <xdr:spPr bwMode="auto">
        <a:xfrm>
          <a:off x="5562600" y="76790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164123</xdr:rowOff>
    </xdr:from>
    <xdr:ext cx="762000" cy="259045"/>
    <xdr:sp macro="" textlink="">
      <xdr:nvSpPr>
        <xdr:cNvPr id="114" name="人口1人当たり決算額の推移最大値テキスト445"/>
        <xdr:cNvSpPr txBox="1"/>
      </xdr:nvSpPr>
      <xdr:spPr>
        <a:xfrm>
          <a:off x="5740400" y="5917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249196</xdr:rowOff>
    </xdr:from>
    <xdr:to>
      <xdr:col>30</xdr:col>
      <xdr:colOff>25400</xdr:colOff>
      <xdr:row>33</xdr:row>
      <xdr:rowOff>249196</xdr:rowOff>
    </xdr:to>
    <xdr:cxnSp macro="">
      <xdr:nvCxnSpPr>
        <xdr:cNvPr id="115" name="直線コネクタ 114"/>
        <xdr:cNvCxnSpPr/>
      </xdr:nvCxnSpPr>
      <xdr:spPr bwMode="auto">
        <a:xfrm>
          <a:off x="5562600" y="61737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38</xdr:row>
      <xdr:rowOff>53649</xdr:rowOff>
    </xdr:from>
    <xdr:to>
      <xdr:col>29</xdr:col>
      <xdr:colOff>127000</xdr:colOff>
      <xdr:row>38</xdr:row>
      <xdr:rowOff>57770</xdr:rowOff>
    </xdr:to>
    <xdr:cxnSp macro="">
      <xdr:nvCxnSpPr>
        <xdr:cNvPr id="116" name="直線コネクタ 115"/>
        <xdr:cNvCxnSpPr/>
      </xdr:nvCxnSpPr>
      <xdr:spPr bwMode="auto">
        <a:xfrm flipV="1">
          <a:off x="5003800" y="7521249"/>
          <a:ext cx="647700" cy="41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188461</xdr:rowOff>
    </xdr:from>
    <xdr:ext cx="762000" cy="259045"/>
    <xdr:sp macro="" textlink="">
      <xdr:nvSpPr>
        <xdr:cNvPr id="117" name="人口1人当たり決算額の推移平均値テキスト445"/>
        <xdr:cNvSpPr txBox="1"/>
      </xdr:nvSpPr>
      <xdr:spPr>
        <a:xfrm>
          <a:off x="5740400" y="73131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38</xdr:row>
      <xdr:rowOff>484</xdr:rowOff>
    </xdr:from>
    <xdr:to>
      <xdr:col>29</xdr:col>
      <xdr:colOff>177800</xdr:colOff>
      <xdr:row>38</xdr:row>
      <xdr:rowOff>102084</xdr:rowOff>
    </xdr:to>
    <xdr:sp macro="" textlink="">
      <xdr:nvSpPr>
        <xdr:cNvPr id="118" name="フローチャート: 判断 117"/>
        <xdr:cNvSpPr/>
      </xdr:nvSpPr>
      <xdr:spPr bwMode="auto">
        <a:xfrm>
          <a:off x="5600700" y="74680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38</xdr:row>
      <xdr:rowOff>57770</xdr:rowOff>
    </xdr:from>
    <xdr:to>
      <xdr:col>26</xdr:col>
      <xdr:colOff>50800</xdr:colOff>
      <xdr:row>38</xdr:row>
      <xdr:rowOff>67459</xdr:rowOff>
    </xdr:to>
    <xdr:cxnSp macro="">
      <xdr:nvCxnSpPr>
        <xdr:cNvPr id="119" name="直線コネクタ 118"/>
        <xdr:cNvCxnSpPr/>
      </xdr:nvCxnSpPr>
      <xdr:spPr bwMode="auto">
        <a:xfrm flipV="1">
          <a:off x="4305300" y="7525370"/>
          <a:ext cx="698500" cy="96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38</xdr:row>
      <xdr:rowOff>1536</xdr:rowOff>
    </xdr:from>
    <xdr:to>
      <xdr:col>26</xdr:col>
      <xdr:colOff>101600</xdr:colOff>
      <xdr:row>38</xdr:row>
      <xdr:rowOff>103136</xdr:rowOff>
    </xdr:to>
    <xdr:sp macro="" textlink="">
      <xdr:nvSpPr>
        <xdr:cNvPr id="120" name="フローチャート: 判断 119"/>
        <xdr:cNvSpPr/>
      </xdr:nvSpPr>
      <xdr:spPr bwMode="auto">
        <a:xfrm>
          <a:off x="4953000" y="74691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113313</xdr:rowOff>
    </xdr:from>
    <xdr:ext cx="736600" cy="259045"/>
    <xdr:sp macro="" textlink="">
      <xdr:nvSpPr>
        <xdr:cNvPr id="121" name="テキスト ボックス 120"/>
        <xdr:cNvSpPr txBox="1"/>
      </xdr:nvSpPr>
      <xdr:spPr>
        <a:xfrm>
          <a:off x="4622800" y="7238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38</xdr:row>
      <xdr:rowOff>67459</xdr:rowOff>
    </xdr:from>
    <xdr:to>
      <xdr:col>22</xdr:col>
      <xdr:colOff>114300</xdr:colOff>
      <xdr:row>38</xdr:row>
      <xdr:rowOff>69866</xdr:rowOff>
    </xdr:to>
    <xdr:cxnSp macro="">
      <xdr:nvCxnSpPr>
        <xdr:cNvPr id="122" name="直線コネクタ 121"/>
        <xdr:cNvCxnSpPr/>
      </xdr:nvCxnSpPr>
      <xdr:spPr bwMode="auto">
        <a:xfrm flipV="1">
          <a:off x="3606800" y="7535059"/>
          <a:ext cx="698500" cy="24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38</xdr:row>
      <xdr:rowOff>5034</xdr:rowOff>
    </xdr:from>
    <xdr:to>
      <xdr:col>22</xdr:col>
      <xdr:colOff>165100</xdr:colOff>
      <xdr:row>38</xdr:row>
      <xdr:rowOff>106634</xdr:rowOff>
    </xdr:to>
    <xdr:sp macro="" textlink="">
      <xdr:nvSpPr>
        <xdr:cNvPr id="123" name="フローチャート: 判断 122"/>
        <xdr:cNvSpPr/>
      </xdr:nvSpPr>
      <xdr:spPr bwMode="auto">
        <a:xfrm>
          <a:off x="4254500" y="74726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116811</xdr:rowOff>
    </xdr:from>
    <xdr:ext cx="762000" cy="259045"/>
    <xdr:sp macro="" textlink="">
      <xdr:nvSpPr>
        <xdr:cNvPr id="124" name="テキスト ボックス 123"/>
        <xdr:cNvSpPr txBox="1"/>
      </xdr:nvSpPr>
      <xdr:spPr>
        <a:xfrm>
          <a:off x="3924300" y="7241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38</xdr:row>
      <xdr:rowOff>69866</xdr:rowOff>
    </xdr:from>
    <xdr:to>
      <xdr:col>18</xdr:col>
      <xdr:colOff>177800</xdr:colOff>
      <xdr:row>38</xdr:row>
      <xdr:rowOff>73674</xdr:rowOff>
    </xdr:to>
    <xdr:cxnSp macro="">
      <xdr:nvCxnSpPr>
        <xdr:cNvPr id="125" name="直線コネクタ 124"/>
        <xdr:cNvCxnSpPr/>
      </xdr:nvCxnSpPr>
      <xdr:spPr bwMode="auto">
        <a:xfrm flipV="1">
          <a:off x="2908300" y="7537466"/>
          <a:ext cx="698500" cy="38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38</xdr:row>
      <xdr:rowOff>20098</xdr:rowOff>
    </xdr:from>
    <xdr:to>
      <xdr:col>19</xdr:col>
      <xdr:colOff>38100</xdr:colOff>
      <xdr:row>38</xdr:row>
      <xdr:rowOff>121698</xdr:rowOff>
    </xdr:to>
    <xdr:sp macro="" textlink="">
      <xdr:nvSpPr>
        <xdr:cNvPr id="126" name="フローチャート: 判断 125"/>
        <xdr:cNvSpPr/>
      </xdr:nvSpPr>
      <xdr:spPr bwMode="auto">
        <a:xfrm>
          <a:off x="3556000" y="74876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106475</xdr:rowOff>
    </xdr:from>
    <xdr:ext cx="762000" cy="259045"/>
    <xdr:sp macro="" textlink="">
      <xdr:nvSpPr>
        <xdr:cNvPr id="127" name="テキスト ボックス 126"/>
        <xdr:cNvSpPr txBox="1"/>
      </xdr:nvSpPr>
      <xdr:spPr>
        <a:xfrm>
          <a:off x="3225800" y="7574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20000</xdr:rowOff>
    </xdr:from>
    <xdr:to>
      <xdr:col>15</xdr:col>
      <xdr:colOff>101600</xdr:colOff>
      <xdr:row>38</xdr:row>
      <xdr:rowOff>121600</xdr:rowOff>
    </xdr:to>
    <xdr:sp macro="" textlink="">
      <xdr:nvSpPr>
        <xdr:cNvPr id="128" name="フローチャート: 判断 127"/>
        <xdr:cNvSpPr/>
      </xdr:nvSpPr>
      <xdr:spPr bwMode="auto">
        <a:xfrm>
          <a:off x="2857500" y="74876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131777</xdr:rowOff>
    </xdr:from>
    <xdr:ext cx="762000" cy="259045"/>
    <xdr:sp macro="" textlink="">
      <xdr:nvSpPr>
        <xdr:cNvPr id="129" name="テキスト ボックス 128"/>
        <xdr:cNvSpPr txBox="1"/>
      </xdr:nvSpPr>
      <xdr:spPr>
        <a:xfrm>
          <a:off x="2527300" y="725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0" name="テキスト ボックス 129"/>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1" name="テキスト ボックス 130"/>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2" name="テキスト ボックス 131"/>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3" name="テキスト ボックス 132"/>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4" name="テキスト ボックス 133"/>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38</xdr:row>
      <xdr:rowOff>2849</xdr:rowOff>
    </xdr:from>
    <xdr:to>
      <xdr:col>29</xdr:col>
      <xdr:colOff>177800</xdr:colOff>
      <xdr:row>38</xdr:row>
      <xdr:rowOff>104449</xdr:rowOff>
    </xdr:to>
    <xdr:sp macro="" textlink="">
      <xdr:nvSpPr>
        <xdr:cNvPr id="135" name="楕円 134"/>
        <xdr:cNvSpPr/>
      </xdr:nvSpPr>
      <xdr:spPr bwMode="auto">
        <a:xfrm>
          <a:off x="5600700" y="74704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317826</xdr:rowOff>
    </xdr:from>
    <xdr:ext cx="762000" cy="259045"/>
    <xdr:sp macro="" textlink="">
      <xdr:nvSpPr>
        <xdr:cNvPr id="136" name="人口1人当たり決算額の推移該当値テキスト445"/>
        <xdr:cNvSpPr txBox="1"/>
      </xdr:nvSpPr>
      <xdr:spPr>
        <a:xfrm>
          <a:off x="5740400" y="7442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38</xdr:row>
      <xdr:rowOff>6970</xdr:rowOff>
    </xdr:from>
    <xdr:to>
      <xdr:col>26</xdr:col>
      <xdr:colOff>101600</xdr:colOff>
      <xdr:row>38</xdr:row>
      <xdr:rowOff>108570</xdr:rowOff>
    </xdr:to>
    <xdr:sp macro="" textlink="">
      <xdr:nvSpPr>
        <xdr:cNvPr id="137" name="楕円 136"/>
        <xdr:cNvSpPr/>
      </xdr:nvSpPr>
      <xdr:spPr bwMode="auto">
        <a:xfrm>
          <a:off x="4953000" y="74745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93347</xdr:rowOff>
    </xdr:from>
    <xdr:ext cx="736600" cy="259045"/>
    <xdr:sp macro="" textlink="">
      <xdr:nvSpPr>
        <xdr:cNvPr id="138" name="テキスト ボックス 137"/>
        <xdr:cNvSpPr txBox="1"/>
      </xdr:nvSpPr>
      <xdr:spPr>
        <a:xfrm>
          <a:off x="4622800" y="7560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38</xdr:row>
      <xdr:rowOff>16659</xdr:rowOff>
    </xdr:from>
    <xdr:to>
      <xdr:col>22</xdr:col>
      <xdr:colOff>165100</xdr:colOff>
      <xdr:row>38</xdr:row>
      <xdr:rowOff>118259</xdr:rowOff>
    </xdr:to>
    <xdr:sp macro="" textlink="">
      <xdr:nvSpPr>
        <xdr:cNvPr id="139" name="楕円 138"/>
        <xdr:cNvSpPr/>
      </xdr:nvSpPr>
      <xdr:spPr bwMode="auto">
        <a:xfrm>
          <a:off x="4254500" y="74842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103036</xdr:rowOff>
    </xdr:from>
    <xdr:ext cx="762000" cy="259045"/>
    <xdr:sp macro="" textlink="">
      <xdr:nvSpPr>
        <xdr:cNvPr id="140" name="テキスト ボックス 139"/>
        <xdr:cNvSpPr txBox="1"/>
      </xdr:nvSpPr>
      <xdr:spPr>
        <a:xfrm>
          <a:off x="3924300" y="7570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38</xdr:row>
      <xdr:rowOff>19066</xdr:rowOff>
    </xdr:from>
    <xdr:to>
      <xdr:col>19</xdr:col>
      <xdr:colOff>38100</xdr:colOff>
      <xdr:row>38</xdr:row>
      <xdr:rowOff>120666</xdr:rowOff>
    </xdr:to>
    <xdr:sp macro="" textlink="">
      <xdr:nvSpPr>
        <xdr:cNvPr id="141" name="楕円 140"/>
        <xdr:cNvSpPr/>
      </xdr:nvSpPr>
      <xdr:spPr bwMode="auto">
        <a:xfrm>
          <a:off x="3556000" y="74866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130843</xdr:rowOff>
    </xdr:from>
    <xdr:ext cx="762000" cy="259045"/>
    <xdr:sp macro="" textlink="">
      <xdr:nvSpPr>
        <xdr:cNvPr id="142" name="テキスト ボックス 141"/>
        <xdr:cNvSpPr txBox="1"/>
      </xdr:nvSpPr>
      <xdr:spPr>
        <a:xfrm>
          <a:off x="3225800" y="7255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22874</xdr:rowOff>
    </xdr:from>
    <xdr:to>
      <xdr:col>15</xdr:col>
      <xdr:colOff>101600</xdr:colOff>
      <xdr:row>38</xdr:row>
      <xdr:rowOff>124474</xdr:rowOff>
    </xdr:to>
    <xdr:sp macro="" textlink="">
      <xdr:nvSpPr>
        <xdr:cNvPr id="143" name="楕円 142"/>
        <xdr:cNvSpPr/>
      </xdr:nvSpPr>
      <xdr:spPr bwMode="auto">
        <a:xfrm>
          <a:off x="2857500" y="74904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109251</xdr:rowOff>
    </xdr:from>
    <xdr:ext cx="762000" cy="259045"/>
    <xdr:sp macro="" textlink="">
      <xdr:nvSpPr>
        <xdr:cNvPr id="144" name="テキスト ボックス 143"/>
        <xdr:cNvSpPr txBox="1"/>
      </xdr:nvSpPr>
      <xdr:spPr>
        <a:xfrm>
          <a:off x="2527300" y="7576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熊本県宇土市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36,371
36,000
74.30
23,252,035
22,102,267
604,345
9,720,634
21,690,205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30516</xdr:rowOff>
    </xdr:from>
    <xdr:to>
      <xdr:col>24</xdr:col>
      <xdr:colOff>62865</xdr:colOff>
      <xdr:row>39</xdr:row>
      <xdr:rowOff>84227</xdr:rowOff>
    </xdr:to>
    <xdr:cxnSp macro="">
      <xdr:nvCxnSpPr>
        <xdr:cNvPr id="58" name="直線コネクタ 57"/>
        <xdr:cNvCxnSpPr/>
      </xdr:nvCxnSpPr>
      <xdr:spPr>
        <a:xfrm flipV="1">
          <a:off x="4633595" y="5345466"/>
          <a:ext cx="1270" cy="1425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88054</xdr:rowOff>
    </xdr:from>
    <xdr:ext cx="534377" cy="259045"/>
    <xdr:sp macro="" textlink="">
      <xdr:nvSpPr>
        <xdr:cNvPr id="59" name="人件費最小値テキスト"/>
        <xdr:cNvSpPr txBox="1"/>
      </xdr:nvSpPr>
      <xdr:spPr>
        <a:xfrm>
          <a:off x="4686300" y="6774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84227</xdr:rowOff>
    </xdr:from>
    <xdr:to>
      <xdr:col>24</xdr:col>
      <xdr:colOff>152400</xdr:colOff>
      <xdr:row>39</xdr:row>
      <xdr:rowOff>84227</xdr:rowOff>
    </xdr:to>
    <xdr:cxnSp macro="">
      <xdr:nvCxnSpPr>
        <xdr:cNvPr id="60" name="直線コネクタ 59"/>
        <xdr:cNvCxnSpPr/>
      </xdr:nvCxnSpPr>
      <xdr:spPr>
        <a:xfrm>
          <a:off x="4546600" y="6770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148643</xdr:rowOff>
    </xdr:from>
    <xdr:ext cx="599010" cy="259045"/>
    <xdr:sp macro="" textlink="">
      <xdr:nvSpPr>
        <xdr:cNvPr id="61" name="人件費最大値テキスト"/>
        <xdr:cNvSpPr txBox="1"/>
      </xdr:nvSpPr>
      <xdr:spPr>
        <a:xfrm>
          <a:off x="4686300" y="5120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30516</xdr:rowOff>
    </xdr:from>
    <xdr:to>
      <xdr:col>24</xdr:col>
      <xdr:colOff>152400</xdr:colOff>
      <xdr:row>31</xdr:row>
      <xdr:rowOff>30516</xdr:rowOff>
    </xdr:to>
    <xdr:cxnSp macro="">
      <xdr:nvCxnSpPr>
        <xdr:cNvPr id="62" name="直線コネクタ 61"/>
        <xdr:cNvCxnSpPr/>
      </xdr:nvCxnSpPr>
      <xdr:spPr>
        <a:xfrm>
          <a:off x="4546600" y="5345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39</xdr:row>
      <xdr:rowOff>84041</xdr:rowOff>
    </xdr:from>
    <xdr:to>
      <xdr:col>24</xdr:col>
      <xdr:colOff>63500</xdr:colOff>
      <xdr:row>39</xdr:row>
      <xdr:rowOff>84227</xdr:rowOff>
    </xdr:to>
    <xdr:cxnSp macro="">
      <xdr:nvCxnSpPr>
        <xdr:cNvPr id="63" name="直線コネクタ 62"/>
        <xdr:cNvCxnSpPr/>
      </xdr:nvCxnSpPr>
      <xdr:spPr>
        <a:xfrm>
          <a:off x="3797300" y="6770591"/>
          <a:ext cx="838200" cy="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66971</xdr:rowOff>
    </xdr:from>
    <xdr:ext cx="599010" cy="259045"/>
    <xdr:sp macro="" textlink="">
      <xdr:nvSpPr>
        <xdr:cNvPr id="64" name="人件費平均値テキスト"/>
        <xdr:cNvSpPr txBox="1"/>
      </xdr:nvSpPr>
      <xdr:spPr>
        <a:xfrm>
          <a:off x="4686300" y="60677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44094</xdr:rowOff>
    </xdr:from>
    <xdr:to>
      <xdr:col>24</xdr:col>
      <xdr:colOff>114300</xdr:colOff>
      <xdr:row>36</xdr:row>
      <xdr:rowOff>145694</xdr:rowOff>
    </xdr:to>
    <xdr:sp macro="" textlink="">
      <xdr:nvSpPr>
        <xdr:cNvPr id="65" name="フローチャート: 判断 64"/>
        <xdr:cNvSpPr/>
      </xdr:nvSpPr>
      <xdr:spPr>
        <a:xfrm>
          <a:off x="4584700" y="621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84041</xdr:rowOff>
    </xdr:from>
    <xdr:to>
      <xdr:col>19</xdr:col>
      <xdr:colOff>177800</xdr:colOff>
      <xdr:row>39</xdr:row>
      <xdr:rowOff>107141</xdr:rowOff>
    </xdr:to>
    <xdr:cxnSp macro="">
      <xdr:nvCxnSpPr>
        <xdr:cNvPr id="66" name="直線コネクタ 65"/>
        <xdr:cNvCxnSpPr/>
      </xdr:nvCxnSpPr>
      <xdr:spPr>
        <a:xfrm flipV="1">
          <a:off x="2908300" y="6770591"/>
          <a:ext cx="889000" cy="23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69099</xdr:rowOff>
    </xdr:from>
    <xdr:to>
      <xdr:col>20</xdr:col>
      <xdr:colOff>38100</xdr:colOff>
      <xdr:row>36</xdr:row>
      <xdr:rowOff>170699</xdr:rowOff>
    </xdr:to>
    <xdr:sp macro="" textlink="">
      <xdr:nvSpPr>
        <xdr:cNvPr id="67" name="フローチャート: 判断 66"/>
        <xdr:cNvSpPr/>
      </xdr:nvSpPr>
      <xdr:spPr>
        <a:xfrm>
          <a:off x="3746500" y="624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15776</xdr:rowOff>
    </xdr:from>
    <xdr:ext cx="599010" cy="259045"/>
    <xdr:sp macro="" textlink="">
      <xdr:nvSpPr>
        <xdr:cNvPr id="68" name="テキスト ボックス 67"/>
        <xdr:cNvSpPr txBox="1"/>
      </xdr:nvSpPr>
      <xdr:spPr>
        <a:xfrm>
          <a:off x="3497795" y="6016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39</xdr:row>
      <xdr:rowOff>107141</xdr:rowOff>
    </xdr:from>
    <xdr:to>
      <xdr:col>15</xdr:col>
      <xdr:colOff>50800</xdr:colOff>
      <xdr:row>39</xdr:row>
      <xdr:rowOff>117276</xdr:rowOff>
    </xdr:to>
    <xdr:cxnSp macro="">
      <xdr:nvCxnSpPr>
        <xdr:cNvPr id="69" name="直線コネクタ 68"/>
        <xdr:cNvCxnSpPr/>
      </xdr:nvCxnSpPr>
      <xdr:spPr>
        <a:xfrm flipV="1">
          <a:off x="2019300" y="6793691"/>
          <a:ext cx="889000" cy="10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76653</xdr:rowOff>
    </xdr:from>
    <xdr:to>
      <xdr:col>15</xdr:col>
      <xdr:colOff>101600</xdr:colOff>
      <xdr:row>37</xdr:row>
      <xdr:rowOff>6803</xdr:rowOff>
    </xdr:to>
    <xdr:sp macro="" textlink="">
      <xdr:nvSpPr>
        <xdr:cNvPr id="70" name="フローチャート: 判断 69"/>
        <xdr:cNvSpPr/>
      </xdr:nvSpPr>
      <xdr:spPr>
        <a:xfrm>
          <a:off x="2857500" y="6248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23330</xdr:rowOff>
    </xdr:from>
    <xdr:ext cx="599010" cy="259045"/>
    <xdr:sp macro="" textlink="">
      <xdr:nvSpPr>
        <xdr:cNvPr id="71" name="テキスト ボックス 70"/>
        <xdr:cNvSpPr txBox="1"/>
      </xdr:nvSpPr>
      <xdr:spPr>
        <a:xfrm>
          <a:off x="2608795" y="6024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39</xdr:row>
      <xdr:rowOff>96549</xdr:rowOff>
    </xdr:from>
    <xdr:to>
      <xdr:col>10</xdr:col>
      <xdr:colOff>114300</xdr:colOff>
      <xdr:row>39</xdr:row>
      <xdr:rowOff>117276</xdr:rowOff>
    </xdr:to>
    <xdr:cxnSp macro="">
      <xdr:nvCxnSpPr>
        <xdr:cNvPr id="72" name="直線コネクタ 71"/>
        <xdr:cNvCxnSpPr/>
      </xdr:nvCxnSpPr>
      <xdr:spPr>
        <a:xfrm>
          <a:off x="1130300" y="6783099"/>
          <a:ext cx="889000" cy="20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26830</xdr:rowOff>
    </xdr:from>
    <xdr:to>
      <xdr:col>10</xdr:col>
      <xdr:colOff>165100</xdr:colOff>
      <xdr:row>37</xdr:row>
      <xdr:rowOff>128430</xdr:rowOff>
    </xdr:to>
    <xdr:sp macro="" textlink="">
      <xdr:nvSpPr>
        <xdr:cNvPr id="73" name="フローチャート: 判断 72"/>
        <xdr:cNvSpPr/>
      </xdr:nvSpPr>
      <xdr:spPr>
        <a:xfrm>
          <a:off x="1968500" y="637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144957</xdr:rowOff>
    </xdr:from>
    <xdr:ext cx="534377" cy="259045"/>
    <xdr:sp macro="" textlink="">
      <xdr:nvSpPr>
        <xdr:cNvPr id="74" name="テキスト ボックス 73"/>
        <xdr:cNvSpPr txBox="1"/>
      </xdr:nvSpPr>
      <xdr:spPr>
        <a:xfrm>
          <a:off x="1752111" y="6145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116909</xdr:rowOff>
    </xdr:from>
    <xdr:to>
      <xdr:col>6</xdr:col>
      <xdr:colOff>38100</xdr:colOff>
      <xdr:row>38</xdr:row>
      <xdr:rowOff>47059</xdr:rowOff>
    </xdr:to>
    <xdr:sp macro="" textlink="">
      <xdr:nvSpPr>
        <xdr:cNvPr id="75" name="フローチャート: 判断 74"/>
        <xdr:cNvSpPr/>
      </xdr:nvSpPr>
      <xdr:spPr>
        <a:xfrm>
          <a:off x="1079500" y="6460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63586</xdr:rowOff>
    </xdr:from>
    <xdr:ext cx="534377" cy="259045"/>
    <xdr:sp macro="" textlink="">
      <xdr:nvSpPr>
        <xdr:cNvPr id="76" name="テキスト ボックス 75"/>
        <xdr:cNvSpPr txBox="1"/>
      </xdr:nvSpPr>
      <xdr:spPr>
        <a:xfrm>
          <a:off x="863111" y="6235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33427</xdr:rowOff>
    </xdr:from>
    <xdr:to>
      <xdr:col>24</xdr:col>
      <xdr:colOff>114300</xdr:colOff>
      <xdr:row>39</xdr:row>
      <xdr:rowOff>135027</xdr:rowOff>
    </xdr:to>
    <xdr:sp macro="" textlink="">
      <xdr:nvSpPr>
        <xdr:cNvPr id="82" name="楕円 81"/>
        <xdr:cNvSpPr/>
      </xdr:nvSpPr>
      <xdr:spPr>
        <a:xfrm>
          <a:off x="4584700" y="6719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119804</xdr:rowOff>
    </xdr:from>
    <xdr:ext cx="534377" cy="259045"/>
    <xdr:sp macro="" textlink="">
      <xdr:nvSpPr>
        <xdr:cNvPr id="83" name="人件費該当値テキスト"/>
        <xdr:cNvSpPr txBox="1"/>
      </xdr:nvSpPr>
      <xdr:spPr>
        <a:xfrm>
          <a:off x="4686300" y="6634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33241</xdr:rowOff>
    </xdr:from>
    <xdr:to>
      <xdr:col>20</xdr:col>
      <xdr:colOff>38100</xdr:colOff>
      <xdr:row>39</xdr:row>
      <xdr:rowOff>134841</xdr:rowOff>
    </xdr:to>
    <xdr:sp macro="" textlink="">
      <xdr:nvSpPr>
        <xdr:cNvPr id="84" name="楕円 83"/>
        <xdr:cNvSpPr/>
      </xdr:nvSpPr>
      <xdr:spPr>
        <a:xfrm>
          <a:off x="3746500" y="6719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39</xdr:row>
      <xdr:rowOff>125968</xdr:rowOff>
    </xdr:from>
    <xdr:ext cx="534377" cy="259045"/>
    <xdr:sp macro="" textlink="">
      <xdr:nvSpPr>
        <xdr:cNvPr id="85" name="テキスト ボックス 84"/>
        <xdr:cNvSpPr txBox="1"/>
      </xdr:nvSpPr>
      <xdr:spPr>
        <a:xfrm>
          <a:off x="3530111" y="6812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39</xdr:row>
      <xdr:rowOff>56341</xdr:rowOff>
    </xdr:from>
    <xdr:to>
      <xdr:col>15</xdr:col>
      <xdr:colOff>101600</xdr:colOff>
      <xdr:row>39</xdr:row>
      <xdr:rowOff>157941</xdr:rowOff>
    </xdr:to>
    <xdr:sp macro="" textlink="">
      <xdr:nvSpPr>
        <xdr:cNvPr id="86" name="楕円 85"/>
        <xdr:cNvSpPr/>
      </xdr:nvSpPr>
      <xdr:spPr>
        <a:xfrm>
          <a:off x="2857500" y="6742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39</xdr:row>
      <xdr:rowOff>149068</xdr:rowOff>
    </xdr:from>
    <xdr:ext cx="534377" cy="259045"/>
    <xdr:sp macro="" textlink="">
      <xdr:nvSpPr>
        <xdr:cNvPr id="87" name="テキスト ボックス 86"/>
        <xdr:cNvSpPr txBox="1"/>
      </xdr:nvSpPr>
      <xdr:spPr>
        <a:xfrm>
          <a:off x="2641111" y="6835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39</xdr:row>
      <xdr:rowOff>66476</xdr:rowOff>
    </xdr:from>
    <xdr:to>
      <xdr:col>10</xdr:col>
      <xdr:colOff>165100</xdr:colOff>
      <xdr:row>39</xdr:row>
      <xdr:rowOff>168076</xdr:rowOff>
    </xdr:to>
    <xdr:sp macro="" textlink="">
      <xdr:nvSpPr>
        <xdr:cNvPr id="88" name="楕円 87"/>
        <xdr:cNvSpPr/>
      </xdr:nvSpPr>
      <xdr:spPr>
        <a:xfrm>
          <a:off x="1968500" y="6753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159203</xdr:rowOff>
    </xdr:from>
    <xdr:ext cx="534377" cy="259045"/>
    <xdr:sp macro="" textlink="">
      <xdr:nvSpPr>
        <xdr:cNvPr id="89" name="テキスト ボックス 88"/>
        <xdr:cNvSpPr txBox="1"/>
      </xdr:nvSpPr>
      <xdr:spPr>
        <a:xfrm>
          <a:off x="1752111" y="6845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39</xdr:row>
      <xdr:rowOff>45749</xdr:rowOff>
    </xdr:from>
    <xdr:to>
      <xdr:col>6</xdr:col>
      <xdr:colOff>38100</xdr:colOff>
      <xdr:row>39</xdr:row>
      <xdr:rowOff>147349</xdr:rowOff>
    </xdr:to>
    <xdr:sp macro="" textlink="">
      <xdr:nvSpPr>
        <xdr:cNvPr id="90" name="楕円 89"/>
        <xdr:cNvSpPr/>
      </xdr:nvSpPr>
      <xdr:spPr>
        <a:xfrm>
          <a:off x="1079500" y="6732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138476</xdr:rowOff>
    </xdr:from>
    <xdr:ext cx="534377" cy="259045"/>
    <xdr:sp macro="" textlink="">
      <xdr:nvSpPr>
        <xdr:cNvPr id="91" name="テキスト ボックス 90"/>
        <xdr:cNvSpPr txBox="1"/>
      </xdr:nvSpPr>
      <xdr:spPr>
        <a:xfrm>
          <a:off x="863111" y="6825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13433</xdr:rowOff>
    </xdr:from>
    <xdr:to>
      <xdr:col>24</xdr:col>
      <xdr:colOff>62865</xdr:colOff>
      <xdr:row>58</xdr:row>
      <xdr:rowOff>123521</xdr:rowOff>
    </xdr:to>
    <xdr:cxnSp macro="">
      <xdr:nvCxnSpPr>
        <xdr:cNvPr id="115" name="直線コネクタ 114"/>
        <xdr:cNvCxnSpPr/>
      </xdr:nvCxnSpPr>
      <xdr:spPr>
        <a:xfrm flipV="1">
          <a:off x="4633595" y="8757383"/>
          <a:ext cx="1270" cy="1310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127348</xdr:rowOff>
    </xdr:from>
    <xdr:ext cx="534377" cy="259045"/>
    <xdr:sp macro="" textlink="">
      <xdr:nvSpPr>
        <xdr:cNvPr id="116" name="物件費最小値テキスト"/>
        <xdr:cNvSpPr txBox="1"/>
      </xdr:nvSpPr>
      <xdr:spPr>
        <a:xfrm>
          <a:off x="4686300" y="10071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123521</xdr:rowOff>
    </xdr:from>
    <xdr:to>
      <xdr:col>24</xdr:col>
      <xdr:colOff>152400</xdr:colOff>
      <xdr:row>58</xdr:row>
      <xdr:rowOff>123521</xdr:rowOff>
    </xdr:to>
    <xdr:cxnSp macro="">
      <xdr:nvCxnSpPr>
        <xdr:cNvPr id="117" name="直線コネクタ 116"/>
        <xdr:cNvCxnSpPr/>
      </xdr:nvCxnSpPr>
      <xdr:spPr>
        <a:xfrm>
          <a:off x="4546600" y="10067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131560</xdr:rowOff>
    </xdr:from>
    <xdr:ext cx="599010" cy="259045"/>
    <xdr:sp macro="" textlink="">
      <xdr:nvSpPr>
        <xdr:cNvPr id="118" name="物件費最大値テキスト"/>
        <xdr:cNvSpPr txBox="1"/>
      </xdr:nvSpPr>
      <xdr:spPr>
        <a:xfrm>
          <a:off x="4686300" y="8532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13433</xdr:rowOff>
    </xdr:from>
    <xdr:to>
      <xdr:col>24</xdr:col>
      <xdr:colOff>152400</xdr:colOff>
      <xdr:row>51</xdr:row>
      <xdr:rowOff>13433</xdr:rowOff>
    </xdr:to>
    <xdr:cxnSp macro="">
      <xdr:nvCxnSpPr>
        <xdr:cNvPr id="119" name="直線コネクタ 118"/>
        <xdr:cNvCxnSpPr/>
      </xdr:nvCxnSpPr>
      <xdr:spPr>
        <a:xfrm>
          <a:off x="4546600" y="8757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86131</xdr:rowOff>
    </xdr:from>
    <xdr:to>
      <xdr:col>24</xdr:col>
      <xdr:colOff>63500</xdr:colOff>
      <xdr:row>58</xdr:row>
      <xdr:rowOff>88098</xdr:rowOff>
    </xdr:to>
    <xdr:cxnSp macro="">
      <xdr:nvCxnSpPr>
        <xdr:cNvPr id="120" name="直線コネクタ 119"/>
        <xdr:cNvCxnSpPr/>
      </xdr:nvCxnSpPr>
      <xdr:spPr>
        <a:xfrm>
          <a:off x="3797300" y="10030231"/>
          <a:ext cx="838200" cy="1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160497</xdr:rowOff>
    </xdr:from>
    <xdr:ext cx="599010" cy="259045"/>
    <xdr:sp macro="" textlink="">
      <xdr:nvSpPr>
        <xdr:cNvPr id="121" name="物件費平均値テキスト"/>
        <xdr:cNvSpPr txBox="1"/>
      </xdr:nvSpPr>
      <xdr:spPr>
        <a:xfrm>
          <a:off x="4686300" y="97616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137620</xdr:rowOff>
    </xdr:from>
    <xdr:to>
      <xdr:col>24</xdr:col>
      <xdr:colOff>114300</xdr:colOff>
      <xdr:row>58</xdr:row>
      <xdr:rowOff>67770</xdr:rowOff>
    </xdr:to>
    <xdr:sp macro="" textlink="">
      <xdr:nvSpPr>
        <xdr:cNvPr id="122" name="フローチャート: 判断 121"/>
        <xdr:cNvSpPr/>
      </xdr:nvSpPr>
      <xdr:spPr>
        <a:xfrm>
          <a:off x="4584700" y="9910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80946</xdr:rowOff>
    </xdr:from>
    <xdr:to>
      <xdr:col>19</xdr:col>
      <xdr:colOff>177800</xdr:colOff>
      <xdr:row>58</xdr:row>
      <xdr:rowOff>86131</xdr:rowOff>
    </xdr:to>
    <xdr:cxnSp macro="">
      <xdr:nvCxnSpPr>
        <xdr:cNvPr id="123" name="直線コネクタ 122"/>
        <xdr:cNvCxnSpPr/>
      </xdr:nvCxnSpPr>
      <xdr:spPr>
        <a:xfrm>
          <a:off x="2908300" y="10025046"/>
          <a:ext cx="889000" cy="5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140884</xdr:rowOff>
    </xdr:from>
    <xdr:to>
      <xdr:col>20</xdr:col>
      <xdr:colOff>38100</xdr:colOff>
      <xdr:row>58</xdr:row>
      <xdr:rowOff>71034</xdr:rowOff>
    </xdr:to>
    <xdr:sp macro="" textlink="">
      <xdr:nvSpPr>
        <xdr:cNvPr id="124" name="フローチャート: 判断 123"/>
        <xdr:cNvSpPr/>
      </xdr:nvSpPr>
      <xdr:spPr>
        <a:xfrm>
          <a:off x="3746500" y="991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87561</xdr:rowOff>
    </xdr:from>
    <xdr:ext cx="599010" cy="259045"/>
    <xdr:sp macro="" textlink="">
      <xdr:nvSpPr>
        <xdr:cNvPr id="125" name="テキスト ボックス 124"/>
        <xdr:cNvSpPr txBox="1"/>
      </xdr:nvSpPr>
      <xdr:spPr>
        <a:xfrm>
          <a:off x="3497795" y="9688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80946</xdr:rowOff>
    </xdr:from>
    <xdr:to>
      <xdr:col>15</xdr:col>
      <xdr:colOff>50800</xdr:colOff>
      <xdr:row>58</xdr:row>
      <xdr:rowOff>94149</xdr:rowOff>
    </xdr:to>
    <xdr:cxnSp macro="">
      <xdr:nvCxnSpPr>
        <xdr:cNvPr id="126" name="直線コネクタ 125"/>
        <xdr:cNvCxnSpPr/>
      </xdr:nvCxnSpPr>
      <xdr:spPr>
        <a:xfrm flipV="1">
          <a:off x="2019300" y="10025046"/>
          <a:ext cx="889000" cy="13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151940</xdr:rowOff>
    </xdr:from>
    <xdr:to>
      <xdr:col>15</xdr:col>
      <xdr:colOff>101600</xdr:colOff>
      <xdr:row>58</xdr:row>
      <xdr:rowOff>82090</xdr:rowOff>
    </xdr:to>
    <xdr:sp macro="" textlink="">
      <xdr:nvSpPr>
        <xdr:cNvPr id="127" name="フローチャート: 判断 126"/>
        <xdr:cNvSpPr/>
      </xdr:nvSpPr>
      <xdr:spPr>
        <a:xfrm>
          <a:off x="2857500" y="9924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98617</xdr:rowOff>
    </xdr:from>
    <xdr:ext cx="534377" cy="259045"/>
    <xdr:sp macro="" textlink="">
      <xdr:nvSpPr>
        <xdr:cNvPr id="128" name="テキスト ボックス 127"/>
        <xdr:cNvSpPr txBox="1"/>
      </xdr:nvSpPr>
      <xdr:spPr>
        <a:xfrm>
          <a:off x="2641111" y="9699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94149</xdr:rowOff>
    </xdr:from>
    <xdr:to>
      <xdr:col>10</xdr:col>
      <xdr:colOff>114300</xdr:colOff>
      <xdr:row>58</xdr:row>
      <xdr:rowOff>124030</xdr:rowOff>
    </xdr:to>
    <xdr:cxnSp macro="">
      <xdr:nvCxnSpPr>
        <xdr:cNvPr id="129" name="直線コネクタ 128"/>
        <xdr:cNvCxnSpPr/>
      </xdr:nvCxnSpPr>
      <xdr:spPr>
        <a:xfrm flipV="1">
          <a:off x="1130300" y="10038249"/>
          <a:ext cx="889000" cy="29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3468</xdr:rowOff>
    </xdr:from>
    <xdr:to>
      <xdr:col>10</xdr:col>
      <xdr:colOff>165100</xdr:colOff>
      <xdr:row>58</xdr:row>
      <xdr:rowOff>105068</xdr:rowOff>
    </xdr:to>
    <xdr:sp macro="" textlink="">
      <xdr:nvSpPr>
        <xdr:cNvPr id="130" name="フローチャート: 判断 129"/>
        <xdr:cNvSpPr/>
      </xdr:nvSpPr>
      <xdr:spPr>
        <a:xfrm>
          <a:off x="1968500" y="994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121595</xdr:rowOff>
    </xdr:from>
    <xdr:ext cx="534377" cy="259045"/>
    <xdr:sp macro="" textlink="">
      <xdr:nvSpPr>
        <xdr:cNvPr id="131" name="テキスト ボックス 130"/>
        <xdr:cNvSpPr txBox="1"/>
      </xdr:nvSpPr>
      <xdr:spPr>
        <a:xfrm>
          <a:off x="1752111" y="9722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23484</xdr:rowOff>
    </xdr:from>
    <xdr:to>
      <xdr:col>6</xdr:col>
      <xdr:colOff>38100</xdr:colOff>
      <xdr:row>58</xdr:row>
      <xdr:rowOff>125084</xdr:rowOff>
    </xdr:to>
    <xdr:sp macro="" textlink="">
      <xdr:nvSpPr>
        <xdr:cNvPr id="132" name="フローチャート: 判断 131"/>
        <xdr:cNvSpPr/>
      </xdr:nvSpPr>
      <xdr:spPr>
        <a:xfrm>
          <a:off x="1079500" y="9967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141611</xdr:rowOff>
    </xdr:from>
    <xdr:ext cx="534377" cy="259045"/>
    <xdr:sp macro="" textlink="">
      <xdr:nvSpPr>
        <xdr:cNvPr id="133" name="テキスト ボックス 132"/>
        <xdr:cNvSpPr txBox="1"/>
      </xdr:nvSpPr>
      <xdr:spPr>
        <a:xfrm>
          <a:off x="863111" y="9742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37298</xdr:rowOff>
    </xdr:from>
    <xdr:to>
      <xdr:col>24</xdr:col>
      <xdr:colOff>114300</xdr:colOff>
      <xdr:row>58</xdr:row>
      <xdr:rowOff>138898</xdr:rowOff>
    </xdr:to>
    <xdr:sp macro="" textlink="">
      <xdr:nvSpPr>
        <xdr:cNvPr id="139" name="楕円 138"/>
        <xdr:cNvSpPr/>
      </xdr:nvSpPr>
      <xdr:spPr>
        <a:xfrm>
          <a:off x="4584700" y="9981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123675</xdr:rowOff>
    </xdr:from>
    <xdr:ext cx="534377" cy="259045"/>
    <xdr:sp macro="" textlink="">
      <xdr:nvSpPr>
        <xdr:cNvPr id="140" name="物件費該当値テキスト"/>
        <xdr:cNvSpPr txBox="1"/>
      </xdr:nvSpPr>
      <xdr:spPr>
        <a:xfrm>
          <a:off x="4686300" y="9896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35331</xdr:rowOff>
    </xdr:from>
    <xdr:to>
      <xdr:col>20</xdr:col>
      <xdr:colOff>38100</xdr:colOff>
      <xdr:row>58</xdr:row>
      <xdr:rowOff>136931</xdr:rowOff>
    </xdr:to>
    <xdr:sp macro="" textlink="">
      <xdr:nvSpPr>
        <xdr:cNvPr id="141" name="楕円 140"/>
        <xdr:cNvSpPr/>
      </xdr:nvSpPr>
      <xdr:spPr>
        <a:xfrm>
          <a:off x="3746500" y="9979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128058</xdr:rowOff>
    </xdr:from>
    <xdr:ext cx="534377" cy="259045"/>
    <xdr:sp macro="" textlink="">
      <xdr:nvSpPr>
        <xdr:cNvPr id="142" name="テキスト ボックス 141"/>
        <xdr:cNvSpPr txBox="1"/>
      </xdr:nvSpPr>
      <xdr:spPr>
        <a:xfrm>
          <a:off x="3530111" y="10072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30146</xdr:rowOff>
    </xdr:from>
    <xdr:to>
      <xdr:col>15</xdr:col>
      <xdr:colOff>101600</xdr:colOff>
      <xdr:row>58</xdr:row>
      <xdr:rowOff>131746</xdr:rowOff>
    </xdr:to>
    <xdr:sp macro="" textlink="">
      <xdr:nvSpPr>
        <xdr:cNvPr id="143" name="楕円 142"/>
        <xdr:cNvSpPr/>
      </xdr:nvSpPr>
      <xdr:spPr>
        <a:xfrm>
          <a:off x="2857500" y="997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122873</xdr:rowOff>
    </xdr:from>
    <xdr:ext cx="534377" cy="259045"/>
    <xdr:sp macro="" textlink="">
      <xdr:nvSpPr>
        <xdr:cNvPr id="144" name="テキスト ボックス 143"/>
        <xdr:cNvSpPr txBox="1"/>
      </xdr:nvSpPr>
      <xdr:spPr>
        <a:xfrm>
          <a:off x="2641111" y="10066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43349</xdr:rowOff>
    </xdr:from>
    <xdr:to>
      <xdr:col>10</xdr:col>
      <xdr:colOff>165100</xdr:colOff>
      <xdr:row>58</xdr:row>
      <xdr:rowOff>144949</xdr:rowOff>
    </xdr:to>
    <xdr:sp macro="" textlink="">
      <xdr:nvSpPr>
        <xdr:cNvPr id="145" name="楕円 144"/>
        <xdr:cNvSpPr/>
      </xdr:nvSpPr>
      <xdr:spPr>
        <a:xfrm>
          <a:off x="1968500" y="9987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136076</xdr:rowOff>
    </xdr:from>
    <xdr:ext cx="534377" cy="259045"/>
    <xdr:sp macro="" textlink="">
      <xdr:nvSpPr>
        <xdr:cNvPr id="146" name="テキスト ボックス 145"/>
        <xdr:cNvSpPr txBox="1"/>
      </xdr:nvSpPr>
      <xdr:spPr>
        <a:xfrm>
          <a:off x="1752111" y="10080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73230</xdr:rowOff>
    </xdr:from>
    <xdr:to>
      <xdr:col>6</xdr:col>
      <xdr:colOff>38100</xdr:colOff>
      <xdr:row>59</xdr:row>
      <xdr:rowOff>3380</xdr:rowOff>
    </xdr:to>
    <xdr:sp macro="" textlink="">
      <xdr:nvSpPr>
        <xdr:cNvPr id="147" name="楕円 146"/>
        <xdr:cNvSpPr/>
      </xdr:nvSpPr>
      <xdr:spPr>
        <a:xfrm>
          <a:off x="1079500" y="1001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165957</xdr:rowOff>
    </xdr:from>
    <xdr:ext cx="534377" cy="259045"/>
    <xdr:sp macro="" textlink="">
      <xdr:nvSpPr>
        <xdr:cNvPr id="148" name="テキスト ボックス 147"/>
        <xdr:cNvSpPr txBox="1"/>
      </xdr:nvSpPr>
      <xdr:spPr>
        <a:xfrm>
          <a:off x="863111" y="10110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101753</xdr:rowOff>
    </xdr:from>
    <xdr:to>
      <xdr:col>24</xdr:col>
      <xdr:colOff>62865</xdr:colOff>
      <xdr:row>79</xdr:row>
      <xdr:rowOff>33306</xdr:rowOff>
    </xdr:to>
    <xdr:cxnSp macro="">
      <xdr:nvCxnSpPr>
        <xdr:cNvPr id="172" name="直線コネクタ 171"/>
        <xdr:cNvCxnSpPr/>
      </xdr:nvCxnSpPr>
      <xdr:spPr>
        <a:xfrm flipV="1">
          <a:off x="4633595" y="12103253"/>
          <a:ext cx="1270" cy="1474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37133</xdr:rowOff>
    </xdr:from>
    <xdr:ext cx="378565" cy="259045"/>
    <xdr:sp macro="" textlink="">
      <xdr:nvSpPr>
        <xdr:cNvPr id="173" name="維持補修費最小値テキスト"/>
        <xdr:cNvSpPr txBox="1"/>
      </xdr:nvSpPr>
      <xdr:spPr>
        <a:xfrm>
          <a:off x="4686300" y="13581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33306</xdr:rowOff>
    </xdr:from>
    <xdr:to>
      <xdr:col>24</xdr:col>
      <xdr:colOff>152400</xdr:colOff>
      <xdr:row>79</xdr:row>
      <xdr:rowOff>33306</xdr:rowOff>
    </xdr:to>
    <xdr:cxnSp macro="">
      <xdr:nvCxnSpPr>
        <xdr:cNvPr id="174" name="直線コネクタ 173"/>
        <xdr:cNvCxnSpPr/>
      </xdr:nvCxnSpPr>
      <xdr:spPr>
        <a:xfrm>
          <a:off x="4546600" y="1357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48430</xdr:rowOff>
    </xdr:from>
    <xdr:ext cx="534377" cy="259045"/>
    <xdr:sp macro="" textlink="">
      <xdr:nvSpPr>
        <xdr:cNvPr id="175" name="維持補修費最大値テキスト"/>
        <xdr:cNvSpPr txBox="1"/>
      </xdr:nvSpPr>
      <xdr:spPr>
        <a:xfrm>
          <a:off x="4686300" y="11878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101753</xdr:rowOff>
    </xdr:from>
    <xdr:to>
      <xdr:col>24</xdr:col>
      <xdr:colOff>152400</xdr:colOff>
      <xdr:row>70</xdr:row>
      <xdr:rowOff>101753</xdr:rowOff>
    </xdr:to>
    <xdr:cxnSp macro="">
      <xdr:nvCxnSpPr>
        <xdr:cNvPr id="176" name="直線コネクタ 175"/>
        <xdr:cNvCxnSpPr/>
      </xdr:nvCxnSpPr>
      <xdr:spPr>
        <a:xfrm>
          <a:off x="4546600" y="12103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98437</xdr:rowOff>
    </xdr:from>
    <xdr:to>
      <xdr:col>24</xdr:col>
      <xdr:colOff>63500</xdr:colOff>
      <xdr:row>78</xdr:row>
      <xdr:rowOff>114497</xdr:rowOff>
    </xdr:to>
    <xdr:cxnSp macro="">
      <xdr:nvCxnSpPr>
        <xdr:cNvPr id="177" name="直線コネクタ 176"/>
        <xdr:cNvCxnSpPr/>
      </xdr:nvCxnSpPr>
      <xdr:spPr>
        <a:xfrm flipV="1">
          <a:off x="3797300" y="13471537"/>
          <a:ext cx="838200" cy="16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165061</xdr:rowOff>
    </xdr:from>
    <xdr:ext cx="534377" cy="259045"/>
    <xdr:sp macro="" textlink="">
      <xdr:nvSpPr>
        <xdr:cNvPr id="178" name="維持補修費平均値テキスト"/>
        <xdr:cNvSpPr txBox="1"/>
      </xdr:nvSpPr>
      <xdr:spPr>
        <a:xfrm>
          <a:off x="4686300" y="131952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142184</xdr:rowOff>
    </xdr:from>
    <xdr:to>
      <xdr:col>24</xdr:col>
      <xdr:colOff>114300</xdr:colOff>
      <xdr:row>78</xdr:row>
      <xdr:rowOff>72334</xdr:rowOff>
    </xdr:to>
    <xdr:sp macro="" textlink="">
      <xdr:nvSpPr>
        <xdr:cNvPr id="179" name="フローチャート: 判断 178"/>
        <xdr:cNvSpPr/>
      </xdr:nvSpPr>
      <xdr:spPr>
        <a:xfrm>
          <a:off x="4584700" y="13343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114497</xdr:rowOff>
    </xdr:from>
    <xdr:to>
      <xdr:col>19</xdr:col>
      <xdr:colOff>177800</xdr:colOff>
      <xdr:row>78</xdr:row>
      <xdr:rowOff>148158</xdr:rowOff>
    </xdr:to>
    <xdr:cxnSp macro="">
      <xdr:nvCxnSpPr>
        <xdr:cNvPr id="180" name="直線コネクタ 179"/>
        <xdr:cNvCxnSpPr/>
      </xdr:nvCxnSpPr>
      <xdr:spPr>
        <a:xfrm flipV="1">
          <a:off x="2908300" y="13487597"/>
          <a:ext cx="889000" cy="33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131629</xdr:rowOff>
    </xdr:from>
    <xdr:to>
      <xdr:col>20</xdr:col>
      <xdr:colOff>38100</xdr:colOff>
      <xdr:row>78</xdr:row>
      <xdr:rowOff>61779</xdr:rowOff>
    </xdr:to>
    <xdr:sp macro="" textlink="">
      <xdr:nvSpPr>
        <xdr:cNvPr id="181" name="フローチャート: 判断 180"/>
        <xdr:cNvSpPr/>
      </xdr:nvSpPr>
      <xdr:spPr>
        <a:xfrm>
          <a:off x="3746500" y="13333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78306</xdr:rowOff>
    </xdr:from>
    <xdr:ext cx="534377" cy="259045"/>
    <xdr:sp macro="" textlink="">
      <xdr:nvSpPr>
        <xdr:cNvPr id="182" name="テキスト ボックス 181"/>
        <xdr:cNvSpPr txBox="1"/>
      </xdr:nvSpPr>
      <xdr:spPr>
        <a:xfrm>
          <a:off x="3530111" y="13108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148158</xdr:rowOff>
    </xdr:from>
    <xdr:to>
      <xdr:col>15</xdr:col>
      <xdr:colOff>50800</xdr:colOff>
      <xdr:row>78</xdr:row>
      <xdr:rowOff>159189</xdr:rowOff>
    </xdr:to>
    <xdr:cxnSp macro="">
      <xdr:nvCxnSpPr>
        <xdr:cNvPr id="183" name="直線コネクタ 182"/>
        <xdr:cNvCxnSpPr/>
      </xdr:nvCxnSpPr>
      <xdr:spPr>
        <a:xfrm flipV="1">
          <a:off x="2019300" y="13521258"/>
          <a:ext cx="889000" cy="1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128829</xdr:rowOff>
    </xdr:from>
    <xdr:to>
      <xdr:col>15</xdr:col>
      <xdr:colOff>101600</xdr:colOff>
      <xdr:row>78</xdr:row>
      <xdr:rowOff>58979</xdr:rowOff>
    </xdr:to>
    <xdr:sp macro="" textlink="">
      <xdr:nvSpPr>
        <xdr:cNvPr id="184" name="フローチャート: 判断 183"/>
        <xdr:cNvSpPr/>
      </xdr:nvSpPr>
      <xdr:spPr>
        <a:xfrm>
          <a:off x="2857500" y="13330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75506</xdr:rowOff>
    </xdr:from>
    <xdr:ext cx="534377" cy="259045"/>
    <xdr:sp macro="" textlink="">
      <xdr:nvSpPr>
        <xdr:cNvPr id="185" name="テキスト ボックス 184"/>
        <xdr:cNvSpPr txBox="1"/>
      </xdr:nvSpPr>
      <xdr:spPr>
        <a:xfrm>
          <a:off x="2641111" y="13105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159189</xdr:rowOff>
    </xdr:from>
    <xdr:to>
      <xdr:col>10</xdr:col>
      <xdr:colOff>114300</xdr:colOff>
      <xdr:row>78</xdr:row>
      <xdr:rowOff>163151</xdr:rowOff>
    </xdr:to>
    <xdr:cxnSp macro="">
      <xdr:nvCxnSpPr>
        <xdr:cNvPr id="186" name="直線コネクタ 185"/>
        <xdr:cNvCxnSpPr/>
      </xdr:nvCxnSpPr>
      <xdr:spPr>
        <a:xfrm flipV="1">
          <a:off x="1130300" y="13532289"/>
          <a:ext cx="889000" cy="3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10776</xdr:rowOff>
    </xdr:from>
    <xdr:to>
      <xdr:col>10</xdr:col>
      <xdr:colOff>165100</xdr:colOff>
      <xdr:row>78</xdr:row>
      <xdr:rowOff>112376</xdr:rowOff>
    </xdr:to>
    <xdr:sp macro="" textlink="">
      <xdr:nvSpPr>
        <xdr:cNvPr id="187" name="フローチャート: 判断 186"/>
        <xdr:cNvSpPr/>
      </xdr:nvSpPr>
      <xdr:spPr>
        <a:xfrm>
          <a:off x="1968500" y="13383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128903</xdr:rowOff>
    </xdr:from>
    <xdr:ext cx="469744" cy="259045"/>
    <xdr:sp macro="" textlink="">
      <xdr:nvSpPr>
        <xdr:cNvPr id="188" name="テキスト ボックス 187"/>
        <xdr:cNvSpPr txBox="1"/>
      </xdr:nvSpPr>
      <xdr:spPr>
        <a:xfrm>
          <a:off x="1784428" y="13159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49028</xdr:rowOff>
    </xdr:from>
    <xdr:to>
      <xdr:col>6</xdr:col>
      <xdr:colOff>38100</xdr:colOff>
      <xdr:row>78</xdr:row>
      <xdr:rowOff>150628</xdr:rowOff>
    </xdr:to>
    <xdr:sp macro="" textlink="">
      <xdr:nvSpPr>
        <xdr:cNvPr id="189" name="フローチャート: 判断 188"/>
        <xdr:cNvSpPr/>
      </xdr:nvSpPr>
      <xdr:spPr>
        <a:xfrm>
          <a:off x="1079500" y="1342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167155</xdr:rowOff>
    </xdr:from>
    <xdr:ext cx="469744" cy="259045"/>
    <xdr:sp macro="" textlink="">
      <xdr:nvSpPr>
        <xdr:cNvPr id="190" name="テキスト ボックス 189"/>
        <xdr:cNvSpPr txBox="1"/>
      </xdr:nvSpPr>
      <xdr:spPr>
        <a:xfrm>
          <a:off x="895428" y="13197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47637</xdr:rowOff>
    </xdr:from>
    <xdr:to>
      <xdr:col>24</xdr:col>
      <xdr:colOff>114300</xdr:colOff>
      <xdr:row>78</xdr:row>
      <xdr:rowOff>149237</xdr:rowOff>
    </xdr:to>
    <xdr:sp macro="" textlink="">
      <xdr:nvSpPr>
        <xdr:cNvPr id="196" name="楕円 195"/>
        <xdr:cNvSpPr/>
      </xdr:nvSpPr>
      <xdr:spPr>
        <a:xfrm>
          <a:off x="4584700" y="13420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134014</xdr:rowOff>
    </xdr:from>
    <xdr:ext cx="469744" cy="259045"/>
    <xdr:sp macro="" textlink="">
      <xdr:nvSpPr>
        <xdr:cNvPr id="197" name="維持補修費該当値テキスト"/>
        <xdr:cNvSpPr txBox="1"/>
      </xdr:nvSpPr>
      <xdr:spPr>
        <a:xfrm>
          <a:off x="4686300" y="13335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63697</xdr:rowOff>
    </xdr:from>
    <xdr:to>
      <xdr:col>20</xdr:col>
      <xdr:colOff>38100</xdr:colOff>
      <xdr:row>78</xdr:row>
      <xdr:rowOff>165297</xdr:rowOff>
    </xdr:to>
    <xdr:sp macro="" textlink="">
      <xdr:nvSpPr>
        <xdr:cNvPr id="198" name="楕円 197"/>
        <xdr:cNvSpPr/>
      </xdr:nvSpPr>
      <xdr:spPr>
        <a:xfrm>
          <a:off x="3746500" y="13436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156424</xdr:rowOff>
    </xdr:from>
    <xdr:ext cx="469744" cy="259045"/>
    <xdr:sp macro="" textlink="">
      <xdr:nvSpPr>
        <xdr:cNvPr id="199" name="テキスト ボックス 198"/>
        <xdr:cNvSpPr txBox="1"/>
      </xdr:nvSpPr>
      <xdr:spPr>
        <a:xfrm>
          <a:off x="3562428" y="13529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97358</xdr:rowOff>
    </xdr:from>
    <xdr:to>
      <xdr:col>15</xdr:col>
      <xdr:colOff>101600</xdr:colOff>
      <xdr:row>79</xdr:row>
      <xdr:rowOff>27508</xdr:rowOff>
    </xdr:to>
    <xdr:sp macro="" textlink="">
      <xdr:nvSpPr>
        <xdr:cNvPr id="200" name="楕円 199"/>
        <xdr:cNvSpPr/>
      </xdr:nvSpPr>
      <xdr:spPr>
        <a:xfrm>
          <a:off x="2857500" y="13470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18635</xdr:rowOff>
    </xdr:from>
    <xdr:ext cx="469744" cy="259045"/>
    <xdr:sp macro="" textlink="">
      <xdr:nvSpPr>
        <xdr:cNvPr id="201" name="テキスト ボックス 200"/>
        <xdr:cNvSpPr txBox="1"/>
      </xdr:nvSpPr>
      <xdr:spPr>
        <a:xfrm>
          <a:off x="2673428" y="13563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108389</xdr:rowOff>
    </xdr:from>
    <xdr:to>
      <xdr:col>10</xdr:col>
      <xdr:colOff>165100</xdr:colOff>
      <xdr:row>79</xdr:row>
      <xdr:rowOff>38539</xdr:rowOff>
    </xdr:to>
    <xdr:sp macro="" textlink="">
      <xdr:nvSpPr>
        <xdr:cNvPr id="202" name="楕円 201"/>
        <xdr:cNvSpPr/>
      </xdr:nvSpPr>
      <xdr:spPr>
        <a:xfrm>
          <a:off x="1968500" y="13481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29666</xdr:rowOff>
    </xdr:from>
    <xdr:ext cx="469744" cy="259045"/>
    <xdr:sp macro="" textlink="">
      <xdr:nvSpPr>
        <xdr:cNvPr id="203" name="テキスト ボックス 202"/>
        <xdr:cNvSpPr txBox="1"/>
      </xdr:nvSpPr>
      <xdr:spPr>
        <a:xfrm>
          <a:off x="1784428" y="13574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112351</xdr:rowOff>
    </xdr:from>
    <xdr:to>
      <xdr:col>6</xdr:col>
      <xdr:colOff>38100</xdr:colOff>
      <xdr:row>79</xdr:row>
      <xdr:rowOff>42501</xdr:rowOff>
    </xdr:to>
    <xdr:sp macro="" textlink="">
      <xdr:nvSpPr>
        <xdr:cNvPr id="204" name="楕円 203"/>
        <xdr:cNvSpPr/>
      </xdr:nvSpPr>
      <xdr:spPr>
        <a:xfrm>
          <a:off x="1079500" y="13485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33628</xdr:rowOff>
    </xdr:from>
    <xdr:ext cx="469744" cy="259045"/>
    <xdr:sp macro="" textlink="">
      <xdr:nvSpPr>
        <xdr:cNvPr id="205" name="テキスト ボックス 204"/>
        <xdr:cNvSpPr txBox="1"/>
      </xdr:nvSpPr>
      <xdr:spPr>
        <a:xfrm>
          <a:off x="895428" y="13578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114790</xdr:rowOff>
    </xdr:from>
    <xdr:to>
      <xdr:col>24</xdr:col>
      <xdr:colOff>62865</xdr:colOff>
      <xdr:row>98</xdr:row>
      <xdr:rowOff>44777</xdr:rowOff>
    </xdr:to>
    <xdr:cxnSp macro="">
      <xdr:nvCxnSpPr>
        <xdr:cNvPr id="230" name="直線コネクタ 229"/>
        <xdr:cNvCxnSpPr/>
      </xdr:nvCxnSpPr>
      <xdr:spPr>
        <a:xfrm flipV="1">
          <a:off x="4633595" y="15545290"/>
          <a:ext cx="1270" cy="1301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48604</xdr:rowOff>
    </xdr:from>
    <xdr:ext cx="534377" cy="259045"/>
    <xdr:sp macro="" textlink="">
      <xdr:nvSpPr>
        <xdr:cNvPr id="231" name="扶助費最小値テキスト"/>
        <xdr:cNvSpPr txBox="1"/>
      </xdr:nvSpPr>
      <xdr:spPr>
        <a:xfrm>
          <a:off x="4686300" y="1685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44777</xdr:rowOff>
    </xdr:from>
    <xdr:to>
      <xdr:col>24</xdr:col>
      <xdr:colOff>152400</xdr:colOff>
      <xdr:row>98</xdr:row>
      <xdr:rowOff>44777</xdr:rowOff>
    </xdr:to>
    <xdr:cxnSp macro="">
      <xdr:nvCxnSpPr>
        <xdr:cNvPr id="232" name="直線コネクタ 231"/>
        <xdr:cNvCxnSpPr/>
      </xdr:nvCxnSpPr>
      <xdr:spPr>
        <a:xfrm>
          <a:off x="4546600" y="1684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61467</xdr:rowOff>
    </xdr:from>
    <xdr:ext cx="599010" cy="259045"/>
    <xdr:sp macro="" textlink="">
      <xdr:nvSpPr>
        <xdr:cNvPr id="233" name="扶助費最大値テキスト"/>
        <xdr:cNvSpPr txBox="1"/>
      </xdr:nvSpPr>
      <xdr:spPr>
        <a:xfrm>
          <a:off x="4686300" y="15320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114790</xdr:rowOff>
    </xdr:from>
    <xdr:to>
      <xdr:col>24</xdr:col>
      <xdr:colOff>152400</xdr:colOff>
      <xdr:row>90</xdr:row>
      <xdr:rowOff>114790</xdr:rowOff>
    </xdr:to>
    <xdr:cxnSp macro="">
      <xdr:nvCxnSpPr>
        <xdr:cNvPr id="234" name="直線コネクタ 233"/>
        <xdr:cNvCxnSpPr/>
      </xdr:nvCxnSpPr>
      <xdr:spPr>
        <a:xfrm>
          <a:off x="4546600" y="15545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86131</xdr:rowOff>
    </xdr:from>
    <xdr:to>
      <xdr:col>24</xdr:col>
      <xdr:colOff>63500</xdr:colOff>
      <xdr:row>94</xdr:row>
      <xdr:rowOff>168047</xdr:rowOff>
    </xdr:to>
    <xdr:cxnSp macro="">
      <xdr:nvCxnSpPr>
        <xdr:cNvPr id="235" name="直線コネクタ 234"/>
        <xdr:cNvCxnSpPr/>
      </xdr:nvCxnSpPr>
      <xdr:spPr>
        <a:xfrm flipV="1">
          <a:off x="3797300" y="16202431"/>
          <a:ext cx="838200" cy="81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90896</xdr:rowOff>
    </xdr:from>
    <xdr:ext cx="599010" cy="259045"/>
    <xdr:sp macro="" textlink="">
      <xdr:nvSpPr>
        <xdr:cNvPr id="236" name="扶助費平均値テキスト"/>
        <xdr:cNvSpPr txBox="1"/>
      </xdr:nvSpPr>
      <xdr:spPr>
        <a:xfrm>
          <a:off x="4686300" y="163786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112469</xdr:rowOff>
    </xdr:from>
    <xdr:to>
      <xdr:col>24</xdr:col>
      <xdr:colOff>114300</xdr:colOff>
      <xdr:row>96</xdr:row>
      <xdr:rowOff>42619</xdr:rowOff>
    </xdr:to>
    <xdr:sp macro="" textlink="">
      <xdr:nvSpPr>
        <xdr:cNvPr id="237" name="フローチャート: 判断 236"/>
        <xdr:cNvSpPr/>
      </xdr:nvSpPr>
      <xdr:spPr>
        <a:xfrm>
          <a:off x="4584700" y="1640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94895</xdr:rowOff>
    </xdr:from>
    <xdr:to>
      <xdr:col>19</xdr:col>
      <xdr:colOff>177800</xdr:colOff>
      <xdr:row>94</xdr:row>
      <xdr:rowOff>168047</xdr:rowOff>
    </xdr:to>
    <xdr:cxnSp macro="">
      <xdr:nvCxnSpPr>
        <xdr:cNvPr id="238" name="直線コネクタ 237"/>
        <xdr:cNvCxnSpPr/>
      </xdr:nvCxnSpPr>
      <xdr:spPr>
        <a:xfrm>
          <a:off x="2908300" y="16211195"/>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10544</xdr:rowOff>
    </xdr:from>
    <xdr:to>
      <xdr:col>20</xdr:col>
      <xdr:colOff>38100</xdr:colOff>
      <xdr:row>96</xdr:row>
      <xdr:rowOff>112144</xdr:rowOff>
    </xdr:to>
    <xdr:sp macro="" textlink="">
      <xdr:nvSpPr>
        <xdr:cNvPr id="239" name="フローチャート: 判断 238"/>
        <xdr:cNvSpPr/>
      </xdr:nvSpPr>
      <xdr:spPr>
        <a:xfrm>
          <a:off x="3746500" y="1646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103271</xdr:rowOff>
    </xdr:from>
    <xdr:ext cx="599010" cy="259045"/>
    <xdr:sp macro="" textlink="">
      <xdr:nvSpPr>
        <xdr:cNvPr id="240" name="テキスト ボックス 239"/>
        <xdr:cNvSpPr txBox="1"/>
      </xdr:nvSpPr>
      <xdr:spPr>
        <a:xfrm>
          <a:off x="3497795" y="16562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94895</xdr:rowOff>
    </xdr:from>
    <xdr:to>
      <xdr:col>15</xdr:col>
      <xdr:colOff>50800</xdr:colOff>
      <xdr:row>95</xdr:row>
      <xdr:rowOff>128301</xdr:rowOff>
    </xdr:to>
    <xdr:cxnSp macro="">
      <xdr:nvCxnSpPr>
        <xdr:cNvPr id="241" name="直線コネクタ 240"/>
        <xdr:cNvCxnSpPr/>
      </xdr:nvCxnSpPr>
      <xdr:spPr>
        <a:xfrm flipV="1">
          <a:off x="2019300" y="16211195"/>
          <a:ext cx="889000" cy="204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102053</xdr:rowOff>
    </xdr:from>
    <xdr:to>
      <xdr:col>15</xdr:col>
      <xdr:colOff>101600</xdr:colOff>
      <xdr:row>96</xdr:row>
      <xdr:rowOff>32203</xdr:rowOff>
    </xdr:to>
    <xdr:sp macro="" textlink="">
      <xdr:nvSpPr>
        <xdr:cNvPr id="242" name="フローチャート: 判断 241"/>
        <xdr:cNvSpPr/>
      </xdr:nvSpPr>
      <xdr:spPr>
        <a:xfrm>
          <a:off x="2857500" y="16389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23330</xdr:rowOff>
    </xdr:from>
    <xdr:ext cx="599010" cy="259045"/>
    <xdr:sp macro="" textlink="">
      <xdr:nvSpPr>
        <xdr:cNvPr id="243" name="テキスト ボックス 242"/>
        <xdr:cNvSpPr txBox="1"/>
      </xdr:nvSpPr>
      <xdr:spPr>
        <a:xfrm>
          <a:off x="2608795" y="16482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128301</xdr:rowOff>
    </xdr:from>
    <xdr:to>
      <xdr:col>10</xdr:col>
      <xdr:colOff>114300</xdr:colOff>
      <xdr:row>95</xdr:row>
      <xdr:rowOff>158415</xdr:rowOff>
    </xdr:to>
    <xdr:cxnSp macro="">
      <xdr:nvCxnSpPr>
        <xdr:cNvPr id="244" name="直線コネクタ 243"/>
        <xdr:cNvCxnSpPr/>
      </xdr:nvCxnSpPr>
      <xdr:spPr>
        <a:xfrm flipV="1">
          <a:off x="1130300" y="16416051"/>
          <a:ext cx="889000" cy="30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155515</xdr:rowOff>
    </xdr:from>
    <xdr:to>
      <xdr:col>10</xdr:col>
      <xdr:colOff>165100</xdr:colOff>
      <xdr:row>96</xdr:row>
      <xdr:rowOff>85665</xdr:rowOff>
    </xdr:to>
    <xdr:sp macro="" textlink="">
      <xdr:nvSpPr>
        <xdr:cNvPr id="245" name="フローチャート: 判断 244"/>
        <xdr:cNvSpPr/>
      </xdr:nvSpPr>
      <xdr:spPr>
        <a:xfrm>
          <a:off x="1968500" y="16443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76792</xdr:rowOff>
    </xdr:from>
    <xdr:ext cx="599010" cy="259045"/>
    <xdr:sp macro="" textlink="">
      <xdr:nvSpPr>
        <xdr:cNvPr id="246" name="テキスト ボックス 245"/>
        <xdr:cNvSpPr txBox="1"/>
      </xdr:nvSpPr>
      <xdr:spPr>
        <a:xfrm>
          <a:off x="1719795" y="16535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153777</xdr:rowOff>
    </xdr:from>
    <xdr:to>
      <xdr:col>6</xdr:col>
      <xdr:colOff>38100</xdr:colOff>
      <xdr:row>96</xdr:row>
      <xdr:rowOff>83927</xdr:rowOff>
    </xdr:to>
    <xdr:sp macro="" textlink="">
      <xdr:nvSpPr>
        <xdr:cNvPr id="247" name="フローチャート: 判断 246"/>
        <xdr:cNvSpPr/>
      </xdr:nvSpPr>
      <xdr:spPr>
        <a:xfrm>
          <a:off x="1079500" y="16441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75054</xdr:rowOff>
    </xdr:from>
    <xdr:ext cx="599010" cy="259045"/>
    <xdr:sp macro="" textlink="">
      <xdr:nvSpPr>
        <xdr:cNvPr id="248" name="テキスト ボックス 247"/>
        <xdr:cNvSpPr txBox="1"/>
      </xdr:nvSpPr>
      <xdr:spPr>
        <a:xfrm>
          <a:off x="830795" y="16534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35331</xdr:rowOff>
    </xdr:from>
    <xdr:to>
      <xdr:col>24</xdr:col>
      <xdr:colOff>114300</xdr:colOff>
      <xdr:row>94</xdr:row>
      <xdr:rowOff>136931</xdr:rowOff>
    </xdr:to>
    <xdr:sp macro="" textlink="">
      <xdr:nvSpPr>
        <xdr:cNvPr id="254" name="楕円 253"/>
        <xdr:cNvSpPr/>
      </xdr:nvSpPr>
      <xdr:spPr>
        <a:xfrm>
          <a:off x="4584700" y="16151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58208</xdr:rowOff>
    </xdr:from>
    <xdr:ext cx="599010" cy="259045"/>
    <xdr:sp macro="" textlink="">
      <xdr:nvSpPr>
        <xdr:cNvPr id="255" name="扶助費該当値テキスト"/>
        <xdr:cNvSpPr txBox="1"/>
      </xdr:nvSpPr>
      <xdr:spPr>
        <a:xfrm>
          <a:off x="4686300" y="16003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117247</xdr:rowOff>
    </xdr:from>
    <xdr:to>
      <xdr:col>20</xdr:col>
      <xdr:colOff>38100</xdr:colOff>
      <xdr:row>95</xdr:row>
      <xdr:rowOff>47397</xdr:rowOff>
    </xdr:to>
    <xdr:sp macro="" textlink="">
      <xdr:nvSpPr>
        <xdr:cNvPr id="256" name="楕円 255"/>
        <xdr:cNvSpPr/>
      </xdr:nvSpPr>
      <xdr:spPr>
        <a:xfrm>
          <a:off x="3746500" y="16233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63924</xdr:rowOff>
    </xdr:from>
    <xdr:ext cx="599010" cy="259045"/>
    <xdr:sp macro="" textlink="">
      <xdr:nvSpPr>
        <xdr:cNvPr id="257" name="テキスト ボックス 256"/>
        <xdr:cNvSpPr txBox="1"/>
      </xdr:nvSpPr>
      <xdr:spPr>
        <a:xfrm>
          <a:off x="3497795" y="16008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44095</xdr:rowOff>
    </xdr:from>
    <xdr:to>
      <xdr:col>15</xdr:col>
      <xdr:colOff>101600</xdr:colOff>
      <xdr:row>94</xdr:row>
      <xdr:rowOff>145695</xdr:rowOff>
    </xdr:to>
    <xdr:sp macro="" textlink="">
      <xdr:nvSpPr>
        <xdr:cNvPr id="258" name="楕円 257"/>
        <xdr:cNvSpPr/>
      </xdr:nvSpPr>
      <xdr:spPr>
        <a:xfrm>
          <a:off x="2857500" y="1616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162222</xdr:rowOff>
    </xdr:from>
    <xdr:ext cx="599010" cy="259045"/>
    <xdr:sp macro="" textlink="">
      <xdr:nvSpPr>
        <xdr:cNvPr id="259" name="テキスト ボックス 258"/>
        <xdr:cNvSpPr txBox="1"/>
      </xdr:nvSpPr>
      <xdr:spPr>
        <a:xfrm>
          <a:off x="2608795" y="15935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77501</xdr:rowOff>
    </xdr:from>
    <xdr:to>
      <xdr:col>10</xdr:col>
      <xdr:colOff>165100</xdr:colOff>
      <xdr:row>96</xdr:row>
      <xdr:rowOff>7651</xdr:rowOff>
    </xdr:to>
    <xdr:sp macro="" textlink="">
      <xdr:nvSpPr>
        <xdr:cNvPr id="260" name="楕円 259"/>
        <xdr:cNvSpPr/>
      </xdr:nvSpPr>
      <xdr:spPr>
        <a:xfrm>
          <a:off x="1968500" y="16365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24178</xdr:rowOff>
    </xdr:from>
    <xdr:ext cx="599010" cy="259045"/>
    <xdr:sp macro="" textlink="">
      <xdr:nvSpPr>
        <xdr:cNvPr id="261" name="テキスト ボックス 260"/>
        <xdr:cNvSpPr txBox="1"/>
      </xdr:nvSpPr>
      <xdr:spPr>
        <a:xfrm>
          <a:off x="1719795" y="16140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107615</xdr:rowOff>
    </xdr:from>
    <xdr:to>
      <xdr:col>6</xdr:col>
      <xdr:colOff>38100</xdr:colOff>
      <xdr:row>96</xdr:row>
      <xdr:rowOff>37765</xdr:rowOff>
    </xdr:to>
    <xdr:sp macro="" textlink="">
      <xdr:nvSpPr>
        <xdr:cNvPr id="262" name="楕円 261"/>
        <xdr:cNvSpPr/>
      </xdr:nvSpPr>
      <xdr:spPr>
        <a:xfrm>
          <a:off x="1079500" y="16395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54292</xdr:rowOff>
    </xdr:from>
    <xdr:ext cx="599010" cy="259045"/>
    <xdr:sp macro="" textlink="">
      <xdr:nvSpPr>
        <xdr:cNvPr id="263" name="テキスト ボックス 262"/>
        <xdr:cNvSpPr txBox="1"/>
      </xdr:nvSpPr>
      <xdr:spPr>
        <a:xfrm>
          <a:off x="830795" y="16170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7" name="テキスト ボックス 276"/>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18523</xdr:rowOff>
    </xdr:from>
    <xdr:to>
      <xdr:col>54</xdr:col>
      <xdr:colOff>189865</xdr:colOff>
      <xdr:row>38</xdr:row>
      <xdr:rowOff>106400</xdr:rowOff>
    </xdr:to>
    <xdr:cxnSp macro="">
      <xdr:nvCxnSpPr>
        <xdr:cNvPr id="287" name="直線コネクタ 286"/>
        <xdr:cNvCxnSpPr/>
      </xdr:nvCxnSpPr>
      <xdr:spPr>
        <a:xfrm flipV="1">
          <a:off x="10475595" y="5333473"/>
          <a:ext cx="1270" cy="1288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110227</xdr:rowOff>
    </xdr:from>
    <xdr:ext cx="534377" cy="259045"/>
    <xdr:sp macro="" textlink="">
      <xdr:nvSpPr>
        <xdr:cNvPr id="288" name="補助費等最小値テキスト"/>
        <xdr:cNvSpPr txBox="1"/>
      </xdr:nvSpPr>
      <xdr:spPr>
        <a:xfrm>
          <a:off x="10528300" y="6625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106400</xdr:rowOff>
    </xdr:from>
    <xdr:to>
      <xdr:col>55</xdr:col>
      <xdr:colOff>88900</xdr:colOff>
      <xdr:row>38</xdr:row>
      <xdr:rowOff>106400</xdr:rowOff>
    </xdr:to>
    <xdr:cxnSp macro="">
      <xdr:nvCxnSpPr>
        <xdr:cNvPr id="289" name="直線コネクタ 288"/>
        <xdr:cNvCxnSpPr/>
      </xdr:nvCxnSpPr>
      <xdr:spPr>
        <a:xfrm>
          <a:off x="10388600" y="662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136650</xdr:rowOff>
    </xdr:from>
    <xdr:ext cx="599010" cy="259045"/>
    <xdr:sp macro="" textlink="">
      <xdr:nvSpPr>
        <xdr:cNvPr id="290" name="補助費等最大値テキスト"/>
        <xdr:cNvSpPr txBox="1"/>
      </xdr:nvSpPr>
      <xdr:spPr>
        <a:xfrm>
          <a:off x="10528300" y="5108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18523</xdr:rowOff>
    </xdr:from>
    <xdr:to>
      <xdr:col>55</xdr:col>
      <xdr:colOff>88900</xdr:colOff>
      <xdr:row>31</xdr:row>
      <xdr:rowOff>18523</xdr:rowOff>
    </xdr:to>
    <xdr:cxnSp macro="">
      <xdr:nvCxnSpPr>
        <xdr:cNvPr id="291" name="直線コネクタ 290"/>
        <xdr:cNvCxnSpPr/>
      </xdr:nvCxnSpPr>
      <xdr:spPr>
        <a:xfrm>
          <a:off x="10388600" y="5333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134686</xdr:rowOff>
    </xdr:from>
    <xdr:to>
      <xdr:col>55</xdr:col>
      <xdr:colOff>0</xdr:colOff>
      <xdr:row>37</xdr:row>
      <xdr:rowOff>148391</xdr:rowOff>
    </xdr:to>
    <xdr:cxnSp macro="">
      <xdr:nvCxnSpPr>
        <xdr:cNvPr id="292" name="直線コネクタ 291"/>
        <xdr:cNvCxnSpPr/>
      </xdr:nvCxnSpPr>
      <xdr:spPr>
        <a:xfrm>
          <a:off x="9639300" y="6478336"/>
          <a:ext cx="838200" cy="13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128770</xdr:rowOff>
    </xdr:from>
    <xdr:ext cx="599010" cy="259045"/>
    <xdr:sp macro="" textlink="">
      <xdr:nvSpPr>
        <xdr:cNvPr id="293" name="補助費等平均値テキスト"/>
        <xdr:cNvSpPr txBox="1"/>
      </xdr:nvSpPr>
      <xdr:spPr>
        <a:xfrm>
          <a:off x="10528300" y="61295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105893</xdr:rowOff>
    </xdr:from>
    <xdr:to>
      <xdr:col>55</xdr:col>
      <xdr:colOff>50800</xdr:colOff>
      <xdr:row>37</xdr:row>
      <xdr:rowOff>36043</xdr:rowOff>
    </xdr:to>
    <xdr:sp macro="" textlink="">
      <xdr:nvSpPr>
        <xdr:cNvPr id="294" name="フローチャート: 判断 293"/>
        <xdr:cNvSpPr/>
      </xdr:nvSpPr>
      <xdr:spPr>
        <a:xfrm>
          <a:off x="10426700" y="627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134686</xdr:rowOff>
    </xdr:from>
    <xdr:to>
      <xdr:col>50</xdr:col>
      <xdr:colOff>114300</xdr:colOff>
      <xdr:row>38</xdr:row>
      <xdr:rowOff>13372</xdr:rowOff>
    </xdr:to>
    <xdr:cxnSp macro="">
      <xdr:nvCxnSpPr>
        <xdr:cNvPr id="295" name="直線コネクタ 294"/>
        <xdr:cNvCxnSpPr/>
      </xdr:nvCxnSpPr>
      <xdr:spPr>
        <a:xfrm flipV="1">
          <a:off x="8750300" y="6478336"/>
          <a:ext cx="889000" cy="50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111151</xdr:rowOff>
    </xdr:from>
    <xdr:to>
      <xdr:col>50</xdr:col>
      <xdr:colOff>165100</xdr:colOff>
      <xdr:row>37</xdr:row>
      <xdr:rowOff>41301</xdr:rowOff>
    </xdr:to>
    <xdr:sp macro="" textlink="">
      <xdr:nvSpPr>
        <xdr:cNvPr id="296" name="フローチャート: 判断 295"/>
        <xdr:cNvSpPr/>
      </xdr:nvSpPr>
      <xdr:spPr>
        <a:xfrm>
          <a:off x="9588500" y="628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57828</xdr:rowOff>
    </xdr:from>
    <xdr:ext cx="599010" cy="259045"/>
    <xdr:sp macro="" textlink="">
      <xdr:nvSpPr>
        <xdr:cNvPr id="297" name="テキスト ボックス 296"/>
        <xdr:cNvSpPr txBox="1"/>
      </xdr:nvSpPr>
      <xdr:spPr>
        <a:xfrm>
          <a:off x="9339795" y="6058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114912</xdr:rowOff>
    </xdr:from>
    <xdr:to>
      <xdr:col>45</xdr:col>
      <xdr:colOff>177800</xdr:colOff>
      <xdr:row>38</xdr:row>
      <xdr:rowOff>13372</xdr:rowOff>
    </xdr:to>
    <xdr:cxnSp macro="">
      <xdr:nvCxnSpPr>
        <xdr:cNvPr id="298" name="直線コネクタ 297"/>
        <xdr:cNvCxnSpPr/>
      </xdr:nvCxnSpPr>
      <xdr:spPr>
        <a:xfrm>
          <a:off x="7861300" y="6115662"/>
          <a:ext cx="889000" cy="412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122181</xdr:rowOff>
    </xdr:from>
    <xdr:to>
      <xdr:col>46</xdr:col>
      <xdr:colOff>38100</xdr:colOff>
      <xdr:row>37</xdr:row>
      <xdr:rowOff>52331</xdr:rowOff>
    </xdr:to>
    <xdr:sp macro="" textlink="">
      <xdr:nvSpPr>
        <xdr:cNvPr id="299" name="フローチャート: 判断 298"/>
        <xdr:cNvSpPr/>
      </xdr:nvSpPr>
      <xdr:spPr>
        <a:xfrm>
          <a:off x="8699500" y="629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68858</xdr:rowOff>
    </xdr:from>
    <xdr:ext cx="599010" cy="259045"/>
    <xdr:sp macro="" textlink="">
      <xdr:nvSpPr>
        <xdr:cNvPr id="300" name="テキスト ボックス 299"/>
        <xdr:cNvSpPr txBox="1"/>
      </xdr:nvSpPr>
      <xdr:spPr>
        <a:xfrm>
          <a:off x="8450795" y="6069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114912</xdr:rowOff>
    </xdr:from>
    <xdr:to>
      <xdr:col>41</xdr:col>
      <xdr:colOff>50800</xdr:colOff>
      <xdr:row>38</xdr:row>
      <xdr:rowOff>38316</xdr:rowOff>
    </xdr:to>
    <xdr:cxnSp macro="">
      <xdr:nvCxnSpPr>
        <xdr:cNvPr id="301" name="直線コネクタ 300"/>
        <xdr:cNvCxnSpPr/>
      </xdr:nvCxnSpPr>
      <xdr:spPr>
        <a:xfrm flipV="1">
          <a:off x="6972300" y="6115662"/>
          <a:ext cx="889000" cy="437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118401</xdr:rowOff>
    </xdr:from>
    <xdr:to>
      <xdr:col>41</xdr:col>
      <xdr:colOff>101600</xdr:colOff>
      <xdr:row>35</xdr:row>
      <xdr:rowOff>48551</xdr:rowOff>
    </xdr:to>
    <xdr:sp macro="" textlink="">
      <xdr:nvSpPr>
        <xdr:cNvPr id="302" name="フローチャート: 判断 301"/>
        <xdr:cNvSpPr/>
      </xdr:nvSpPr>
      <xdr:spPr>
        <a:xfrm>
          <a:off x="7810500" y="594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65078</xdr:rowOff>
    </xdr:from>
    <xdr:ext cx="599010" cy="259045"/>
    <xdr:sp macro="" textlink="">
      <xdr:nvSpPr>
        <xdr:cNvPr id="303" name="テキスト ボックス 302"/>
        <xdr:cNvSpPr txBox="1"/>
      </xdr:nvSpPr>
      <xdr:spPr>
        <a:xfrm>
          <a:off x="7561795" y="5722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79600</xdr:rowOff>
    </xdr:from>
    <xdr:to>
      <xdr:col>36</xdr:col>
      <xdr:colOff>165100</xdr:colOff>
      <xdr:row>38</xdr:row>
      <xdr:rowOff>9750</xdr:rowOff>
    </xdr:to>
    <xdr:sp macro="" textlink="">
      <xdr:nvSpPr>
        <xdr:cNvPr id="304" name="フローチャート: 判断 303"/>
        <xdr:cNvSpPr/>
      </xdr:nvSpPr>
      <xdr:spPr>
        <a:xfrm>
          <a:off x="6921500" y="6423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26277</xdr:rowOff>
    </xdr:from>
    <xdr:ext cx="534377" cy="259045"/>
    <xdr:sp macro="" textlink="">
      <xdr:nvSpPr>
        <xdr:cNvPr id="305" name="テキスト ボックス 304"/>
        <xdr:cNvSpPr txBox="1"/>
      </xdr:nvSpPr>
      <xdr:spPr>
        <a:xfrm>
          <a:off x="6705111" y="6198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97591</xdr:rowOff>
    </xdr:from>
    <xdr:to>
      <xdr:col>55</xdr:col>
      <xdr:colOff>50800</xdr:colOff>
      <xdr:row>38</xdr:row>
      <xdr:rowOff>27741</xdr:rowOff>
    </xdr:to>
    <xdr:sp macro="" textlink="">
      <xdr:nvSpPr>
        <xdr:cNvPr id="311" name="楕円 310"/>
        <xdr:cNvSpPr/>
      </xdr:nvSpPr>
      <xdr:spPr>
        <a:xfrm>
          <a:off x="10426700" y="6441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76018</xdr:rowOff>
    </xdr:from>
    <xdr:ext cx="534377" cy="259045"/>
    <xdr:sp macro="" textlink="">
      <xdr:nvSpPr>
        <xdr:cNvPr id="312" name="補助費等該当値テキスト"/>
        <xdr:cNvSpPr txBox="1"/>
      </xdr:nvSpPr>
      <xdr:spPr>
        <a:xfrm>
          <a:off x="10528300" y="6419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83886</xdr:rowOff>
    </xdr:from>
    <xdr:to>
      <xdr:col>50</xdr:col>
      <xdr:colOff>165100</xdr:colOff>
      <xdr:row>38</xdr:row>
      <xdr:rowOff>14036</xdr:rowOff>
    </xdr:to>
    <xdr:sp macro="" textlink="">
      <xdr:nvSpPr>
        <xdr:cNvPr id="313" name="楕円 312"/>
        <xdr:cNvSpPr/>
      </xdr:nvSpPr>
      <xdr:spPr>
        <a:xfrm>
          <a:off x="9588500" y="6427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5163</xdr:rowOff>
    </xdr:from>
    <xdr:ext cx="534377" cy="259045"/>
    <xdr:sp macro="" textlink="">
      <xdr:nvSpPr>
        <xdr:cNvPr id="314" name="テキスト ボックス 313"/>
        <xdr:cNvSpPr txBox="1"/>
      </xdr:nvSpPr>
      <xdr:spPr>
        <a:xfrm>
          <a:off x="9372111" y="6520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134022</xdr:rowOff>
    </xdr:from>
    <xdr:to>
      <xdr:col>46</xdr:col>
      <xdr:colOff>38100</xdr:colOff>
      <xdr:row>38</xdr:row>
      <xdr:rowOff>64171</xdr:rowOff>
    </xdr:to>
    <xdr:sp macro="" textlink="">
      <xdr:nvSpPr>
        <xdr:cNvPr id="315" name="楕円 314"/>
        <xdr:cNvSpPr/>
      </xdr:nvSpPr>
      <xdr:spPr>
        <a:xfrm>
          <a:off x="8699500" y="647767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55299</xdr:rowOff>
    </xdr:from>
    <xdr:ext cx="534377" cy="259045"/>
    <xdr:sp macro="" textlink="">
      <xdr:nvSpPr>
        <xdr:cNvPr id="316" name="テキスト ボックス 315"/>
        <xdr:cNvSpPr txBox="1"/>
      </xdr:nvSpPr>
      <xdr:spPr>
        <a:xfrm>
          <a:off x="8483111" y="6570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64112</xdr:rowOff>
    </xdr:from>
    <xdr:to>
      <xdr:col>41</xdr:col>
      <xdr:colOff>101600</xdr:colOff>
      <xdr:row>35</xdr:row>
      <xdr:rowOff>165712</xdr:rowOff>
    </xdr:to>
    <xdr:sp macro="" textlink="">
      <xdr:nvSpPr>
        <xdr:cNvPr id="317" name="楕円 316"/>
        <xdr:cNvSpPr/>
      </xdr:nvSpPr>
      <xdr:spPr>
        <a:xfrm>
          <a:off x="7810500" y="6064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156839</xdr:rowOff>
    </xdr:from>
    <xdr:ext cx="599010" cy="259045"/>
    <xdr:sp macro="" textlink="">
      <xdr:nvSpPr>
        <xdr:cNvPr id="318" name="テキスト ボックス 317"/>
        <xdr:cNvSpPr txBox="1"/>
      </xdr:nvSpPr>
      <xdr:spPr>
        <a:xfrm>
          <a:off x="7561795" y="6157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158966</xdr:rowOff>
    </xdr:from>
    <xdr:to>
      <xdr:col>36</xdr:col>
      <xdr:colOff>165100</xdr:colOff>
      <xdr:row>38</xdr:row>
      <xdr:rowOff>89116</xdr:rowOff>
    </xdr:to>
    <xdr:sp macro="" textlink="">
      <xdr:nvSpPr>
        <xdr:cNvPr id="319" name="楕円 318"/>
        <xdr:cNvSpPr/>
      </xdr:nvSpPr>
      <xdr:spPr>
        <a:xfrm>
          <a:off x="6921500" y="6502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80243</xdr:rowOff>
    </xdr:from>
    <xdr:ext cx="534377" cy="259045"/>
    <xdr:sp macro="" textlink="">
      <xdr:nvSpPr>
        <xdr:cNvPr id="320" name="テキスト ボックス 319"/>
        <xdr:cNvSpPr txBox="1"/>
      </xdr:nvSpPr>
      <xdr:spPr>
        <a:xfrm>
          <a:off x="6705111" y="6595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4" name="テキスト ボックス 333"/>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6" name="テキスト ボックス 335"/>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8" name="テキスト ボックス 337"/>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45391</xdr:rowOff>
    </xdr:from>
    <xdr:to>
      <xdr:col>54</xdr:col>
      <xdr:colOff>189865</xdr:colOff>
      <xdr:row>58</xdr:row>
      <xdr:rowOff>102342</xdr:rowOff>
    </xdr:to>
    <xdr:cxnSp macro="">
      <xdr:nvCxnSpPr>
        <xdr:cNvPr id="342" name="直線コネクタ 341"/>
        <xdr:cNvCxnSpPr/>
      </xdr:nvCxnSpPr>
      <xdr:spPr>
        <a:xfrm flipV="1">
          <a:off x="10475595" y="8789341"/>
          <a:ext cx="1270" cy="12571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106169</xdr:rowOff>
    </xdr:from>
    <xdr:ext cx="534377" cy="259045"/>
    <xdr:sp macro="" textlink="">
      <xdr:nvSpPr>
        <xdr:cNvPr id="343" name="普通建設事業費最小値テキスト"/>
        <xdr:cNvSpPr txBox="1"/>
      </xdr:nvSpPr>
      <xdr:spPr>
        <a:xfrm>
          <a:off x="10528300" y="10050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102342</xdr:rowOff>
    </xdr:from>
    <xdr:to>
      <xdr:col>55</xdr:col>
      <xdr:colOff>88900</xdr:colOff>
      <xdr:row>58</xdr:row>
      <xdr:rowOff>102342</xdr:rowOff>
    </xdr:to>
    <xdr:cxnSp macro="">
      <xdr:nvCxnSpPr>
        <xdr:cNvPr id="344" name="直線コネクタ 343"/>
        <xdr:cNvCxnSpPr/>
      </xdr:nvCxnSpPr>
      <xdr:spPr>
        <a:xfrm>
          <a:off x="10388600" y="10046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163518</xdr:rowOff>
    </xdr:from>
    <xdr:ext cx="599010" cy="259045"/>
    <xdr:sp macro="" textlink="">
      <xdr:nvSpPr>
        <xdr:cNvPr id="345" name="普通建設事業費最大値テキスト"/>
        <xdr:cNvSpPr txBox="1"/>
      </xdr:nvSpPr>
      <xdr:spPr>
        <a:xfrm>
          <a:off x="10528300" y="8564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45391</xdr:rowOff>
    </xdr:from>
    <xdr:to>
      <xdr:col>55</xdr:col>
      <xdr:colOff>88900</xdr:colOff>
      <xdr:row>51</xdr:row>
      <xdr:rowOff>45391</xdr:rowOff>
    </xdr:to>
    <xdr:cxnSp macro="">
      <xdr:nvCxnSpPr>
        <xdr:cNvPr id="346" name="直線コネクタ 345"/>
        <xdr:cNvCxnSpPr/>
      </xdr:nvCxnSpPr>
      <xdr:spPr>
        <a:xfrm>
          <a:off x="10388600" y="8789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125008</xdr:rowOff>
    </xdr:from>
    <xdr:to>
      <xdr:col>55</xdr:col>
      <xdr:colOff>0</xdr:colOff>
      <xdr:row>58</xdr:row>
      <xdr:rowOff>29336</xdr:rowOff>
    </xdr:to>
    <xdr:cxnSp macro="">
      <xdr:nvCxnSpPr>
        <xdr:cNvPr id="347" name="直線コネクタ 346"/>
        <xdr:cNvCxnSpPr/>
      </xdr:nvCxnSpPr>
      <xdr:spPr>
        <a:xfrm flipV="1">
          <a:off x="9639300" y="9897658"/>
          <a:ext cx="838200" cy="75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71752</xdr:rowOff>
    </xdr:from>
    <xdr:ext cx="534377" cy="259045"/>
    <xdr:sp macro="" textlink="">
      <xdr:nvSpPr>
        <xdr:cNvPr id="348" name="普通建設事業費平均値テキスト"/>
        <xdr:cNvSpPr txBox="1"/>
      </xdr:nvSpPr>
      <xdr:spPr>
        <a:xfrm>
          <a:off x="10528300" y="9672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48875</xdr:rowOff>
    </xdr:from>
    <xdr:to>
      <xdr:col>55</xdr:col>
      <xdr:colOff>50800</xdr:colOff>
      <xdr:row>57</xdr:row>
      <xdr:rowOff>150475</xdr:rowOff>
    </xdr:to>
    <xdr:sp macro="" textlink="">
      <xdr:nvSpPr>
        <xdr:cNvPr id="349" name="フローチャート: 判断 348"/>
        <xdr:cNvSpPr/>
      </xdr:nvSpPr>
      <xdr:spPr>
        <a:xfrm>
          <a:off x="10426700" y="982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20369</xdr:rowOff>
    </xdr:from>
    <xdr:to>
      <xdr:col>50</xdr:col>
      <xdr:colOff>114300</xdr:colOff>
      <xdr:row>58</xdr:row>
      <xdr:rowOff>29336</xdr:rowOff>
    </xdr:to>
    <xdr:cxnSp macro="">
      <xdr:nvCxnSpPr>
        <xdr:cNvPr id="350" name="直線コネクタ 349"/>
        <xdr:cNvCxnSpPr/>
      </xdr:nvCxnSpPr>
      <xdr:spPr>
        <a:xfrm>
          <a:off x="8750300" y="9964469"/>
          <a:ext cx="889000" cy="8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64342</xdr:rowOff>
    </xdr:from>
    <xdr:to>
      <xdr:col>50</xdr:col>
      <xdr:colOff>165100</xdr:colOff>
      <xdr:row>57</xdr:row>
      <xdr:rowOff>165942</xdr:rowOff>
    </xdr:to>
    <xdr:sp macro="" textlink="">
      <xdr:nvSpPr>
        <xdr:cNvPr id="351" name="フローチャート: 判断 350"/>
        <xdr:cNvSpPr/>
      </xdr:nvSpPr>
      <xdr:spPr>
        <a:xfrm>
          <a:off x="9588500" y="9836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11019</xdr:rowOff>
    </xdr:from>
    <xdr:ext cx="534377" cy="259045"/>
    <xdr:sp macro="" textlink="">
      <xdr:nvSpPr>
        <xdr:cNvPr id="352" name="テキスト ボックス 351"/>
        <xdr:cNvSpPr txBox="1"/>
      </xdr:nvSpPr>
      <xdr:spPr>
        <a:xfrm>
          <a:off x="9372111" y="9612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705</xdr:rowOff>
    </xdr:from>
    <xdr:to>
      <xdr:col>45</xdr:col>
      <xdr:colOff>177800</xdr:colOff>
      <xdr:row>58</xdr:row>
      <xdr:rowOff>20369</xdr:rowOff>
    </xdr:to>
    <xdr:cxnSp macro="">
      <xdr:nvCxnSpPr>
        <xdr:cNvPr id="353" name="直線コネクタ 352"/>
        <xdr:cNvCxnSpPr/>
      </xdr:nvCxnSpPr>
      <xdr:spPr>
        <a:xfrm>
          <a:off x="7861300" y="9944805"/>
          <a:ext cx="889000" cy="19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39822</xdr:rowOff>
    </xdr:from>
    <xdr:to>
      <xdr:col>46</xdr:col>
      <xdr:colOff>38100</xdr:colOff>
      <xdr:row>57</xdr:row>
      <xdr:rowOff>141422</xdr:rowOff>
    </xdr:to>
    <xdr:sp macro="" textlink="">
      <xdr:nvSpPr>
        <xdr:cNvPr id="354" name="フローチャート: 判断 353"/>
        <xdr:cNvSpPr/>
      </xdr:nvSpPr>
      <xdr:spPr>
        <a:xfrm>
          <a:off x="8699500" y="981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157949</xdr:rowOff>
    </xdr:from>
    <xdr:ext cx="534377" cy="259045"/>
    <xdr:sp macro="" textlink="">
      <xdr:nvSpPr>
        <xdr:cNvPr id="355" name="テキスト ボックス 354"/>
        <xdr:cNvSpPr txBox="1"/>
      </xdr:nvSpPr>
      <xdr:spPr>
        <a:xfrm>
          <a:off x="8483111" y="9587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156866</xdr:rowOff>
    </xdr:from>
    <xdr:to>
      <xdr:col>41</xdr:col>
      <xdr:colOff>50800</xdr:colOff>
      <xdr:row>58</xdr:row>
      <xdr:rowOff>705</xdr:rowOff>
    </xdr:to>
    <xdr:cxnSp macro="">
      <xdr:nvCxnSpPr>
        <xdr:cNvPr id="356" name="直線コネクタ 355"/>
        <xdr:cNvCxnSpPr/>
      </xdr:nvCxnSpPr>
      <xdr:spPr>
        <a:xfrm>
          <a:off x="6972300" y="9929516"/>
          <a:ext cx="889000" cy="15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66127</xdr:rowOff>
    </xdr:from>
    <xdr:to>
      <xdr:col>41</xdr:col>
      <xdr:colOff>101600</xdr:colOff>
      <xdr:row>57</xdr:row>
      <xdr:rowOff>167727</xdr:rowOff>
    </xdr:to>
    <xdr:sp macro="" textlink="">
      <xdr:nvSpPr>
        <xdr:cNvPr id="357" name="フローチャート: 判断 356"/>
        <xdr:cNvSpPr/>
      </xdr:nvSpPr>
      <xdr:spPr>
        <a:xfrm>
          <a:off x="7810500" y="9838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12804</xdr:rowOff>
    </xdr:from>
    <xdr:ext cx="534377" cy="259045"/>
    <xdr:sp macro="" textlink="">
      <xdr:nvSpPr>
        <xdr:cNvPr id="358" name="テキスト ボックス 357"/>
        <xdr:cNvSpPr txBox="1"/>
      </xdr:nvSpPr>
      <xdr:spPr>
        <a:xfrm>
          <a:off x="7594111" y="9614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79097</xdr:rowOff>
    </xdr:from>
    <xdr:to>
      <xdr:col>36</xdr:col>
      <xdr:colOff>165100</xdr:colOff>
      <xdr:row>58</xdr:row>
      <xdr:rowOff>9247</xdr:rowOff>
    </xdr:to>
    <xdr:sp macro="" textlink="">
      <xdr:nvSpPr>
        <xdr:cNvPr id="359" name="フローチャート: 判断 358"/>
        <xdr:cNvSpPr/>
      </xdr:nvSpPr>
      <xdr:spPr>
        <a:xfrm>
          <a:off x="6921500" y="985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25774</xdr:rowOff>
    </xdr:from>
    <xdr:ext cx="534377" cy="259045"/>
    <xdr:sp macro="" textlink="">
      <xdr:nvSpPr>
        <xdr:cNvPr id="360" name="テキスト ボックス 359"/>
        <xdr:cNvSpPr txBox="1"/>
      </xdr:nvSpPr>
      <xdr:spPr>
        <a:xfrm>
          <a:off x="6705111" y="9626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74208</xdr:rowOff>
    </xdr:from>
    <xdr:to>
      <xdr:col>55</xdr:col>
      <xdr:colOff>50800</xdr:colOff>
      <xdr:row>58</xdr:row>
      <xdr:rowOff>4358</xdr:rowOff>
    </xdr:to>
    <xdr:sp macro="" textlink="">
      <xdr:nvSpPr>
        <xdr:cNvPr id="366" name="楕円 365"/>
        <xdr:cNvSpPr/>
      </xdr:nvSpPr>
      <xdr:spPr>
        <a:xfrm>
          <a:off x="10426700" y="9846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52635</xdr:rowOff>
    </xdr:from>
    <xdr:ext cx="534377" cy="259045"/>
    <xdr:sp macro="" textlink="">
      <xdr:nvSpPr>
        <xdr:cNvPr id="367" name="普通建設事業費該当値テキスト"/>
        <xdr:cNvSpPr txBox="1"/>
      </xdr:nvSpPr>
      <xdr:spPr>
        <a:xfrm>
          <a:off x="10528300" y="9825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149986</xdr:rowOff>
    </xdr:from>
    <xdr:to>
      <xdr:col>50</xdr:col>
      <xdr:colOff>165100</xdr:colOff>
      <xdr:row>58</xdr:row>
      <xdr:rowOff>80136</xdr:rowOff>
    </xdr:to>
    <xdr:sp macro="" textlink="">
      <xdr:nvSpPr>
        <xdr:cNvPr id="368" name="楕円 367"/>
        <xdr:cNvSpPr/>
      </xdr:nvSpPr>
      <xdr:spPr>
        <a:xfrm>
          <a:off x="9588500" y="9922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71263</xdr:rowOff>
    </xdr:from>
    <xdr:ext cx="534377" cy="259045"/>
    <xdr:sp macro="" textlink="">
      <xdr:nvSpPr>
        <xdr:cNvPr id="369" name="テキスト ボックス 368"/>
        <xdr:cNvSpPr txBox="1"/>
      </xdr:nvSpPr>
      <xdr:spPr>
        <a:xfrm>
          <a:off x="9372111" y="10015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141019</xdr:rowOff>
    </xdr:from>
    <xdr:to>
      <xdr:col>46</xdr:col>
      <xdr:colOff>38100</xdr:colOff>
      <xdr:row>58</xdr:row>
      <xdr:rowOff>71169</xdr:rowOff>
    </xdr:to>
    <xdr:sp macro="" textlink="">
      <xdr:nvSpPr>
        <xdr:cNvPr id="370" name="楕円 369"/>
        <xdr:cNvSpPr/>
      </xdr:nvSpPr>
      <xdr:spPr>
        <a:xfrm>
          <a:off x="8699500" y="9913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62296</xdr:rowOff>
    </xdr:from>
    <xdr:ext cx="534377" cy="259045"/>
    <xdr:sp macro="" textlink="">
      <xdr:nvSpPr>
        <xdr:cNvPr id="371" name="テキスト ボックス 370"/>
        <xdr:cNvSpPr txBox="1"/>
      </xdr:nvSpPr>
      <xdr:spPr>
        <a:xfrm>
          <a:off x="8483111" y="10006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121355</xdr:rowOff>
    </xdr:from>
    <xdr:to>
      <xdr:col>41</xdr:col>
      <xdr:colOff>101600</xdr:colOff>
      <xdr:row>58</xdr:row>
      <xdr:rowOff>51505</xdr:rowOff>
    </xdr:to>
    <xdr:sp macro="" textlink="">
      <xdr:nvSpPr>
        <xdr:cNvPr id="372" name="楕円 371"/>
        <xdr:cNvSpPr/>
      </xdr:nvSpPr>
      <xdr:spPr>
        <a:xfrm>
          <a:off x="7810500" y="9894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42632</xdr:rowOff>
    </xdr:from>
    <xdr:ext cx="534377" cy="259045"/>
    <xdr:sp macro="" textlink="">
      <xdr:nvSpPr>
        <xdr:cNvPr id="373" name="テキスト ボックス 372"/>
        <xdr:cNvSpPr txBox="1"/>
      </xdr:nvSpPr>
      <xdr:spPr>
        <a:xfrm>
          <a:off x="7594111" y="9986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106066</xdr:rowOff>
    </xdr:from>
    <xdr:to>
      <xdr:col>36</xdr:col>
      <xdr:colOff>165100</xdr:colOff>
      <xdr:row>58</xdr:row>
      <xdr:rowOff>36216</xdr:rowOff>
    </xdr:to>
    <xdr:sp macro="" textlink="">
      <xdr:nvSpPr>
        <xdr:cNvPr id="374" name="楕円 373"/>
        <xdr:cNvSpPr/>
      </xdr:nvSpPr>
      <xdr:spPr>
        <a:xfrm>
          <a:off x="6921500" y="9878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27343</xdr:rowOff>
    </xdr:from>
    <xdr:ext cx="534377" cy="259045"/>
    <xdr:sp macro="" textlink="">
      <xdr:nvSpPr>
        <xdr:cNvPr id="375" name="テキスト ボックス 374"/>
        <xdr:cNvSpPr txBox="1"/>
      </xdr:nvSpPr>
      <xdr:spPr>
        <a:xfrm>
          <a:off x="6705111" y="9971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58598</xdr:rowOff>
    </xdr:from>
    <xdr:to>
      <xdr:col>54</xdr:col>
      <xdr:colOff>189865</xdr:colOff>
      <xdr:row>79</xdr:row>
      <xdr:rowOff>44450</xdr:rowOff>
    </xdr:to>
    <xdr:cxnSp macro="">
      <xdr:nvCxnSpPr>
        <xdr:cNvPr id="399" name="直線コネクタ 398"/>
        <xdr:cNvCxnSpPr/>
      </xdr:nvCxnSpPr>
      <xdr:spPr>
        <a:xfrm flipV="1">
          <a:off x="10475595" y="12231548"/>
          <a:ext cx="1270" cy="1357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5275</xdr:rowOff>
    </xdr:from>
    <xdr:ext cx="599010" cy="259045"/>
    <xdr:sp macro="" textlink="">
      <xdr:nvSpPr>
        <xdr:cNvPr id="402" name="普通建設事業費 （ うち新規整備　）最大値テキスト"/>
        <xdr:cNvSpPr txBox="1"/>
      </xdr:nvSpPr>
      <xdr:spPr>
        <a:xfrm>
          <a:off x="10528300" y="12006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58598</xdr:rowOff>
    </xdr:from>
    <xdr:to>
      <xdr:col>55</xdr:col>
      <xdr:colOff>88900</xdr:colOff>
      <xdr:row>71</xdr:row>
      <xdr:rowOff>58598</xdr:rowOff>
    </xdr:to>
    <xdr:cxnSp macro="">
      <xdr:nvCxnSpPr>
        <xdr:cNvPr id="403" name="直線コネクタ 402"/>
        <xdr:cNvCxnSpPr/>
      </xdr:nvCxnSpPr>
      <xdr:spPr>
        <a:xfrm>
          <a:off x="10388600" y="12231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165964</xdr:rowOff>
    </xdr:from>
    <xdr:to>
      <xdr:col>55</xdr:col>
      <xdr:colOff>0</xdr:colOff>
      <xdr:row>78</xdr:row>
      <xdr:rowOff>131000</xdr:rowOff>
    </xdr:to>
    <xdr:cxnSp macro="">
      <xdr:nvCxnSpPr>
        <xdr:cNvPr id="404" name="直線コネクタ 403"/>
        <xdr:cNvCxnSpPr/>
      </xdr:nvCxnSpPr>
      <xdr:spPr>
        <a:xfrm flipV="1">
          <a:off x="9639300" y="13367614"/>
          <a:ext cx="838200" cy="136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117746</xdr:rowOff>
    </xdr:from>
    <xdr:ext cx="534377" cy="259045"/>
    <xdr:sp macro="" textlink="">
      <xdr:nvSpPr>
        <xdr:cNvPr id="405" name="普通建設事業費 （ うち新規整備　）平均値テキスト"/>
        <xdr:cNvSpPr txBox="1"/>
      </xdr:nvSpPr>
      <xdr:spPr>
        <a:xfrm>
          <a:off x="10528300" y="131479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94869</xdr:rowOff>
    </xdr:from>
    <xdr:to>
      <xdr:col>55</xdr:col>
      <xdr:colOff>50800</xdr:colOff>
      <xdr:row>78</xdr:row>
      <xdr:rowOff>25019</xdr:rowOff>
    </xdr:to>
    <xdr:sp macro="" textlink="">
      <xdr:nvSpPr>
        <xdr:cNvPr id="406" name="フローチャート: 判断 405"/>
        <xdr:cNvSpPr/>
      </xdr:nvSpPr>
      <xdr:spPr>
        <a:xfrm>
          <a:off x="10426700" y="13296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91517</xdr:rowOff>
    </xdr:from>
    <xdr:to>
      <xdr:col>50</xdr:col>
      <xdr:colOff>114300</xdr:colOff>
      <xdr:row>78</xdr:row>
      <xdr:rowOff>131000</xdr:rowOff>
    </xdr:to>
    <xdr:cxnSp macro="">
      <xdr:nvCxnSpPr>
        <xdr:cNvPr id="407" name="直線コネクタ 406"/>
        <xdr:cNvCxnSpPr/>
      </xdr:nvCxnSpPr>
      <xdr:spPr>
        <a:xfrm>
          <a:off x="8750300" y="13464617"/>
          <a:ext cx="889000" cy="39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101612</xdr:rowOff>
    </xdr:from>
    <xdr:to>
      <xdr:col>50</xdr:col>
      <xdr:colOff>165100</xdr:colOff>
      <xdr:row>78</xdr:row>
      <xdr:rowOff>31762</xdr:rowOff>
    </xdr:to>
    <xdr:sp macro="" textlink="">
      <xdr:nvSpPr>
        <xdr:cNvPr id="408" name="フローチャート: 判断 407"/>
        <xdr:cNvSpPr/>
      </xdr:nvSpPr>
      <xdr:spPr>
        <a:xfrm>
          <a:off x="9588500" y="1330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48289</xdr:rowOff>
    </xdr:from>
    <xdr:ext cx="534377" cy="259045"/>
    <xdr:sp macro="" textlink="">
      <xdr:nvSpPr>
        <xdr:cNvPr id="409" name="テキスト ボックス 408"/>
        <xdr:cNvSpPr txBox="1"/>
      </xdr:nvSpPr>
      <xdr:spPr>
        <a:xfrm>
          <a:off x="9372111" y="1307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91517</xdr:rowOff>
    </xdr:from>
    <xdr:to>
      <xdr:col>45</xdr:col>
      <xdr:colOff>177800</xdr:colOff>
      <xdr:row>78</xdr:row>
      <xdr:rowOff>156807</xdr:rowOff>
    </xdr:to>
    <xdr:cxnSp macro="">
      <xdr:nvCxnSpPr>
        <xdr:cNvPr id="410" name="直線コネクタ 409"/>
        <xdr:cNvCxnSpPr/>
      </xdr:nvCxnSpPr>
      <xdr:spPr>
        <a:xfrm flipV="1">
          <a:off x="7861300" y="13464617"/>
          <a:ext cx="889000" cy="65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23292</xdr:rowOff>
    </xdr:from>
    <xdr:to>
      <xdr:col>46</xdr:col>
      <xdr:colOff>38100</xdr:colOff>
      <xdr:row>77</xdr:row>
      <xdr:rowOff>124892</xdr:rowOff>
    </xdr:to>
    <xdr:sp macro="" textlink="">
      <xdr:nvSpPr>
        <xdr:cNvPr id="411" name="フローチャート: 判断 410"/>
        <xdr:cNvSpPr/>
      </xdr:nvSpPr>
      <xdr:spPr>
        <a:xfrm>
          <a:off x="8699500" y="1322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141419</xdr:rowOff>
    </xdr:from>
    <xdr:ext cx="534377" cy="259045"/>
    <xdr:sp macro="" textlink="">
      <xdr:nvSpPr>
        <xdr:cNvPr id="412" name="テキスト ボックス 411"/>
        <xdr:cNvSpPr txBox="1"/>
      </xdr:nvSpPr>
      <xdr:spPr>
        <a:xfrm>
          <a:off x="8483111" y="13000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145390</xdr:rowOff>
    </xdr:from>
    <xdr:to>
      <xdr:col>41</xdr:col>
      <xdr:colOff>50800</xdr:colOff>
      <xdr:row>78</xdr:row>
      <xdr:rowOff>156807</xdr:rowOff>
    </xdr:to>
    <xdr:cxnSp macro="">
      <xdr:nvCxnSpPr>
        <xdr:cNvPr id="413" name="直線コネクタ 412"/>
        <xdr:cNvCxnSpPr/>
      </xdr:nvCxnSpPr>
      <xdr:spPr>
        <a:xfrm>
          <a:off x="6972300" y="13518490"/>
          <a:ext cx="889000" cy="11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102412</xdr:rowOff>
    </xdr:from>
    <xdr:to>
      <xdr:col>41</xdr:col>
      <xdr:colOff>101600</xdr:colOff>
      <xdr:row>78</xdr:row>
      <xdr:rowOff>32562</xdr:rowOff>
    </xdr:to>
    <xdr:sp macro="" textlink="">
      <xdr:nvSpPr>
        <xdr:cNvPr id="414" name="フローチャート: 判断 413"/>
        <xdr:cNvSpPr/>
      </xdr:nvSpPr>
      <xdr:spPr>
        <a:xfrm>
          <a:off x="7810500" y="1330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49089</xdr:rowOff>
    </xdr:from>
    <xdr:ext cx="534377" cy="259045"/>
    <xdr:sp macro="" textlink="">
      <xdr:nvSpPr>
        <xdr:cNvPr id="415" name="テキスト ボックス 414"/>
        <xdr:cNvSpPr txBox="1"/>
      </xdr:nvSpPr>
      <xdr:spPr>
        <a:xfrm>
          <a:off x="7594111" y="13079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86525</xdr:rowOff>
    </xdr:from>
    <xdr:to>
      <xdr:col>36</xdr:col>
      <xdr:colOff>165100</xdr:colOff>
      <xdr:row>78</xdr:row>
      <xdr:rowOff>16675</xdr:rowOff>
    </xdr:to>
    <xdr:sp macro="" textlink="">
      <xdr:nvSpPr>
        <xdr:cNvPr id="416" name="フローチャート: 判断 415"/>
        <xdr:cNvSpPr/>
      </xdr:nvSpPr>
      <xdr:spPr>
        <a:xfrm>
          <a:off x="6921500" y="13288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33202</xdr:rowOff>
    </xdr:from>
    <xdr:ext cx="534377" cy="259045"/>
    <xdr:sp macro="" textlink="">
      <xdr:nvSpPr>
        <xdr:cNvPr id="417" name="テキスト ボックス 416"/>
        <xdr:cNvSpPr txBox="1"/>
      </xdr:nvSpPr>
      <xdr:spPr>
        <a:xfrm>
          <a:off x="6705111" y="13063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115164</xdr:rowOff>
    </xdr:from>
    <xdr:to>
      <xdr:col>55</xdr:col>
      <xdr:colOff>50800</xdr:colOff>
      <xdr:row>78</xdr:row>
      <xdr:rowOff>45314</xdr:rowOff>
    </xdr:to>
    <xdr:sp macro="" textlink="">
      <xdr:nvSpPr>
        <xdr:cNvPr id="423" name="楕円 422"/>
        <xdr:cNvSpPr/>
      </xdr:nvSpPr>
      <xdr:spPr>
        <a:xfrm>
          <a:off x="10426700" y="13316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93591</xdr:rowOff>
    </xdr:from>
    <xdr:ext cx="534377" cy="259045"/>
    <xdr:sp macro="" textlink="">
      <xdr:nvSpPr>
        <xdr:cNvPr id="424" name="普通建設事業費 （ うち新規整備　）該当値テキスト"/>
        <xdr:cNvSpPr txBox="1"/>
      </xdr:nvSpPr>
      <xdr:spPr>
        <a:xfrm>
          <a:off x="10528300" y="13295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80200</xdr:rowOff>
    </xdr:from>
    <xdr:to>
      <xdr:col>50</xdr:col>
      <xdr:colOff>165100</xdr:colOff>
      <xdr:row>79</xdr:row>
      <xdr:rowOff>10350</xdr:rowOff>
    </xdr:to>
    <xdr:sp macro="" textlink="">
      <xdr:nvSpPr>
        <xdr:cNvPr id="425" name="楕円 424"/>
        <xdr:cNvSpPr/>
      </xdr:nvSpPr>
      <xdr:spPr>
        <a:xfrm>
          <a:off x="9588500" y="1345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1477</xdr:rowOff>
    </xdr:from>
    <xdr:ext cx="469744" cy="259045"/>
    <xdr:sp macro="" textlink="">
      <xdr:nvSpPr>
        <xdr:cNvPr id="426" name="テキスト ボックス 425"/>
        <xdr:cNvSpPr txBox="1"/>
      </xdr:nvSpPr>
      <xdr:spPr>
        <a:xfrm>
          <a:off x="9404428" y="13546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40717</xdr:rowOff>
    </xdr:from>
    <xdr:to>
      <xdr:col>46</xdr:col>
      <xdr:colOff>38100</xdr:colOff>
      <xdr:row>78</xdr:row>
      <xdr:rowOff>142317</xdr:rowOff>
    </xdr:to>
    <xdr:sp macro="" textlink="">
      <xdr:nvSpPr>
        <xdr:cNvPr id="427" name="楕円 426"/>
        <xdr:cNvSpPr/>
      </xdr:nvSpPr>
      <xdr:spPr>
        <a:xfrm>
          <a:off x="8699500" y="13413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133444</xdr:rowOff>
    </xdr:from>
    <xdr:ext cx="469744" cy="259045"/>
    <xdr:sp macro="" textlink="">
      <xdr:nvSpPr>
        <xdr:cNvPr id="428" name="テキスト ボックス 427"/>
        <xdr:cNvSpPr txBox="1"/>
      </xdr:nvSpPr>
      <xdr:spPr>
        <a:xfrm>
          <a:off x="8515428" y="13506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106007</xdr:rowOff>
    </xdr:from>
    <xdr:to>
      <xdr:col>41</xdr:col>
      <xdr:colOff>101600</xdr:colOff>
      <xdr:row>79</xdr:row>
      <xdr:rowOff>36157</xdr:rowOff>
    </xdr:to>
    <xdr:sp macro="" textlink="">
      <xdr:nvSpPr>
        <xdr:cNvPr id="429" name="楕円 428"/>
        <xdr:cNvSpPr/>
      </xdr:nvSpPr>
      <xdr:spPr>
        <a:xfrm>
          <a:off x="7810500" y="13479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27284</xdr:rowOff>
    </xdr:from>
    <xdr:ext cx="469744" cy="259045"/>
    <xdr:sp macro="" textlink="">
      <xdr:nvSpPr>
        <xdr:cNvPr id="430" name="テキスト ボックス 429"/>
        <xdr:cNvSpPr txBox="1"/>
      </xdr:nvSpPr>
      <xdr:spPr>
        <a:xfrm>
          <a:off x="7626428" y="13571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94590</xdr:rowOff>
    </xdr:from>
    <xdr:to>
      <xdr:col>36</xdr:col>
      <xdr:colOff>165100</xdr:colOff>
      <xdr:row>79</xdr:row>
      <xdr:rowOff>24740</xdr:rowOff>
    </xdr:to>
    <xdr:sp macro="" textlink="">
      <xdr:nvSpPr>
        <xdr:cNvPr id="431" name="楕円 430"/>
        <xdr:cNvSpPr/>
      </xdr:nvSpPr>
      <xdr:spPr>
        <a:xfrm>
          <a:off x="6921500" y="1346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15867</xdr:rowOff>
    </xdr:from>
    <xdr:ext cx="469744" cy="259045"/>
    <xdr:sp macro="" textlink="">
      <xdr:nvSpPr>
        <xdr:cNvPr id="432" name="テキスト ボックス 431"/>
        <xdr:cNvSpPr txBox="1"/>
      </xdr:nvSpPr>
      <xdr:spPr>
        <a:xfrm>
          <a:off x="6737428" y="13560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3040</xdr:rowOff>
    </xdr:from>
    <xdr:to>
      <xdr:col>54</xdr:col>
      <xdr:colOff>189865</xdr:colOff>
      <xdr:row>98</xdr:row>
      <xdr:rowOff>126222</xdr:rowOff>
    </xdr:to>
    <xdr:cxnSp macro="">
      <xdr:nvCxnSpPr>
        <xdr:cNvPr id="454" name="直線コネクタ 453"/>
        <xdr:cNvCxnSpPr/>
      </xdr:nvCxnSpPr>
      <xdr:spPr>
        <a:xfrm flipV="1">
          <a:off x="10475595" y="15776440"/>
          <a:ext cx="1270" cy="1151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130049</xdr:rowOff>
    </xdr:from>
    <xdr:ext cx="469744" cy="259045"/>
    <xdr:sp macro="" textlink="">
      <xdr:nvSpPr>
        <xdr:cNvPr id="455" name="普通建設事業費 （ うち更新整備　）最小値テキスト"/>
        <xdr:cNvSpPr txBox="1"/>
      </xdr:nvSpPr>
      <xdr:spPr>
        <a:xfrm>
          <a:off x="10528300" y="16932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126222</xdr:rowOff>
    </xdr:from>
    <xdr:to>
      <xdr:col>55</xdr:col>
      <xdr:colOff>88900</xdr:colOff>
      <xdr:row>98</xdr:row>
      <xdr:rowOff>126222</xdr:rowOff>
    </xdr:to>
    <xdr:cxnSp macro="">
      <xdr:nvCxnSpPr>
        <xdr:cNvPr id="456" name="直線コネクタ 455"/>
        <xdr:cNvCxnSpPr/>
      </xdr:nvCxnSpPr>
      <xdr:spPr>
        <a:xfrm>
          <a:off x="10388600" y="16928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121167</xdr:rowOff>
    </xdr:from>
    <xdr:ext cx="599010" cy="259045"/>
    <xdr:sp macro="" textlink="">
      <xdr:nvSpPr>
        <xdr:cNvPr id="457" name="普通建設事業費 （ うち更新整備　）最大値テキスト"/>
        <xdr:cNvSpPr txBox="1"/>
      </xdr:nvSpPr>
      <xdr:spPr>
        <a:xfrm>
          <a:off x="10528300" y="15551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509,781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3040</xdr:rowOff>
    </xdr:from>
    <xdr:to>
      <xdr:col>55</xdr:col>
      <xdr:colOff>88900</xdr:colOff>
      <xdr:row>92</xdr:row>
      <xdr:rowOff>3040</xdr:rowOff>
    </xdr:to>
    <xdr:cxnSp macro="">
      <xdr:nvCxnSpPr>
        <xdr:cNvPr id="458" name="直線コネクタ 457"/>
        <xdr:cNvCxnSpPr/>
      </xdr:nvCxnSpPr>
      <xdr:spPr>
        <a:xfrm>
          <a:off x="10388600" y="15776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28502</xdr:rowOff>
    </xdr:from>
    <xdr:to>
      <xdr:col>55</xdr:col>
      <xdr:colOff>0</xdr:colOff>
      <xdr:row>98</xdr:row>
      <xdr:rowOff>70501</xdr:rowOff>
    </xdr:to>
    <xdr:cxnSp macro="">
      <xdr:nvCxnSpPr>
        <xdr:cNvPr id="459" name="直線コネクタ 458"/>
        <xdr:cNvCxnSpPr/>
      </xdr:nvCxnSpPr>
      <xdr:spPr>
        <a:xfrm flipV="1">
          <a:off x="9639300" y="16830602"/>
          <a:ext cx="838200" cy="41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149962</xdr:rowOff>
    </xdr:from>
    <xdr:ext cx="534377" cy="259045"/>
    <xdr:sp macro="" textlink="">
      <xdr:nvSpPr>
        <xdr:cNvPr id="460" name="普通建設事業費 （ うち更新整備　）平均値テキスト"/>
        <xdr:cNvSpPr txBox="1"/>
      </xdr:nvSpPr>
      <xdr:spPr>
        <a:xfrm>
          <a:off x="10528300" y="166091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127085</xdr:rowOff>
    </xdr:from>
    <xdr:to>
      <xdr:col>55</xdr:col>
      <xdr:colOff>50800</xdr:colOff>
      <xdr:row>98</xdr:row>
      <xdr:rowOff>57235</xdr:rowOff>
    </xdr:to>
    <xdr:sp macro="" textlink="">
      <xdr:nvSpPr>
        <xdr:cNvPr id="461" name="フローチャート: 判断 460"/>
        <xdr:cNvSpPr/>
      </xdr:nvSpPr>
      <xdr:spPr>
        <a:xfrm>
          <a:off x="10426700" y="1675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66317</xdr:rowOff>
    </xdr:from>
    <xdr:to>
      <xdr:col>50</xdr:col>
      <xdr:colOff>114300</xdr:colOff>
      <xdr:row>98</xdr:row>
      <xdr:rowOff>70501</xdr:rowOff>
    </xdr:to>
    <xdr:cxnSp macro="">
      <xdr:nvCxnSpPr>
        <xdr:cNvPr id="462" name="直線コネクタ 461"/>
        <xdr:cNvCxnSpPr/>
      </xdr:nvCxnSpPr>
      <xdr:spPr>
        <a:xfrm>
          <a:off x="8750300" y="16868417"/>
          <a:ext cx="889000" cy="4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140360</xdr:rowOff>
    </xdr:from>
    <xdr:to>
      <xdr:col>50</xdr:col>
      <xdr:colOff>165100</xdr:colOff>
      <xdr:row>98</xdr:row>
      <xdr:rowOff>70510</xdr:rowOff>
    </xdr:to>
    <xdr:sp macro="" textlink="">
      <xdr:nvSpPr>
        <xdr:cNvPr id="463" name="フローチャート: 判断 462"/>
        <xdr:cNvSpPr/>
      </xdr:nvSpPr>
      <xdr:spPr>
        <a:xfrm>
          <a:off x="9588500" y="1677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87037</xdr:rowOff>
    </xdr:from>
    <xdr:ext cx="534377" cy="259045"/>
    <xdr:sp macro="" textlink="">
      <xdr:nvSpPr>
        <xdr:cNvPr id="464" name="テキスト ボックス 463"/>
        <xdr:cNvSpPr txBox="1"/>
      </xdr:nvSpPr>
      <xdr:spPr>
        <a:xfrm>
          <a:off x="9372111" y="16546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32930</xdr:rowOff>
    </xdr:from>
    <xdr:to>
      <xdr:col>45</xdr:col>
      <xdr:colOff>177800</xdr:colOff>
      <xdr:row>98</xdr:row>
      <xdr:rowOff>66317</xdr:rowOff>
    </xdr:to>
    <xdr:cxnSp macro="">
      <xdr:nvCxnSpPr>
        <xdr:cNvPr id="465" name="直線コネクタ 464"/>
        <xdr:cNvCxnSpPr/>
      </xdr:nvCxnSpPr>
      <xdr:spPr>
        <a:xfrm>
          <a:off x="7861300" y="16835030"/>
          <a:ext cx="889000" cy="33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134119</xdr:rowOff>
    </xdr:from>
    <xdr:to>
      <xdr:col>46</xdr:col>
      <xdr:colOff>38100</xdr:colOff>
      <xdr:row>98</xdr:row>
      <xdr:rowOff>64269</xdr:rowOff>
    </xdr:to>
    <xdr:sp macro="" textlink="">
      <xdr:nvSpPr>
        <xdr:cNvPr id="466" name="フローチャート: 判断 465"/>
        <xdr:cNvSpPr/>
      </xdr:nvSpPr>
      <xdr:spPr>
        <a:xfrm>
          <a:off x="8699500" y="16764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80796</xdr:rowOff>
    </xdr:from>
    <xdr:ext cx="534377" cy="259045"/>
    <xdr:sp macro="" textlink="">
      <xdr:nvSpPr>
        <xdr:cNvPr id="467" name="テキスト ボックス 466"/>
        <xdr:cNvSpPr txBox="1"/>
      </xdr:nvSpPr>
      <xdr:spPr>
        <a:xfrm>
          <a:off x="8483111" y="16539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32930</xdr:rowOff>
    </xdr:from>
    <xdr:to>
      <xdr:col>41</xdr:col>
      <xdr:colOff>50800</xdr:colOff>
      <xdr:row>98</xdr:row>
      <xdr:rowOff>39722</xdr:rowOff>
    </xdr:to>
    <xdr:cxnSp macro="">
      <xdr:nvCxnSpPr>
        <xdr:cNvPr id="468" name="直線コネクタ 467"/>
        <xdr:cNvCxnSpPr/>
      </xdr:nvCxnSpPr>
      <xdr:spPr>
        <a:xfrm flipV="1">
          <a:off x="6972300" y="16835030"/>
          <a:ext cx="889000" cy="6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130640</xdr:rowOff>
    </xdr:from>
    <xdr:to>
      <xdr:col>41</xdr:col>
      <xdr:colOff>101600</xdr:colOff>
      <xdr:row>98</xdr:row>
      <xdr:rowOff>60790</xdr:rowOff>
    </xdr:to>
    <xdr:sp macro="" textlink="">
      <xdr:nvSpPr>
        <xdr:cNvPr id="469" name="フローチャート: 判断 468"/>
        <xdr:cNvSpPr/>
      </xdr:nvSpPr>
      <xdr:spPr>
        <a:xfrm>
          <a:off x="7810500" y="1676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77317</xdr:rowOff>
    </xdr:from>
    <xdr:ext cx="534377" cy="259045"/>
    <xdr:sp macro="" textlink="">
      <xdr:nvSpPr>
        <xdr:cNvPr id="470" name="テキスト ボックス 469"/>
        <xdr:cNvSpPr txBox="1"/>
      </xdr:nvSpPr>
      <xdr:spPr>
        <a:xfrm>
          <a:off x="7594111" y="16536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147042</xdr:rowOff>
    </xdr:from>
    <xdr:to>
      <xdr:col>36</xdr:col>
      <xdr:colOff>165100</xdr:colOff>
      <xdr:row>98</xdr:row>
      <xdr:rowOff>77192</xdr:rowOff>
    </xdr:to>
    <xdr:sp macro="" textlink="">
      <xdr:nvSpPr>
        <xdr:cNvPr id="471" name="フローチャート: 判断 470"/>
        <xdr:cNvSpPr/>
      </xdr:nvSpPr>
      <xdr:spPr>
        <a:xfrm>
          <a:off x="6921500" y="1677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93719</xdr:rowOff>
    </xdr:from>
    <xdr:ext cx="534377" cy="259045"/>
    <xdr:sp macro="" textlink="">
      <xdr:nvSpPr>
        <xdr:cNvPr id="472" name="テキスト ボックス 471"/>
        <xdr:cNvSpPr txBox="1"/>
      </xdr:nvSpPr>
      <xdr:spPr>
        <a:xfrm>
          <a:off x="6705111" y="16552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149152</xdr:rowOff>
    </xdr:from>
    <xdr:to>
      <xdr:col>55</xdr:col>
      <xdr:colOff>50800</xdr:colOff>
      <xdr:row>98</xdr:row>
      <xdr:rowOff>79302</xdr:rowOff>
    </xdr:to>
    <xdr:sp macro="" textlink="">
      <xdr:nvSpPr>
        <xdr:cNvPr id="478" name="楕円 477"/>
        <xdr:cNvSpPr/>
      </xdr:nvSpPr>
      <xdr:spPr>
        <a:xfrm>
          <a:off x="10426700" y="16779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105512</xdr:rowOff>
    </xdr:from>
    <xdr:ext cx="534377" cy="259045"/>
    <xdr:sp macro="" textlink="">
      <xdr:nvSpPr>
        <xdr:cNvPr id="479" name="普通建設事業費 （ うち更新整備　）該当値テキスト"/>
        <xdr:cNvSpPr txBox="1"/>
      </xdr:nvSpPr>
      <xdr:spPr>
        <a:xfrm>
          <a:off x="10528300" y="16736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19701</xdr:rowOff>
    </xdr:from>
    <xdr:to>
      <xdr:col>50</xdr:col>
      <xdr:colOff>165100</xdr:colOff>
      <xdr:row>98</xdr:row>
      <xdr:rowOff>121301</xdr:rowOff>
    </xdr:to>
    <xdr:sp macro="" textlink="">
      <xdr:nvSpPr>
        <xdr:cNvPr id="480" name="楕円 479"/>
        <xdr:cNvSpPr/>
      </xdr:nvSpPr>
      <xdr:spPr>
        <a:xfrm>
          <a:off x="9588500" y="16821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112428</xdr:rowOff>
    </xdr:from>
    <xdr:ext cx="534377" cy="259045"/>
    <xdr:sp macro="" textlink="">
      <xdr:nvSpPr>
        <xdr:cNvPr id="481" name="テキスト ボックス 480"/>
        <xdr:cNvSpPr txBox="1"/>
      </xdr:nvSpPr>
      <xdr:spPr>
        <a:xfrm>
          <a:off x="9372111" y="16914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15517</xdr:rowOff>
    </xdr:from>
    <xdr:to>
      <xdr:col>46</xdr:col>
      <xdr:colOff>38100</xdr:colOff>
      <xdr:row>98</xdr:row>
      <xdr:rowOff>117117</xdr:rowOff>
    </xdr:to>
    <xdr:sp macro="" textlink="">
      <xdr:nvSpPr>
        <xdr:cNvPr id="482" name="楕円 481"/>
        <xdr:cNvSpPr/>
      </xdr:nvSpPr>
      <xdr:spPr>
        <a:xfrm>
          <a:off x="8699500" y="16817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108244</xdr:rowOff>
    </xdr:from>
    <xdr:ext cx="534377" cy="259045"/>
    <xdr:sp macro="" textlink="">
      <xdr:nvSpPr>
        <xdr:cNvPr id="483" name="テキスト ボックス 482"/>
        <xdr:cNvSpPr txBox="1"/>
      </xdr:nvSpPr>
      <xdr:spPr>
        <a:xfrm>
          <a:off x="8483111" y="16910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153580</xdr:rowOff>
    </xdr:from>
    <xdr:to>
      <xdr:col>41</xdr:col>
      <xdr:colOff>101600</xdr:colOff>
      <xdr:row>98</xdr:row>
      <xdr:rowOff>83730</xdr:rowOff>
    </xdr:to>
    <xdr:sp macro="" textlink="">
      <xdr:nvSpPr>
        <xdr:cNvPr id="484" name="楕円 483"/>
        <xdr:cNvSpPr/>
      </xdr:nvSpPr>
      <xdr:spPr>
        <a:xfrm>
          <a:off x="7810500" y="1678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74857</xdr:rowOff>
    </xdr:from>
    <xdr:ext cx="534377" cy="259045"/>
    <xdr:sp macro="" textlink="">
      <xdr:nvSpPr>
        <xdr:cNvPr id="485" name="テキスト ボックス 484"/>
        <xdr:cNvSpPr txBox="1"/>
      </xdr:nvSpPr>
      <xdr:spPr>
        <a:xfrm>
          <a:off x="7594111" y="16876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160372</xdr:rowOff>
    </xdr:from>
    <xdr:to>
      <xdr:col>36</xdr:col>
      <xdr:colOff>165100</xdr:colOff>
      <xdr:row>98</xdr:row>
      <xdr:rowOff>90522</xdr:rowOff>
    </xdr:to>
    <xdr:sp macro="" textlink="">
      <xdr:nvSpPr>
        <xdr:cNvPr id="486" name="楕円 485"/>
        <xdr:cNvSpPr/>
      </xdr:nvSpPr>
      <xdr:spPr>
        <a:xfrm>
          <a:off x="6921500" y="1679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81649</xdr:rowOff>
    </xdr:from>
    <xdr:ext cx="534377" cy="259045"/>
    <xdr:sp macro="" textlink="">
      <xdr:nvSpPr>
        <xdr:cNvPr id="487" name="テキスト ボックス 486"/>
        <xdr:cNvSpPr txBox="1"/>
      </xdr:nvSpPr>
      <xdr:spPr>
        <a:xfrm>
          <a:off x="6705111" y="16883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1" name="テキスト ボックス 500"/>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3" name="テキスト ボックス 502"/>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5" name="テキスト ボックス 504"/>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7" name="テキスト ボックス 506"/>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151168</xdr:rowOff>
    </xdr:from>
    <xdr:to>
      <xdr:col>85</xdr:col>
      <xdr:colOff>126364</xdr:colOff>
      <xdr:row>39</xdr:row>
      <xdr:rowOff>44450</xdr:rowOff>
    </xdr:to>
    <xdr:cxnSp macro="">
      <xdr:nvCxnSpPr>
        <xdr:cNvPr id="511" name="直線コネクタ 510"/>
        <xdr:cNvCxnSpPr/>
      </xdr:nvCxnSpPr>
      <xdr:spPr>
        <a:xfrm flipV="1">
          <a:off x="16317595" y="5294668"/>
          <a:ext cx="1269" cy="1436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2"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97845</xdr:rowOff>
    </xdr:from>
    <xdr:ext cx="599010" cy="259045"/>
    <xdr:sp macro="" textlink="">
      <xdr:nvSpPr>
        <xdr:cNvPr id="514" name="災害復旧事業費最大値テキスト"/>
        <xdr:cNvSpPr txBox="1"/>
      </xdr:nvSpPr>
      <xdr:spPr>
        <a:xfrm>
          <a:off x="16370300" y="5069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151168</xdr:rowOff>
    </xdr:from>
    <xdr:to>
      <xdr:col>86</xdr:col>
      <xdr:colOff>25400</xdr:colOff>
      <xdr:row>30</xdr:row>
      <xdr:rowOff>151168</xdr:rowOff>
    </xdr:to>
    <xdr:cxnSp macro="">
      <xdr:nvCxnSpPr>
        <xdr:cNvPr id="515" name="直線コネクタ 514"/>
        <xdr:cNvCxnSpPr/>
      </xdr:nvCxnSpPr>
      <xdr:spPr>
        <a:xfrm>
          <a:off x="16230600" y="5294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97993</xdr:rowOff>
    </xdr:from>
    <xdr:to>
      <xdr:col>85</xdr:col>
      <xdr:colOff>127000</xdr:colOff>
      <xdr:row>38</xdr:row>
      <xdr:rowOff>151524</xdr:rowOff>
    </xdr:to>
    <xdr:cxnSp macro="">
      <xdr:nvCxnSpPr>
        <xdr:cNvPr id="516" name="直線コネクタ 515"/>
        <xdr:cNvCxnSpPr/>
      </xdr:nvCxnSpPr>
      <xdr:spPr>
        <a:xfrm>
          <a:off x="15481300" y="5755843"/>
          <a:ext cx="838200" cy="910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89095</xdr:rowOff>
    </xdr:from>
    <xdr:ext cx="469744" cy="259045"/>
    <xdr:sp macro="" textlink="">
      <xdr:nvSpPr>
        <xdr:cNvPr id="517" name="災害復旧事業費平均値テキスト"/>
        <xdr:cNvSpPr txBox="1"/>
      </xdr:nvSpPr>
      <xdr:spPr>
        <a:xfrm>
          <a:off x="16370300" y="64327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66218</xdr:rowOff>
    </xdr:from>
    <xdr:to>
      <xdr:col>85</xdr:col>
      <xdr:colOff>177800</xdr:colOff>
      <xdr:row>38</xdr:row>
      <xdr:rowOff>167818</xdr:rowOff>
    </xdr:to>
    <xdr:sp macro="" textlink="">
      <xdr:nvSpPr>
        <xdr:cNvPr id="518" name="フローチャート: 判断 517"/>
        <xdr:cNvSpPr/>
      </xdr:nvSpPr>
      <xdr:spPr>
        <a:xfrm>
          <a:off x="16268700" y="658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97993</xdr:rowOff>
    </xdr:from>
    <xdr:to>
      <xdr:col>81</xdr:col>
      <xdr:colOff>50800</xdr:colOff>
      <xdr:row>36</xdr:row>
      <xdr:rowOff>112192</xdr:rowOff>
    </xdr:to>
    <xdr:cxnSp macro="">
      <xdr:nvCxnSpPr>
        <xdr:cNvPr id="519" name="直線コネクタ 518"/>
        <xdr:cNvCxnSpPr/>
      </xdr:nvCxnSpPr>
      <xdr:spPr>
        <a:xfrm flipV="1">
          <a:off x="14592300" y="5755843"/>
          <a:ext cx="889000" cy="528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52756</xdr:rowOff>
    </xdr:from>
    <xdr:to>
      <xdr:col>81</xdr:col>
      <xdr:colOff>101600</xdr:colOff>
      <xdr:row>38</xdr:row>
      <xdr:rowOff>154356</xdr:rowOff>
    </xdr:to>
    <xdr:sp macro="" textlink="">
      <xdr:nvSpPr>
        <xdr:cNvPr id="520" name="フローチャート: 判断 519"/>
        <xdr:cNvSpPr/>
      </xdr:nvSpPr>
      <xdr:spPr>
        <a:xfrm>
          <a:off x="15430500" y="6567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145483</xdr:rowOff>
    </xdr:from>
    <xdr:ext cx="469744" cy="259045"/>
    <xdr:sp macro="" textlink="">
      <xdr:nvSpPr>
        <xdr:cNvPr id="521" name="テキスト ボックス 520"/>
        <xdr:cNvSpPr txBox="1"/>
      </xdr:nvSpPr>
      <xdr:spPr>
        <a:xfrm>
          <a:off x="15246428" y="6660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112192</xdr:rowOff>
    </xdr:from>
    <xdr:to>
      <xdr:col>76</xdr:col>
      <xdr:colOff>114300</xdr:colOff>
      <xdr:row>38</xdr:row>
      <xdr:rowOff>67081</xdr:rowOff>
    </xdr:to>
    <xdr:cxnSp macro="">
      <xdr:nvCxnSpPr>
        <xdr:cNvPr id="522" name="直線コネクタ 521"/>
        <xdr:cNvCxnSpPr/>
      </xdr:nvCxnSpPr>
      <xdr:spPr>
        <a:xfrm flipV="1">
          <a:off x="13703300" y="6284392"/>
          <a:ext cx="889000" cy="297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37287</xdr:rowOff>
    </xdr:from>
    <xdr:to>
      <xdr:col>76</xdr:col>
      <xdr:colOff>165100</xdr:colOff>
      <xdr:row>38</xdr:row>
      <xdr:rowOff>138887</xdr:rowOff>
    </xdr:to>
    <xdr:sp macro="" textlink="">
      <xdr:nvSpPr>
        <xdr:cNvPr id="523" name="フローチャート: 判断 522"/>
        <xdr:cNvSpPr/>
      </xdr:nvSpPr>
      <xdr:spPr>
        <a:xfrm>
          <a:off x="14541500" y="6552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130014</xdr:rowOff>
    </xdr:from>
    <xdr:ext cx="534377" cy="259045"/>
    <xdr:sp macro="" textlink="">
      <xdr:nvSpPr>
        <xdr:cNvPr id="524" name="テキスト ボックス 523"/>
        <xdr:cNvSpPr txBox="1"/>
      </xdr:nvSpPr>
      <xdr:spPr>
        <a:xfrm>
          <a:off x="14325111" y="6645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23876</xdr:rowOff>
    </xdr:from>
    <xdr:to>
      <xdr:col>71</xdr:col>
      <xdr:colOff>177800</xdr:colOff>
      <xdr:row>38</xdr:row>
      <xdr:rowOff>67081</xdr:rowOff>
    </xdr:to>
    <xdr:cxnSp macro="">
      <xdr:nvCxnSpPr>
        <xdr:cNvPr id="525" name="直線コネクタ 524"/>
        <xdr:cNvCxnSpPr/>
      </xdr:nvCxnSpPr>
      <xdr:spPr>
        <a:xfrm>
          <a:off x="12814300" y="6538976"/>
          <a:ext cx="889000" cy="43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160413</xdr:rowOff>
    </xdr:from>
    <xdr:to>
      <xdr:col>72</xdr:col>
      <xdr:colOff>38100</xdr:colOff>
      <xdr:row>38</xdr:row>
      <xdr:rowOff>90563</xdr:rowOff>
    </xdr:to>
    <xdr:sp macro="" textlink="">
      <xdr:nvSpPr>
        <xdr:cNvPr id="526" name="フローチャート: 判断 525"/>
        <xdr:cNvSpPr/>
      </xdr:nvSpPr>
      <xdr:spPr>
        <a:xfrm>
          <a:off x="13652500" y="650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107091</xdr:rowOff>
    </xdr:from>
    <xdr:ext cx="534377" cy="259045"/>
    <xdr:sp macro="" textlink="">
      <xdr:nvSpPr>
        <xdr:cNvPr id="527" name="テキスト ボックス 526"/>
        <xdr:cNvSpPr txBox="1"/>
      </xdr:nvSpPr>
      <xdr:spPr>
        <a:xfrm>
          <a:off x="13436111" y="6279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63932</xdr:rowOff>
    </xdr:from>
    <xdr:to>
      <xdr:col>67</xdr:col>
      <xdr:colOff>101600</xdr:colOff>
      <xdr:row>38</xdr:row>
      <xdr:rowOff>165532</xdr:rowOff>
    </xdr:to>
    <xdr:sp macro="" textlink="">
      <xdr:nvSpPr>
        <xdr:cNvPr id="528" name="フローチャート: 判断 527"/>
        <xdr:cNvSpPr/>
      </xdr:nvSpPr>
      <xdr:spPr>
        <a:xfrm>
          <a:off x="12763500" y="6579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156659</xdr:rowOff>
    </xdr:from>
    <xdr:ext cx="469744" cy="259045"/>
    <xdr:sp macro="" textlink="">
      <xdr:nvSpPr>
        <xdr:cNvPr id="529" name="テキスト ボックス 528"/>
        <xdr:cNvSpPr txBox="1"/>
      </xdr:nvSpPr>
      <xdr:spPr>
        <a:xfrm>
          <a:off x="12579428" y="667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100724</xdr:rowOff>
    </xdr:from>
    <xdr:to>
      <xdr:col>85</xdr:col>
      <xdr:colOff>177800</xdr:colOff>
      <xdr:row>39</xdr:row>
      <xdr:rowOff>30874</xdr:rowOff>
    </xdr:to>
    <xdr:sp macro="" textlink="">
      <xdr:nvSpPr>
        <xdr:cNvPr id="535" name="楕円 534"/>
        <xdr:cNvSpPr/>
      </xdr:nvSpPr>
      <xdr:spPr>
        <a:xfrm>
          <a:off x="16268700" y="661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44645</xdr:rowOff>
    </xdr:from>
    <xdr:ext cx="469744" cy="259045"/>
    <xdr:sp macro="" textlink="">
      <xdr:nvSpPr>
        <xdr:cNvPr id="536" name="災害復旧事業費該当値テキスト"/>
        <xdr:cNvSpPr txBox="1"/>
      </xdr:nvSpPr>
      <xdr:spPr>
        <a:xfrm>
          <a:off x="16370300" y="6559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47193</xdr:rowOff>
    </xdr:from>
    <xdr:to>
      <xdr:col>81</xdr:col>
      <xdr:colOff>101600</xdr:colOff>
      <xdr:row>33</xdr:row>
      <xdr:rowOff>148793</xdr:rowOff>
    </xdr:to>
    <xdr:sp macro="" textlink="">
      <xdr:nvSpPr>
        <xdr:cNvPr id="537" name="楕円 536"/>
        <xdr:cNvSpPr/>
      </xdr:nvSpPr>
      <xdr:spPr>
        <a:xfrm>
          <a:off x="15430500" y="570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31</xdr:row>
      <xdr:rowOff>165320</xdr:rowOff>
    </xdr:from>
    <xdr:ext cx="534377" cy="259045"/>
    <xdr:sp macro="" textlink="">
      <xdr:nvSpPr>
        <xdr:cNvPr id="538" name="テキスト ボックス 537"/>
        <xdr:cNvSpPr txBox="1"/>
      </xdr:nvSpPr>
      <xdr:spPr>
        <a:xfrm>
          <a:off x="15214111" y="5480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61392</xdr:rowOff>
    </xdr:from>
    <xdr:to>
      <xdr:col>76</xdr:col>
      <xdr:colOff>165100</xdr:colOff>
      <xdr:row>36</xdr:row>
      <xdr:rowOff>162992</xdr:rowOff>
    </xdr:to>
    <xdr:sp macro="" textlink="">
      <xdr:nvSpPr>
        <xdr:cNvPr id="539" name="楕円 538"/>
        <xdr:cNvSpPr/>
      </xdr:nvSpPr>
      <xdr:spPr>
        <a:xfrm>
          <a:off x="14541500" y="6233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8069</xdr:rowOff>
    </xdr:from>
    <xdr:ext cx="534377" cy="259045"/>
    <xdr:sp macro="" textlink="">
      <xdr:nvSpPr>
        <xdr:cNvPr id="540" name="テキスト ボックス 539"/>
        <xdr:cNvSpPr txBox="1"/>
      </xdr:nvSpPr>
      <xdr:spPr>
        <a:xfrm>
          <a:off x="14325111" y="6008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16281</xdr:rowOff>
    </xdr:from>
    <xdr:to>
      <xdr:col>72</xdr:col>
      <xdr:colOff>38100</xdr:colOff>
      <xdr:row>38</xdr:row>
      <xdr:rowOff>117881</xdr:rowOff>
    </xdr:to>
    <xdr:sp macro="" textlink="">
      <xdr:nvSpPr>
        <xdr:cNvPr id="541" name="楕円 540"/>
        <xdr:cNvSpPr/>
      </xdr:nvSpPr>
      <xdr:spPr>
        <a:xfrm>
          <a:off x="13652500" y="6531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109008</xdr:rowOff>
    </xdr:from>
    <xdr:ext cx="534377" cy="259045"/>
    <xdr:sp macro="" textlink="">
      <xdr:nvSpPr>
        <xdr:cNvPr id="542" name="テキスト ボックス 541"/>
        <xdr:cNvSpPr txBox="1"/>
      </xdr:nvSpPr>
      <xdr:spPr>
        <a:xfrm>
          <a:off x="13436111" y="6624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144526</xdr:rowOff>
    </xdr:from>
    <xdr:to>
      <xdr:col>67</xdr:col>
      <xdr:colOff>101600</xdr:colOff>
      <xdr:row>38</xdr:row>
      <xdr:rowOff>74676</xdr:rowOff>
    </xdr:to>
    <xdr:sp macro="" textlink="">
      <xdr:nvSpPr>
        <xdr:cNvPr id="543" name="楕円 542"/>
        <xdr:cNvSpPr/>
      </xdr:nvSpPr>
      <xdr:spPr>
        <a:xfrm>
          <a:off x="12763500" y="6488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91203</xdr:rowOff>
    </xdr:from>
    <xdr:ext cx="534377" cy="259045"/>
    <xdr:sp macro="" textlink="">
      <xdr:nvSpPr>
        <xdr:cNvPr id="544" name="テキスト ボックス 543"/>
        <xdr:cNvSpPr txBox="1"/>
      </xdr:nvSpPr>
      <xdr:spPr>
        <a:xfrm>
          <a:off x="12547111" y="6263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4" name="直線コネクタ 603"/>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5" name="テキスト ボックス 604"/>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6" name="直線コネクタ 605"/>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7" name="テキスト ボックス 606"/>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8" name="直線コネクタ 607"/>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9" name="テキスト ボックス 608"/>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0" name="直線コネクタ 609"/>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1" name="テキスト ボックス 610"/>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103917</xdr:rowOff>
    </xdr:from>
    <xdr:to>
      <xdr:col>85</xdr:col>
      <xdr:colOff>126364</xdr:colOff>
      <xdr:row>78</xdr:row>
      <xdr:rowOff>64548</xdr:rowOff>
    </xdr:to>
    <xdr:cxnSp macro="">
      <xdr:nvCxnSpPr>
        <xdr:cNvPr id="615" name="直線コネクタ 614"/>
        <xdr:cNvCxnSpPr/>
      </xdr:nvCxnSpPr>
      <xdr:spPr>
        <a:xfrm flipV="1">
          <a:off x="16317595" y="12276867"/>
          <a:ext cx="1269" cy="1160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68375</xdr:rowOff>
    </xdr:from>
    <xdr:ext cx="534377" cy="259045"/>
    <xdr:sp macro="" textlink="">
      <xdr:nvSpPr>
        <xdr:cNvPr id="616" name="公債費最小値テキスト"/>
        <xdr:cNvSpPr txBox="1"/>
      </xdr:nvSpPr>
      <xdr:spPr>
        <a:xfrm>
          <a:off x="16370300" y="13441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64548</xdr:rowOff>
    </xdr:from>
    <xdr:to>
      <xdr:col>86</xdr:col>
      <xdr:colOff>25400</xdr:colOff>
      <xdr:row>78</xdr:row>
      <xdr:rowOff>64548</xdr:rowOff>
    </xdr:to>
    <xdr:cxnSp macro="">
      <xdr:nvCxnSpPr>
        <xdr:cNvPr id="617" name="直線コネクタ 616"/>
        <xdr:cNvCxnSpPr/>
      </xdr:nvCxnSpPr>
      <xdr:spPr>
        <a:xfrm>
          <a:off x="16230600" y="13437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50594</xdr:rowOff>
    </xdr:from>
    <xdr:ext cx="599010" cy="259045"/>
    <xdr:sp macro="" textlink="">
      <xdr:nvSpPr>
        <xdr:cNvPr id="618" name="公債費最大値テキスト"/>
        <xdr:cNvSpPr txBox="1"/>
      </xdr:nvSpPr>
      <xdr:spPr>
        <a:xfrm>
          <a:off x="16370300" y="12052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103917</xdr:rowOff>
    </xdr:from>
    <xdr:to>
      <xdr:col>86</xdr:col>
      <xdr:colOff>25400</xdr:colOff>
      <xdr:row>71</xdr:row>
      <xdr:rowOff>103917</xdr:rowOff>
    </xdr:to>
    <xdr:cxnSp macro="">
      <xdr:nvCxnSpPr>
        <xdr:cNvPr id="619" name="直線コネクタ 618"/>
        <xdr:cNvCxnSpPr/>
      </xdr:nvCxnSpPr>
      <xdr:spPr>
        <a:xfrm>
          <a:off x="16230600" y="12276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162108</xdr:rowOff>
    </xdr:from>
    <xdr:to>
      <xdr:col>85</xdr:col>
      <xdr:colOff>127000</xdr:colOff>
      <xdr:row>78</xdr:row>
      <xdr:rowOff>6869</xdr:rowOff>
    </xdr:to>
    <xdr:cxnSp macro="">
      <xdr:nvCxnSpPr>
        <xdr:cNvPr id="620" name="直線コネクタ 619"/>
        <xdr:cNvCxnSpPr/>
      </xdr:nvCxnSpPr>
      <xdr:spPr>
        <a:xfrm flipV="1">
          <a:off x="15481300" y="13363758"/>
          <a:ext cx="838200" cy="16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106459</xdr:rowOff>
    </xdr:from>
    <xdr:ext cx="534377" cy="259045"/>
    <xdr:sp macro="" textlink="">
      <xdr:nvSpPr>
        <xdr:cNvPr id="621" name="公債費平均値テキスト"/>
        <xdr:cNvSpPr txBox="1"/>
      </xdr:nvSpPr>
      <xdr:spPr>
        <a:xfrm>
          <a:off x="16370300" y="131366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83582</xdr:rowOff>
    </xdr:from>
    <xdr:to>
      <xdr:col>85</xdr:col>
      <xdr:colOff>177800</xdr:colOff>
      <xdr:row>78</xdr:row>
      <xdr:rowOff>13732</xdr:rowOff>
    </xdr:to>
    <xdr:sp macro="" textlink="">
      <xdr:nvSpPr>
        <xdr:cNvPr id="622" name="フローチャート: 判断 621"/>
        <xdr:cNvSpPr/>
      </xdr:nvSpPr>
      <xdr:spPr>
        <a:xfrm>
          <a:off x="16268700" y="13285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6869</xdr:rowOff>
    </xdr:from>
    <xdr:to>
      <xdr:col>81</xdr:col>
      <xdr:colOff>50800</xdr:colOff>
      <xdr:row>78</xdr:row>
      <xdr:rowOff>24822</xdr:rowOff>
    </xdr:to>
    <xdr:cxnSp macro="">
      <xdr:nvCxnSpPr>
        <xdr:cNvPr id="623" name="直線コネクタ 622"/>
        <xdr:cNvCxnSpPr/>
      </xdr:nvCxnSpPr>
      <xdr:spPr>
        <a:xfrm flipV="1">
          <a:off x="14592300" y="13379969"/>
          <a:ext cx="889000" cy="17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83063</xdr:rowOff>
    </xdr:from>
    <xdr:to>
      <xdr:col>81</xdr:col>
      <xdr:colOff>101600</xdr:colOff>
      <xdr:row>78</xdr:row>
      <xdr:rowOff>13213</xdr:rowOff>
    </xdr:to>
    <xdr:sp macro="" textlink="">
      <xdr:nvSpPr>
        <xdr:cNvPr id="624" name="フローチャート: 判断 623"/>
        <xdr:cNvSpPr/>
      </xdr:nvSpPr>
      <xdr:spPr>
        <a:xfrm>
          <a:off x="15430500" y="13284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29740</xdr:rowOff>
    </xdr:from>
    <xdr:ext cx="534377" cy="259045"/>
    <xdr:sp macro="" textlink="">
      <xdr:nvSpPr>
        <xdr:cNvPr id="625" name="テキスト ボックス 624"/>
        <xdr:cNvSpPr txBox="1"/>
      </xdr:nvSpPr>
      <xdr:spPr>
        <a:xfrm>
          <a:off x="15214111" y="13059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24822</xdr:rowOff>
    </xdr:from>
    <xdr:to>
      <xdr:col>76</xdr:col>
      <xdr:colOff>114300</xdr:colOff>
      <xdr:row>78</xdr:row>
      <xdr:rowOff>33999</xdr:rowOff>
    </xdr:to>
    <xdr:cxnSp macro="">
      <xdr:nvCxnSpPr>
        <xdr:cNvPr id="626" name="直線コネクタ 625"/>
        <xdr:cNvCxnSpPr/>
      </xdr:nvCxnSpPr>
      <xdr:spPr>
        <a:xfrm flipV="1">
          <a:off x="13703300" y="13397922"/>
          <a:ext cx="889000" cy="9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88832</xdr:rowOff>
    </xdr:from>
    <xdr:to>
      <xdr:col>76</xdr:col>
      <xdr:colOff>165100</xdr:colOff>
      <xdr:row>78</xdr:row>
      <xdr:rowOff>18982</xdr:rowOff>
    </xdr:to>
    <xdr:sp macro="" textlink="">
      <xdr:nvSpPr>
        <xdr:cNvPr id="627" name="フローチャート: 判断 626"/>
        <xdr:cNvSpPr/>
      </xdr:nvSpPr>
      <xdr:spPr>
        <a:xfrm>
          <a:off x="14541500" y="1329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35509</xdr:rowOff>
    </xdr:from>
    <xdr:ext cx="534377" cy="259045"/>
    <xdr:sp macro="" textlink="">
      <xdr:nvSpPr>
        <xdr:cNvPr id="628" name="テキスト ボックス 627"/>
        <xdr:cNvSpPr txBox="1"/>
      </xdr:nvSpPr>
      <xdr:spPr>
        <a:xfrm>
          <a:off x="14325111" y="13065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33999</xdr:rowOff>
    </xdr:from>
    <xdr:to>
      <xdr:col>71</xdr:col>
      <xdr:colOff>177800</xdr:colOff>
      <xdr:row>78</xdr:row>
      <xdr:rowOff>36340</xdr:rowOff>
    </xdr:to>
    <xdr:cxnSp macro="">
      <xdr:nvCxnSpPr>
        <xdr:cNvPr id="629" name="直線コネクタ 628"/>
        <xdr:cNvCxnSpPr/>
      </xdr:nvCxnSpPr>
      <xdr:spPr>
        <a:xfrm flipV="1">
          <a:off x="12814300" y="13407099"/>
          <a:ext cx="889000" cy="2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122282</xdr:rowOff>
    </xdr:from>
    <xdr:to>
      <xdr:col>72</xdr:col>
      <xdr:colOff>38100</xdr:colOff>
      <xdr:row>78</xdr:row>
      <xdr:rowOff>52432</xdr:rowOff>
    </xdr:to>
    <xdr:sp macro="" textlink="">
      <xdr:nvSpPr>
        <xdr:cNvPr id="630" name="フローチャート: 判断 629"/>
        <xdr:cNvSpPr/>
      </xdr:nvSpPr>
      <xdr:spPr>
        <a:xfrm>
          <a:off x="13652500" y="13323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68959</xdr:rowOff>
    </xdr:from>
    <xdr:ext cx="534377" cy="259045"/>
    <xdr:sp macro="" textlink="">
      <xdr:nvSpPr>
        <xdr:cNvPr id="631" name="テキスト ボックス 630"/>
        <xdr:cNvSpPr txBox="1"/>
      </xdr:nvSpPr>
      <xdr:spPr>
        <a:xfrm>
          <a:off x="13436111" y="13099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121034</xdr:rowOff>
    </xdr:from>
    <xdr:to>
      <xdr:col>67</xdr:col>
      <xdr:colOff>101600</xdr:colOff>
      <xdr:row>78</xdr:row>
      <xdr:rowOff>51184</xdr:rowOff>
    </xdr:to>
    <xdr:sp macro="" textlink="">
      <xdr:nvSpPr>
        <xdr:cNvPr id="632" name="フローチャート: 判断 631"/>
        <xdr:cNvSpPr/>
      </xdr:nvSpPr>
      <xdr:spPr>
        <a:xfrm>
          <a:off x="12763500" y="1332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67711</xdr:rowOff>
    </xdr:from>
    <xdr:ext cx="534377" cy="259045"/>
    <xdr:sp macro="" textlink="">
      <xdr:nvSpPr>
        <xdr:cNvPr id="633" name="テキスト ボックス 632"/>
        <xdr:cNvSpPr txBox="1"/>
      </xdr:nvSpPr>
      <xdr:spPr>
        <a:xfrm>
          <a:off x="12547111" y="13097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111308</xdr:rowOff>
    </xdr:from>
    <xdr:to>
      <xdr:col>85</xdr:col>
      <xdr:colOff>177800</xdr:colOff>
      <xdr:row>78</xdr:row>
      <xdr:rowOff>41458</xdr:rowOff>
    </xdr:to>
    <xdr:sp macro="" textlink="">
      <xdr:nvSpPr>
        <xdr:cNvPr id="639" name="楕円 638"/>
        <xdr:cNvSpPr/>
      </xdr:nvSpPr>
      <xdr:spPr>
        <a:xfrm>
          <a:off x="16268700" y="13312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62010</xdr:rowOff>
    </xdr:from>
    <xdr:ext cx="534377" cy="259045"/>
    <xdr:sp macro="" textlink="">
      <xdr:nvSpPr>
        <xdr:cNvPr id="640" name="公債費該当値テキスト"/>
        <xdr:cNvSpPr txBox="1"/>
      </xdr:nvSpPr>
      <xdr:spPr>
        <a:xfrm>
          <a:off x="16370300" y="13263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127519</xdr:rowOff>
    </xdr:from>
    <xdr:to>
      <xdr:col>81</xdr:col>
      <xdr:colOff>101600</xdr:colOff>
      <xdr:row>78</xdr:row>
      <xdr:rowOff>57669</xdr:rowOff>
    </xdr:to>
    <xdr:sp macro="" textlink="">
      <xdr:nvSpPr>
        <xdr:cNvPr id="641" name="楕円 640"/>
        <xdr:cNvSpPr/>
      </xdr:nvSpPr>
      <xdr:spPr>
        <a:xfrm>
          <a:off x="15430500" y="13329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48796</xdr:rowOff>
    </xdr:from>
    <xdr:ext cx="534377" cy="259045"/>
    <xdr:sp macro="" textlink="">
      <xdr:nvSpPr>
        <xdr:cNvPr id="642" name="テキスト ボックス 641"/>
        <xdr:cNvSpPr txBox="1"/>
      </xdr:nvSpPr>
      <xdr:spPr>
        <a:xfrm>
          <a:off x="15214111" y="13421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145472</xdr:rowOff>
    </xdr:from>
    <xdr:to>
      <xdr:col>76</xdr:col>
      <xdr:colOff>165100</xdr:colOff>
      <xdr:row>78</xdr:row>
      <xdr:rowOff>75622</xdr:rowOff>
    </xdr:to>
    <xdr:sp macro="" textlink="">
      <xdr:nvSpPr>
        <xdr:cNvPr id="643" name="楕円 642"/>
        <xdr:cNvSpPr/>
      </xdr:nvSpPr>
      <xdr:spPr>
        <a:xfrm>
          <a:off x="14541500" y="13347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66749</xdr:rowOff>
    </xdr:from>
    <xdr:ext cx="534377" cy="259045"/>
    <xdr:sp macro="" textlink="">
      <xdr:nvSpPr>
        <xdr:cNvPr id="644" name="テキスト ボックス 643"/>
        <xdr:cNvSpPr txBox="1"/>
      </xdr:nvSpPr>
      <xdr:spPr>
        <a:xfrm>
          <a:off x="14325111" y="13439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154649</xdr:rowOff>
    </xdr:from>
    <xdr:to>
      <xdr:col>72</xdr:col>
      <xdr:colOff>38100</xdr:colOff>
      <xdr:row>78</xdr:row>
      <xdr:rowOff>84799</xdr:rowOff>
    </xdr:to>
    <xdr:sp macro="" textlink="">
      <xdr:nvSpPr>
        <xdr:cNvPr id="645" name="楕円 644"/>
        <xdr:cNvSpPr/>
      </xdr:nvSpPr>
      <xdr:spPr>
        <a:xfrm>
          <a:off x="13652500" y="13356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75926</xdr:rowOff>
    </xdr:from>
    <xdr:ext cx="534377" cy="259045"/>
    <xdr:sp macro="" textlink="">
      <xdr:nvSpPr>
        <xdr:cNvPr id="646" name="テキスト ボックス 645"/>
        <xdr:cNvSpPr txBox="1"/>
      </xdr:nvSpPr>
      <xdr:spPr>
        <a:xfrm>
          <a:off x="13436111" y="13449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156990</xdr:rowOff>
    </xdr:from>
    <xdr:to>
      <xdr:col>67</xdr:col>
      <xdr:colOff>101600</xdr:colOff>
      <xdr:row>78</xdr:row>
      <xdr:rowOff>87140</xdr:rowOff>
    </xdr:to>
    <xdr:sp macro="" textlink="">
      <xdr:nvSpPr>
        <xdr:cNvPr id="647" name="楕円 646"/>
        <xdr:cNvSpPr/>
      </xdr:nvSpPr>
      <xdr:spPr>
        <a:xfrm>
          <a:off x="12763500" y="1335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78267</xdr:rowOff>
    </xdr:from>
    <xdr:ext cx="534377" cy="259045"/>
    <xdr:sp macro="" textlink="">
      <xdr:nvSpPr>
        <xdr:cNvPr id="648" name="テキスト ボックス 647"/>
        <xdr:cNvSpPr txBox="1"/>
      </xdr:nvSpPr>
      <xdr:spPr>
        <a:xfrm>
          <a:off x="12547111" y="13451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2" name="テキスト ボックス 661"/>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4" name="テキスト ボックス 663"/>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6" name="テキスト ボックス 665"/>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163598</xdr:rowOff>
    </xdr:from>
    <xdr:to>
      <xdr:col>85</xdr:col>
      <xdr:colOff>126364</xdr:colOff>
      <xdr:row>98</xdr:row>
      <xdr:rowOff>138312</xdr:rowOff>
    </xdr:to>
    <xdr:cxnSp macro="">
      <xdr:nvCxnSpPr>
        <xdr:cNvPr id="670" name="直線コネクタ 669"/>
        <xdr:cNvCxnSpPr/>
      </xdr:nvCxnSpPr>
      <xdr:spPr>
        <a:xfrm flipV="1">
          <a:off x="16317595" y="15594098"/>
          <a:ext cx="1269" cy="1346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142139</xdr:rowOff>
    </xdr:from>
    <xdr:ext cx="378565" cy="259045"/>
    <xdr:sp macro="" textlink="">
      <xdr:nvSpPr>
        <xdr:cNvPr id="671" name="積立金最小値テキスト"/>
        <xdr:cNvSpPr txBox="1"/>
      </xdr:nvSpPr>
      <xdr:spPr>
        <a:xfrm>
          <a:off x="16370300" y="169442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138312</xdr:rowOff>
    </xdr:from>
    <xdr:to>
      <xdr:col>86</xdr:col>
      <xdr:colOff>25400</xdr:colOff>
      <xdr:row>98</xdr:row>
      <xdr:rowOff>138312</xdr:rowOff>
    </xdr:to>
    <xdr:cxnSp macro="">
      <xdr:nvCxnSpPr>
        <xdr:cNvPr id="672" name="直線コネクタ 671"/>
        <xdr:cNvCxnSpPr/>
      </xdr:nvCxnSpPr>
      <xdr:spPr>
        <a:xfrm>
          <a:off x="16230600" y="16940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110275</xdr:rowOff>
    </xdr:from>
    <xdr:ext cx="599010" cy="259045"/>
    <xdr:sp macro="" textlink="">
      <xdr:nvSpPr>
        <xdr:cNvPr id="673" name="積立金最大値テキスト"/>
        <xdr:cNvSpPr txBox="1"/>
      </xdr:nvSpPr>
      <xdr:spPr>
        <a:xfrm>
          <a:off x="16370300" y="15369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589,546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163598</xdr:rowOff>
    </xdr:from>
    <xdr:to>
      <xdr:col>86</xdr:col>
      <xdr:colOff>25400</xdr:colOff>
      <xdr:row>90</xdr:row>
      <xdr:rowOff>163598</xdr:rowOff>
    </xdr:to>
    <xdr:cxnSp macro="">
      <xdr:nvCxnSpPr>
        <xdr:cNvPr id="674" name="直線コネクタ 673"/>
        <xdr:cNvCxnSpPr/>
      </xdr:nvCxnSpPr>
      <xdr:spPr>
        <a:xfrm>
          <a:off x="16230600" y="15594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11917</xdr:rowOff>
    </xdr:from>
    <xdr:to>
      <xdr:col>85</xdr:col>
      <xdr:colOff>127000</xdr:colOff>
      <xdr:row>98</xdr:row>
      <xdr:rowOff>79857</xdr:rowOff>
    </xdr:to>
    <xdr:cxnSp macro="">
      <xdr:nvCxnSpPr>
        <xdr:cNvPr id="675" name="直線コネクタ 674"/>
        <xdr:cNvCxnSpPr/>
      </xdr:nvCxnSpPr>
      <xdr:spPr>
        <a:xfrm flipV="1">
          <a:off x="15481300" y="16814017"/>
          <a:ext cx="838200" cy="6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135996</xdr:rowOff>
    </xdr:from>
    <xdr:ext cx="534377" cy="259045"/>
    <xdr:sp macro="" textlink="">
      <xdr:nvSpPr>
        <xdr:cNvPr id="676" name="積立金平均値テキスト"/>
        <xdr:cNvSpPr txBox="1"/>
      </xdr:nvSpPr>
      <xdr:spPr>
        <a:xfrm>
          <a:off x="16370300" y="167666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157569</xdr:rowOff>
    </xdr:from>
    <xdr:to>
      <xdr:col>85</xdr:col>
      <xdr:colOff>177800</xdr:colOff>
      <xdr:row>98</xdr:row>
      <xdr:rowOff>87719</xdr:rowOff>
    </xdr:to>
    <xdr:sp macro="" textlink="">
      <xdr:nvSpPr>
        <xdr:cNvPr id="677" name="フローチャート: 判断 676"/>
        <xdr:cNvSpPr/>
      </xdr:nvSpPr>
      <xdr:spPr>
        <a:xfrm>
          <a:off x="16268700" y="1678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29606</xdr:rowOff>
    </xdr:from>
    <xdr:to>
      <xdr:col>81</xdr:col>
      <xdr:colOff>50800</xdr:colOff>
      <xdr:row>98</xdr:row>
      <xdr:rowOff>79857</xdr:rowOff>
    </xdr:to>
    <xdr:cxnSp macro="">
      <xdr:nvCxnSpPr>
        <xdr:cNvPr id="678" name="直線コネクタ 677"/>
        <xdr:cNvCxnSpPr/>
      </xdr:nvCxnSpPr>
      <xdr:spPr>
        <a:xfrm>
          <a:off x="14592300" y="16831706"/>
          <a:ext cx="889000" cy="50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159846</xdr:rowOff>
    </xdr:from>
    <xdr:to>
      <xdr:col>81</xdr:col>
      <xdr:colOff>101600</xdr:colOff>
      <xdr:row>98</xdr:row>
      <xdr:rowOff>89996</xdr:rowOff>
    </xdr:to>
    <xdr:sp macro="" textlink="">
      <xdr:nvSpPr>
        <xdr:cNvPr id="679" name="フローチャート: 判断 678"/>
        <xdr:cNvSpPr/>
      </xdr:nvSpPr>
      <xdr:spPr>
        <a:xfrm>
          <a:off x="15430500" y="1679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106523</xdr:rowOff>
    </xdr:from>
    <xdr:ext cx="534377" cy="259045"/>
    <xdr:sp macro="" textlink="">
      <xdr:nvSpPr>
        <xdr:cNvPr id="680" name="テキスト ボックス 679"/>
        <xdr:cNvSpPr txBox="1"/>
      </xdr:nvSpPr>
      <xdr:spPr>
        <a:xfrm>
          <a:off x="15214111" y="16565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29606</xdr:rowOff>
    </xdr:from>
    <xdr:to>
      <xdr:col>76</xdr:col>
      <xdr:colOff>114300</xdr:colOff>
      <xdr:row>98</xdr:row>
      <xdr:rowOff>62579</xdr:rowOff>
    </xdr:to>
    <xdr:cxnSp macro="">
      <xdr:nvCxnSpPr>
        <xdr:cNvPr id="681" name="直線コネクタ 680"/>
        <xdr:cNvCxnSpPr/>
      </xdr:nvCxnSpPr>
      <xdr:spPr>
        <a:xfrm flipV="1">
          <a:off x="13703300" y="16831706"/>
          <a:ext cx="889000" cy="32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149320</xdr:rowOff>
    </xdr:from>
    <xdr:to>
      <xdr:col>76</xdr:col>
      <xdr:colOff>165100</xdr:colOff>
      <xdr:row>98</xdr:row>
      <xdr:rowOff>79470</xdr:rowOff>
    </xdr:to>
    <xdr:sp macro="" textlink="">
      <xdr:nvSpPr>
        <xdr:cNvPr id="682" name="フローチャート: 判断 681"/>
        <xdr:cNvSpPr/>
      </xdr:nvSpPr>
      <xdr:spPr>
        <a:xfrm>
          <a:off x="14541500" y="1677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95997</xdr:rowOff>
    </xdr:from>
    <xdr:ext cx="534377" cy="259045"/>
    <xdr:sp macro="" textlink="">
      <xdr:nvSpPr>
        <xdr:cNvPr id="683" name="テキスト ボックス 682"/>
        <xdr:cNvSpPr txBox="1"/>
      </xdr:nvSpPr>
      <xdr:spPr>
        <a:xfrm>
          <a:off x="14325111" y="16555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62579</xdr:rowOff>
    </xdr:from>
    <xdr:to>
      <xdr:col>71</xdr:col>
      <xdr:colOff>177800</xdr:colOff>
      <xdr:row>98</xdr:row>
      <xdr:rowOff>119590</xdr:rowOff>
    </xdr:to>
    <xdr:cxnSp macro="">
      <xdr:nvCxnSpPr>
        <xdr:cNvPr id="684" name="直線コネクタ 683"/>
        <xdr:cNvCxnSpPr/>
      </xdr:nvCxnSpPr>
      <xdr:spPr>
        <a:xfrm flipV="1">
          <a:off x="12814300" y="16864679"/>
          <a:ext cx="889000" cy="5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21628</xdr:rowOff>
    </xdr:from>
    <xdr:to>
      <xdr:col>72</xdr:col>
      <xdr:colOff>38100</xdr:colOff>
      <xdr:row>98</xdr:row>
      <xdr:rowOff>123228</xdr:rowOff>
    </xdr:to>
    <xdr:sp macro="" textlink="">
      <xdr:nvSpPr>
        <xdr:cNvPr id="685" name="フローチャート: 判断 684"/>
        <xdr:cNvSpPr/>
      </xdr:nvSpPr>
      <xdr:spPr>
        <a:xfrm>
          <a:off x="13652500" y="1682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114355</xdr:rowOff>
    </xdr:from>
    <xdr:ext cx="534377" cy="259045"/>
    <xdr:sp macro="" textlink="">
      <xdr:nvSpPr>
        <xdr:cNvPr id="686" name="テキスト ボックス 685"/>
        <xdr:cNvSpPr txBox="1"/>
      </xdr:nvSpPr>
      <xdr:spPr>
        <a:xfrm>
          <a:off x="13436111" y="16916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40126</xdr:rowOff>
    </xdr:from>
    <xdr:to>
      <xdr:col>67</xdr:col>
      <xdr:colOff>101600</xdr:colOff>
      <xdr:row>98</xdr:row>
      <xdr:rowOff>141726</xdr:rowOff>
    </xdr:to>
    <xdr:sp macro="" textlink="">
      <xdr:nvSpPr>
        <xdr:cNvPr id="687" name="フローチャート: 判断 686"/>
        <xdr:cNvSpPr/>
      </xdr:nvSpPr>
      <xdr:spPr>
        <a:xfrm>
          <a:off x="12763500" y="16842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158253</xdr:rowOff>
    </xdr:from>
    <xdr:ext cx="534377" cy="259045"/>
    <xdr:sp macro="" textlink="">
      <xdr:nvSpPr>
        <xdr:cNvPr id="688" name="テキスト ボックス 687"/>
        <xdr:cNvSpPr txBox="1"/>
      </xdr:nvSpPr>
      <xdr:spPr>
        <a:xfrm>
          <a:off x="12547111" y="16617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132567</xdr:rowOff>
    </xdr:from>
    <xdr:to>
      <xdr:col>85</xdr:col>
      <xdr:colOff>177800</xdr:colOff>
      <xdr:row>98</xdr:row>
      <xdr:rowOff>62717</xdr:rowOff>
    </xdr:to>
    <xdr:sp macro="" textlink="">
      <xdr:nvSpPr>
        <xdr:cNvPr id="694" name="楕円 693"/>
        <xdr:cNvSpPr/>
      </xdr:nvSpPr>
      <xdr:spPr>
        <a:xfrm>
          <a:off x="16268700" y="16763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91944</xdr:rowOff>
    </xdr:from>
    <xdr:ext cx="534377" cy="259045"/>
    <xdr:sp macro="" textlink="">
      <xdr:nvSpPr>
        <xdr:cNvPr id="695" name="積立金該当値テキスト"/>
        <xdr:cNvSpPr txBox="1"/>
      </xdr:nvSpPr>
      <xdr:spPr>
        <a:xfrm>
          <a:off x="16370300" y="16551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29057</xdr:rowOff>
    </xdr:from>
    <xdr:to>
      <xdr:col>81</xdr:col>
      <xdr:colOff>101600</xdr:colOff>
      <xdr:row>98</xdr:row>
      <xdr:rowOff>130657</xdr:rowOff>
    </xdr:to>
    <xdr:sp macro="" textlink="">
      <xdr:nvSpPr>
        <xdr:cNvPr id="696" name="楕円 695"/>
        <xdr:cNvSpPr/>
      </xdr:nvSpPr>
      <xdr:spPr>
        <a:xfrm>
          <a:off x="15430500" y="16831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121784</xdr:rowOff>
    </xdr:from>
    <xdr:ext cx="534377" cy="259045"/>
    <xdr:sp macro="" textlink="">
      <xdr:nvSpPr>
        <xdr:cNvPr id="697" name="テキスト ボックス 696"/>
        <xdr:cNvSpPr txBox="1"/>
      </xdr:nvSpPr>
      <xdr:spPr>
        <a:xfrm>
          <a:off x="15214111" y="16923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150256</xdr:rowOff>
    </xdr:from>
    <xdr:to>
      <xdr:col>76</xdr:col>
      <xdr:colOff>165100</xdr:colOff>
      <xdr:row>98</xdr:row>
      <xdr:rowOff>80406</xdr:rowOff>
    </xdr:to>
    <xdr:sp macro="" textlink="">
      <xdr:nvSpPr>
        <xdr:cNvPr id="698" name="楕円 697"/>
        <xdr:cNvSpPr/>
      </xdr:nvSpPr>
      <xdr:spPr>
        <a:xfrm>
          <a:off x="14541500" y="1678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71533</xdr:rowOff>
    </xdr:from>
    <xdr:ext cx="534377" cy="259045"/>
    <xdr:sp macro="" textlink="">
      <xdr:nvSpPr>
        <xdr:cNvPr id="699" name="テキスト ボックス 698"/>
        <xdr:cNvSpPr txBox="1"/>
      </xdr:nvSpPr>
      <xdr:spPr>
        <a:xfrm>
          <a:off x="14325111" y="1687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11779</xdr:rowOff>
    </xdr:from>
    <xdr:to>
      <xdr:col>72</xdr:col>
      <xdr:colOff>38100</xdr:colOff>
      <xdr:row>98</xdr:row>
      <xdr:rowOff>113379</xdr:rowOff>
    </xdr:to>
    <xdr:sp macro="" textlink="">
      <xdr:nvSpPr>
        <xdr:cNvPr id="700" name="楕円 699"/>
        <xdr:cNvSpPr/>
      </xdr:nvSpPr>
      <xdr:spPr>
        <a:xfrm>
          <a:off x="13652500" y="16813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129906</xdr:rowOff>
    </xdr:from>
    <xdr:ext cx="534377" cy="259045"/>
    <xdr:sp macro="" textlink="">
      <xdr:nvSpPr>
        <xdr:cNvPr id="701" name="テキスト ボックス 700"/>
        <xdr:cNvSpPr txBox="1"/>
      </xdr:nvSpPr>
      <xdr:spPr>
        <a:xfrm>
          <a:off x="13436111" y="16589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68790</xdr:rowOff>
    </xdr:from>
    <xdr:to>
      <xdr:col>67</xdr:col>
      <xdr:colOff>101600</xdr:colOff>
      <xdr:row>98</xdr:row>
      <xdr:rowOff>170390</xdr:rowOff>
    </xdr:to>
    <xdr:sp macro="" textlink="">
      <xdr:nvSpPr>
        <xdr:cNvPr id="702" name="楕円 701"/>
        <xdr:cNvSpPr/>
      </xdr:nvSpPr>
      <xdr:spPr>
        <a:xfrm>
          <a:off x="12763500" y="16870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161517</xdr:rowOff>
    </xdr:from>
    <xdr:ext cx="469744" cy="259045"/>
    <xdr:sp macro="" textlink="">
      <xdr:nvSpPr>
        <xdr:cNvPr id="703" name="テキスト ボックス 702"/>
        <xdr:cNvSpPr txBox="1"/>
      </xdr:nvSpPr>
      <xdr:spPr>
        <a:xfrm>
          <a:off x="12579428" y="16963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4" name="直線コネクタ 71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5" name="テキスト ボックス 71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6" name="直線コネクタ 71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7" name="テキスト ボックス 716"/>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8" name="直線コネクタ 71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9" name="テキスト ボックス 718"/>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0" name="直線コネクタ 71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1" name="テキスト ボックス 720"/>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2" name="直線コネクタ 72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3" name="テキスト ボックス 722"/>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25" name="テキスト ボックス 724"/>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96190</xdr:rowOff>
    </xdr:from>
    <xdr:to>
      <xdr:col>116</xdr:col>
      <xdr:colOff>62864</xdr:colOff>
      <xdr:row>39</xdr:row>
      <xdr:rowOff>44450</xdr:rowOff>
    </xdr:to>
    <xdr:cxnSp macro="">
      <xdr:nvCxnSpPr>
        <xdr:cNvPr id="727" name="直線コネクタ 726"/>
        <xdr:cNvCxnSpPr/>
      </xdr:nvCxnSpPr>
      <xdr:spPr>
        <a:xfrm flipV="1">
          <a:off x="22159595" y="5411140"/>
          <a:ext cx="1269" cy="1319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8"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9" name="直線コネクタ 72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42867</xdr:rowOff>
    </xdr:from>
    <xdr:ext cx="534377" cy="259045"/>
    <xdr:sp macro="" textlink="">
      <xdr:nvSpPr>
        <xdr:cNvPr id="730" name="投資及び出資金最大値テキスト"/>
        <xdr:cNvSpPr txBox="1"/>
      </xdr:nvSpPr>
      <xdr:spPr>
        <a:xfrm>
          <a:off x="22212300" y="518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96190</xdr:rowOff>
    </xdr:from>
    <xdr:to>
      <xdr:col>116</xdr:col>
      <xdr:colOff>152400</xdr:colOff>
      <xdr:row>31</xdr:row>
      <xdr:rowOff>96190</xdr:rowOff>
    </xdr:to>
    <xdr:cxnSp macro="">
      <xdr:nvCxnSpPr>
        <xdr:cNvPr id="731" name="直線コネクタ 730"/>
        <xdr:cNvCxnSpPr/>
      </xdr:nvCxnSpPr>
      <xdr:spPr>
        <a:xfrm>
          <a:off x="22072600" y="5411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2" name="直線コネクタ 731"/>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101871</xdr:rowOff>
    </xdr:from>
    <xdr:ext cx="469744" cy="259045"/>
    <xdr:sp macro="" textlink="">
      <xdr:nvSpPr>
        <xdr:cNvPr id="733" name="投資及び出資金平均値テキスト"/>
        <xdr:cNvSpPr txBox="1"/>
      </xdr:nvSpPr>
      <xdr:spPr>
        <a:xfrm>
          <a:off x="22212300" y="64455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78994</xdr:rowOff>
    </xdr:from>
    <xdr:to>
      <xdr:col>116</xdr:col>
      <xdr:colOff>114300</xdr:colOff>
      <xdr:row>39</xdr:row>
      <xdr:rowOff>9144</xdr:rowOff>
    </xdr:to>
    <xdr:sp macro="" textlink="">
      <xdr:nvSpPr>
        <xdr:cNvPr id="734" name="フローチャート: 判断 733"/>
        <xdr:cNvSpPr/>
      </xdr:nvSpPr>
      <xdr:spPr>
        <a:xfrm>
          <a:off x="22110700" y="6594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5" name="直線コネクタ 734"/>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91834</xdr:rowOff>
    </xdr:from>
    <xdr:to>
      <xdr:col>112</xdr:col>
      <xdr:colOff>38100</xdr:colOff>
      <xdr:row>39</xdr:row>
      <xdr:rowOff>21984</xdr:rowOff>
    </xdr:to>
    <xdr:sp macro="" textlink="">
      <xdr:nvSpPr>
        <xdr:cNvPr id="736" name="フローチャート: 判断 735"/>
        <xdr:cNvSpPr/>
      </xdr:nvSpPr>
      <xdr:spPr>
        <a:xfrm>
          <a:off x="21272500" y="6606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38511</xdr:rowOff>
    </xdr:from>
    <xdr:ext cx="469744" cy="259045"/>
    <xdr:sp macro="" textlink="">
      <xdr:nvSpPr>
        <xdr:cNvPr id="737" name="テキスト ボックス 736"/>
        <xdr:cNvSpPr txBox="1"/>
      </xdr:nvSpPr>
      <xdr:spPr>
        <a:xfrm>
          <a:off x="21088428" y="6382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8" name="直線コネクタ 737"/>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95968</xdr:rowOff>
    </xdr:from>
    <xdr:to>
      <xdr:col>107</xdr:col>
      <xdr:colOff>101600</xdr:colOff>
      <xdr:row>39</xdr:row>
      <xdr:rowOff>26118</xdr:rowOff>
    </xdr:to>
    <xdr:sp macro="" textlink="">
      <xdr:nvSpPr>
        <xdr:cNvPr id="739" name="フローチャート: 判断 738"/>
        <xdr:cNvSpPr/>
      </xdr:nvSpPr>
      <xdr:spPr>
        <a:xfrm>
          <a:off x="20383500" y="661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42644</xdr:rowOff>
    </xdr:from>
    <xdr:ext cx="469744" cy="259045"/>
    <xdr:sp macro="" textlink="">
      <xdr:nvSpPr>
        <xdr:cNvPr id="740" name="テキスト ボックス 739"/>
        <xdr:cNvSpPr txBox="1"/>
      </xdr:nvSpPr>
      <xdr:spPr>
        <a:xfrm>
          <a:off x="20199428" y="6386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1" name="直線コネクタ 740"/>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84195</xdr:rowOff>
    </xdr:from>
    <xdr:to>
      <xdr:col>102</xdr:col>
      <xdr:colOff>165100</xdr:colOff>
      <xdr:row>39</xdr:row>
      <xdr:rowOff>14345</xdr:rowOff>
    </xdr:to>
    <xdr:sp macro="" textlink="">
      <xdr:nvSpPr>
        <xdr:cNvPr id="742" name="フローチャート: 判断 741"/>
        <xdr:cNvSpPr/>
      </xdr:nvSpPr>
      <xdr:spPr>
        <a:xfrm>
          <a:off x="19494500" y="659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30871</xdr:rowOff>
    </xdr:from>
    <xdr:ext cx="469744" cy="259045"/>
    <xdr:sp macro="" textlink="">
      <xdr:nvSpPr>
        <xdr:cNvPr id="743" name="テキスト ボックス 742"/>
        <xdr:cNvSpPr txBox="1"/>
      </xdr:nvSpPr>
      <xdr:spPr>
        <a:xfrm>
          <a:off x="19310428" y="6374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102330</xdr:rowOff>
    </xdr:from>
    <xdr:to>
      <xdr:col>98</xdr:col>
      <xdr:colOff>38100</xdr:colOff>
      <xdr:row>39</xdr:row>
      <xdr:rowOff>32480</xdr:rowOff>
    </xdr:to>
    <xdr:sp macro="" textlink="">
      <xdr:nvSpPr>
        <xdr:cNvPr id="744" name="フローチャート: 判断 743"/>
        <xdr:cNvSpPr/>
      </xdr:nvSpPr>
      <xdr:spPr>
        <a:xfrm>
          <a:off x="18605500" y="661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49007</xdr:rowOff>
    </xdr:from>
    <xdr:ext cx="469744" cy="259045"/>
    <xdr:sp macro="" textlink="">
      <xdr:nvSpPr>
        <xdr:cNvPr id="745" name="テキスト ボックス 744"/>
        <xdr:cNvSpPr txBox="1"/>
      </xdr:nvSpPr>
      <xdr:spPr>
        <a:xfrm>
          <a:off x="18421428" y="6392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1" name="楕円 750"/>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2"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3" name="楕円 752"/>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4" name="テキスト ボックス 753"/>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5" name="楕円 754"/>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6" name="テキスト ボックス 755"/>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7" name="楕円 756"/>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8" name="テキスト ボックス 757"/>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9" name="楕円 758"/>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0" name="テキスト ボックス 759"/>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1" name="直線コネクタ 770"/>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2" name="テキスト ボックス 771"/>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3" name="直線コネクタ 772"/>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4" name="テキスト ボックス 773"/>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5" name="直線コネクタ 774"/>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6" name="テキスト ボックス 775"/>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7" name="直線コネクタ 776"/>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8" name="テキスト ボックス 777"/>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0" name="テキスト ボックス 77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143106</xdr:rowOff>
    </xdr:from>
    <xdr:to>
      <xdr:col>116</xdr:col>
      <xdr:colOff>62864</xdr:colOff>
      <xdr:row>58</xdr:row>
      <xdr:rowOff>139700</xdr:rowOff>
    </xdr:to>
    <xdr:cxnSp macro="">
      <xdr:nvCxnSpPr>
        <xdr:cNvPr id="782" name="直線コネクタ 781"/>
        <xdr:cNvCxnSpPr/>
      </xdr:nvCxnSpPr>
      <xdr:spPr>
        <a:xfrm flipV="1">
          <a:off x="22159595" y="8715606"/>
          <a:ext cx="1269" cy="1368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3"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4" name="直線コネクタ 783"/>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89783</xdr:rowOff>
    </xdr:from>
    <xdr:ext cx="534377" cy="259045"/>
    <xdr:sp macro="" textlink="">
      <xdr:nvSpPr>
        <xdr:cNvPr id="785" name="貸付金最大値テキスト"/>
        <xdr:cNvSpPr txBox="1"/>
      </xdr:nvSpPr>
      <xdr:spPr>
        <a:xfrm>
          <a:off x="22212300" y="8490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143106</xdr:rowOff>
    </xdr:from>
    <xdr:to>
      <xdr:col>116</xdr:col>
      <xdr:colOff>152400</xdr:colOff>
      <xdr:row>50</xdr:row>
      <xdr:rowOff>143106</xdr:rowOff>
    </xdr:to>
    <xdr:cxnSp macro="">
      <xdr:nvCxnSpPr>
        <xdr:cNvPr id="786" name="直線コネクタ 785"/>
        <xdr:cNvCxnSpPr/>
      </xdr:nvCxnSpPr>
      <xdr:spPr>
        <a:xfrm>
          <a:off x="22072600" y="8715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87" name="直線コネクタ 786"/>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145496</xdr:rowOff>
    </xdr:from>
    <xdr:ext cx="469744" cy="259045"/>
    <xdr:sp macro="" textlink="">
      <xdr:nvSpPr>
        <xdr:cNvPr id="788" name="貸付金平均値テキスト"/>
        <xdr:cNvSpPr txBox="1"/>
      </xdr:nvSpPr>
      <xdr:spPr>
        <a:xfrm>
          <a:off x="22212300" y="97466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122619</xdr:rowOff>
    </xdr:from>
    <xdr:to>
      <xdr:col>116</xdr:col>
      <xdr:colOff>114300</xdr:colOff>
      <xdr:row>58</xdr:row>
      <xdr:rowOff>52769</xdr:rowOff>
    </xdr:to>
    <xdr:sp macro="" textlink="">
      <xdr:nvSpPr>
        <xdr:cNvPr id="789" name="フローチャート: 判断 788"/>
        <xdr:cNvSpPr/>
      </xdr:nvSpPr>
      <xdr:spPr>
        <a:xfrm>
          <a:off x="22110700" y="9895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0" name="直線コネクタ 789"/>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125042</xdr:rowOff>
    </xdr:from>
    <xdr:to>
      <xdr:col>112</xdr:col>
      <xdr:colOff>38100</xdr:colOff>
      <xdr:row>58</xdr:row>
      <xdr:rowOff>55192</xdr:rowOff>
    </xdr:to>
    <xdr:sp macro="" textlink="">
      <xdr:nvSpPr>
        <xdr:cNvPr id="791" name="フローチャート: 判断 790"/>
        <xdr:cNvSpPr/>
      </xdr:nvSpPr>
      <xdr:spPr>
        <a:xfrm>
          <a:off x="21272500" y="989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71719</xdr:rowOff>
    </xdr:from>
    <xdr:ext cx="469744" cy="259045"/>
    <xdr:sp macro="" textlink="">
      <xdr:nvSpPr>
        <xdr:cNvPr id="792" name="テキスト ボックス 791"/>
        <xdr:cNvSpPr txBox="1"/>
      </xdr:nvSpPr>
      <xdr:spPr>
        <a:xfrm>
          <a:off x="21088428" y="9672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793" name="直線コネクタ 792"/>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132083</xdr:rowOff>
    </xdr:from>
    <xdr:to>
      <xdr:col>107</xdr:col>
      <xdr:colOff>101600</xdr:colOff>
      <xdr:row>58</xdr:row>
      <xdr:rowOff>62233</xdr:rowOff>
    </xdr:to>
    <xdr:sp macro="" textlink="">
      <xdr:nvSpPr>
        <xdr:cNvPr id="794" name="フローチャート: 判断 793"/>
        <xdr:cNvSpPr/>
      </xdr:nvSpPr>
      <xdr:spPr>
        <a:xfrm>
          <a:off x="20383500" y="990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78760</xdr:rowOff>
    </xdr:from>
    <xdr:ext cx="469744" cy="259045"/>
    <xdr:sp macro="" textlink="">
      <xdr:nvSpPr>
        <xdr:cNvPr id="795" name="テキスト ボックス 794"/>
        <xdr:cNvSpPr txBox="1"/>
      </xdr:nvSpPr>
      <xdr:spPr>
        <a:xfrm>
          <a:off x="20199428" y="9679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796" name="直線コネクタ 795"/>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100078</xdr:rowOff>
    </xdr:from>
    <xdr:to>
      <xdr:col>102</xdr:col>
      <xdr:colOff>165100</xdr:colOff>
      <xdr:row>58</xdr:row>
      <xdr:rowOff>30228</xdr:rowOff>
    </xdr:to>
    <xdr:sp macro="" textlink="">
      <xdr:nvSpPr>
        <xdr:cNvPr id="797" name="フローチャート: 判断 796"/>
        <xdr:cNvSpPr/>
      </xdr:nvSpPr>
      <xdr:spPr>
        <a:xfrm>
          <a:off x="19494500" y="9872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46755</xdr:rowOff>
    </xdr:from>
    <xdr:ext cx="469744" cy="259045"/>
    <xdr:sp macro="" textlink="">
      <xdr:nvSpPr>
        <xdr:cNvPr id="798" name="テキスト ボックス 797"/>
        <xdr:cNvSpPr txBox="1"/>
      </xdr:nvSpPr>
      <xdr:spPr>
        <a:xfrm>
          <a:off x="19310428" y="9647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149708</xdr:rowOff>
    </xdr:from>
    <xdr:to>
      <xdr:col>98</xdr:col>
      <xdr:colOff>38100</xdr:colOff>
      <xdr:row>58</xdr:row>
      <xdr:rowOff>79858</xdr:rowOff>
    </xdr:to>
    <xdr:sp macro="" textlink="">
      <xdr:nvSpPr>
        <xdr:cNvPr id="799" name="フローチャート: 判断 798"/>
        <xdr:cNvSpPr/>
      </xdr:nvSpPr>
      <xdr:spPr>
        <a:xfrm>
          <a:off x="18605500" y="9922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96385</xdr:rowOff>
    </xdr:from>
    <xdr:ext cx="469744" cy="259045"/>
    <xdr:sp macro="" textlink="">
      <xdr:nvSpPr>
        <xdr:cNvPr id="800" name="テキスト ボックス 799"/>
        <xdr:cNvSpPr txBox="1"/>
      </xdr:nvSpPr>
      <xdr:spPr>
        <a:xfrm>
          <a:off x="18421428" y="9697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6" name="楕円 805"/>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07" name="貸付金該当値テキスト"/>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08" name="楕円 807"/>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9" name="テキスト ボックス 808"/>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0" name="楕円 809"/>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1" name="テキスト ボックス 810"/>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12" name="楕円 811"/>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3" name="テキスト ボックス 812"/>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4" name="楕円 813"/>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5" name="テキスト ボックス 814"/>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6" name="正方形/長方形 815"/>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7" name="正方形/長方形 816"/>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8" name="正方形/長方形 817"/>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9" name="正方形/長方形 818"/>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0" name="正方形/長方形 819"/>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1" name="正方形/長方形 820"/>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2" name="正方形/長方形 821"/>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3" name="正方形/長方形 822"/>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4" name="テキスト ボックス 823"/>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5" name="直線コネクタ 824"/>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6" name="テキスト ボックス 825"/>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7" name="直線コネクタ 826"/>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8" name="テキスト ボックス 827"/>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9" name="直線コネクタ 828"/>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0" name="テキスト ボックス 829"/>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1" name="直線コネクタ 830"/>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2" name="テキスト ボックス 831"/>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3" name="直線コネクタ 832"/>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4" name="テキスト ボックス 833"/>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5" name="直線コネクタ 834"/>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6" name="テキスト ボックス 835"/>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8" name="テキスト ボックス 837"/>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39598</xdr:rowOff>
    </xdr:from>
    <xdr:to>
      <xdr:col>116</xdr:col>
      <xdr:colOff>62864</xdr:colOff>
      <xdr:row>79</xdr:row>
      <xdr:rowOff>43548</xdr:rowOff>
    </xdr:to>
    <xdr:cxnSp macro="">
      <xdr:nvCxnSpPr>
        <xdr:cNvPr id="840" name="直線コネクタ 839"/>
        <xdr:cNvCxnSpPr/>
      </xdr:nvCxnSpPr>
      <xdr:spPr>
        <a:xfrm flipV="1">
          <a:off x="22159595" y="12041098"/>
          <a:ext cx="1269" cy="154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47375</xdr:rowOff>
    </xdr:from>
    <xdr:ext cx="534377" cy="259045"/>
    <xdr:sp macro="" textlink="">
      <xdr:nvSpPr>
        <xdr:cNvPr id="841" name="繰出金最小値テキスト"/>
        <xdr:cNvSpPr txBox="1"/>
      </xdr:nvSpPr>
      <xdr:spPr>
        <a:xfrm>
          <a:off x="22212300" y="13591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43548</xdr:rowOff>
    </xdr:from>
    <xdr:to>
      <xdr:col>116</xdr:col>
      <xdr:colOff>152400</xdr:colOff>
      <xdr:row>79</xdr:row>
      <xdr:rowOff>43548</xdr:rowOff>
    </xdr:to>
    <xdr:cxnSp macro="">
      <xdr:nvCxnSpPr>
        <xdr:cNvPr id="842" name="直線コネクタ 841"/>
        <xdr:cNvCxnSpPr/>
      </xdr:nvCxnSpPr>
      <xdr:spPr>
        <a:xfrm>
          <a:off x="22072600" y="13588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157725</xdr:rowOff>
    </xdr:from>
    <xdr:ext cx="599010" cy="259045"/>
    <xdr:sp macro="" textlink="">
      <xdr:nvSpPr>
        <xdr:cNvPr id="843" name="繰出金最大値テキスト"/>
        <xdr:cNvSpPr txBox="1"/>
      </xdr:nvSpPr>
      <xdr:spPr>
        <a:xfrm>
          <a:off x="22212300" y="11816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39598</xdr:rowOff>
    </xdr:from>
    <xdr:to>
      <xdr:col>116</xdr:col>
      <xdr:colOff>152400</xdr:colOff>
      <xdr:row>70</xdr:row>
      <xdr:rowOff>39598</xdr:rowOff>
    </xdr:to>
    <xdr:cxnSp macro="">
      <xdr:nvCxnSpPr>
        <xdr:cNvPr id="844" name="直線コネクタ 843"/>
        <xdr:cNvCxnSpPr/>
      </xdr:nvCxnSpPr>
      <xdr:spPr>
        <a:xfrm>
          <a:off x="22072600" y="12041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15875</xdr:rowOff>
    </xdr:from>
    <xdr:to>
      <xdr:col>116</xdr:col>
      <xdr:colOff>63500</xdr:colOff>
      <xdr:row>78</xdr:row>
      <xdr:rowOff>36309</xdr:rowOff>
    </xdr:to>
    <xdr:cxnSp macro="">
      <xdr:nvCxnSpPr>
        <xdr:cNvPr id="845" name="直線コネクタ 844"/>
        <xdr:cNvCxnSpPr/>
      </xdr:nvCxnSpPr>
      <xdr:spPr>
        <a:xfrm flipV="1">
          <a:off x="21323300" y="13388975"/>
          <a:ext cx="838200" cy="2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10253</xdr:rowOff>
    </xdr:from>
    <xdr:ext cx="534377" cy="259045"/>
    <xdr:sp macro="" textlink="">
      <xdr:nvSpPr>
        <xdr:cNvPr id="846" name="繰出金平均値テキスト"/>
        <xdr:cNvSpPr txBox="1"/>
      </xdr:nvSpPr>
      <xdr:spPr>
        <a:xfrm>
          <a:off x="22212300" y="130404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158826</xdr:rowOff>
    </xdr:from>
    <xdr:to>
      <xdr:col>116</xdr:col>
      <xdr:colOff>114300</xdr:colOff>
      <xdr:row>77</xdr:row>
      <xdr:rowOff>88976</xdr:rowOff>
    </xdr:to>
    <xdr:sp macro="" textlink="">
      <xdr:nvSpPr>
        <xdr:cNvPr id="847" name="フローチャート: 判断 846"/>
        <xdr:cNvSpPr/>
      </xdr:nvSpPr>
      <xdr:spPr>
        <a:xfrm>
          <a:off x="22110700" y="13189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36309</xdr:rowOff>
    </xdr:from>
    <xdr:to>
      <xdr:col>111</xdr:col>
      <xdr:colOff>177800</xdr:colOff>
      <xdr:row>78</xdr:row>
      <xdr:rowOff>56908</xdr:rowOff>
    </xdr:to>
    <xdr:cxnSp macro="">
      <xdr:nvCxnSpPr>
        <xdr:cNvPr id="848" name="直線コネクタ 847"/>
        <xdr:cNvCxnSpPr/>
      </xdr:nvCxnSpPr>
      <xdr:spPr>
        <a:xfrm flipV="1">
          <a:off x="20434300" y="13409409"/>
          <a:ext cx="889000" cy="20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9716</xdr:rowOff>
    </xdr:from>
    <xdr:to>
      <xdr:col>112</xdr:col>
      <xdr:colOff>38100</xdr:colOff>
      <xdr:row>77</xdr:row>
      <xdr:rowOff>111316</xdr:rowOff>
    </xdr:to>
    <xdr:sp macro="" textlink="">
      <xdr:nvSpPr>
        <xdr:cNvPr id="849" name="フローチャート: 判断 848"/>
        <xdr:cNvSpPr/>
      </xdr:nvSpPr>
      <xdr:spPr>
        <a:xfrm>
          <a:off x="21272500" y="1321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127843</xdr:rowOff>
    </xdr:from>
    <xdr:ext cx="534377" cy="259045"/>
    <xdr:sp macro="" textlink="">
      <xdr:nvSpPr>
        <xdr:cNvPr id="850" name="テキスト ボックス 849"/>
        <xdr:cNvSpPr txBox="1"/>
      </xdr:nvSpPr>
      <xdr:spPr>
        <a:xfrm>
          <a:off x="21056111" y="12986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48095</xdr:rowOff>
    </xdr:from>
    <xdr:to>
      <xdr:col>107</xdr:col>
      <xdr:colOff>50800</xdr:colOff>
      <xdr:row>78</xdr:row>
      <xdr:rowOff>56908</xdr:rowOff>
    </xdr:to>
    <xdr:cxnSp macro="">
      <xdr:nvCxnSpPr>
        <xdr:cNvPr id="851" name="直線コネクタ 850"/>
        <xdr:cNvCxnSpPr/>
      </xdr:nvCxnSpPr>
      <xdr:spPr>
        <a:xfrm>
          <a:off x="19545300" y="13421195"/>
          <a:ext cx="889000" cy="8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16396</xdr:rowOff>
    </xdr:from>
    <xdr:to>
      <xdr:col>107</xdr:col>
      <xdr:colOff>101600</xdr:colOff>
      <xdr:row>77</xdr:row>
      <xdr:rowOff>117996</xdr:rowOff>
    </xdr:to>
    <xdr:sp macro="" textlink="">
      <xdr:nvSpPr>
        <xdr:cNvPr id="852" name="フローチャート: 判断 851"/>
        <xdr:cNvSpPr/>
      </xdr:nvSpPr>
      <xdr:spPr>
        <a:xfrm>
          <a:off x="20383500" y="1321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134523</xdr:rowOff>
    </xdr:from>
    <xdr:ext cx="534377" cy="259045"/>
    <xdr:sp macro="" textlink="">
      <xdr:nvSpPr>
        <xdr:cNvPr id="853" name="テキスト ボックス 852"/>
        <xdr:cNvSpPr txBox="1"/>
      </xdr:nvSpPr>
      <xdr:spPr>
        <a:xfrm>
          <a:off x="20167111" y="12993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48095</xdr:rowOff>
    </xdr:from>
    <xdr:to>
      <xdr:col>102</xdr:col>
      <xdr:colOff>114300</xdr:colOff>
      <xdr:row>78</xdr:row>
      <xdr:rowOff>65278</xdr:rowOff>
    </xdr:to>
    <xdr:cxnSp macro="">
      <xdr:nvCxnSpPr>
        <xdr:cNvPr id="854" name="直線コネクタ 853"/>
        <xdr:cNvCxnSpPr/>
      </xdr:nvCxnSpPr>
      <xdr:spPr>
        <a:xfrm flipV="1">
          <a:off x="18656300" y="13421195"/>
          <a:ext cx="889000" cy="17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52133</xdr:rowOff>
    </xdr:from>
    <xdr:to>
      <xdr:col>102</xdr:col>
      <xdr:colOff>165100</xdr:colOff>
      <xdr:row>77</xdr:row>
      <xdr:rowOff>153733</xdr:rowOff>
    </xdr:to>
    <xdr:sp macro="" textlink="">
      <xdr:nvSpPr>
        <xdr:cNvPr id="855" name="フローチャート: 判断 854"/>
        <xdr:cNvSpPr/>
      </xdr:nvSpPr>
      <xdr:spPr>
        <a:xfrm>
          <a:off x="19494500" y="13253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170260</xdr:rowOff>
    </xdr:from>
    <xdr:ext cx="534377" cy="259045"/>
    <xdr:sp macro="" textlink="">
      <xdr:nvSpPr>
        <xdr:cNvPr id="856" name="テキスト ボックス 855"/>
        <xdr:cNvSpPr txBox="1"/>
      </xdr:nvSpPr>
      <xdr:spPr>
        <a:xfrm>
          <a:off x="19278111" y="13029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148044</xdr:rowOff>
    </xdr:from>
    <xdr:to>
      <xdr:col>98</xdr:col>
      <xdr:colOff>38100</xdr:colOff>
      <xdr:row>77</xdr:row>
      <xdr:rowOff>78194</xdr:rowOff>
    </xdr:to>
    <xdr:sp macro="" textlink="">
      <xdr:nvSpPr>
        <xdr:cNvPr id="857" name="フローチャート: 判断 856"/>
        <xdr:cNvSpPr/>
      </xdr:nvSpPr>
      <xdr:spPr>
        <a:xfrm>
          <a:off x="18605500" y="1317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94721</xdr:rowOff>
    </xdr:from>
    <xdr:ext cx="534377" cy="259045"/>
    <xdr:sp macro="" textlink="">
      <xdr:nvSpPr>
        <xdr:cNvPr id="858" name="テキスト ボックス 857"/>
        <xdr:cNvSpPr txBox="1"/>
      </xdr:nvSpPr>
      <xdr:spPr>
        <a:xfrm>
          <a:off x="18389111" y="12953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9" name="テキスト ボックス 85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0" name="テキスト ボックス 85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1" name="テキスト ボックス 86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2" name="テキスト ボックス 86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3" name="テキスト ボックス 86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136525</xdr:rowOff>
    </xdr:from>
    <xdr:to>
      <xdr:col>116</xdr:col>
      <xdr:colOff>114300</xdr:colOff>
      <xdr:row>78</xdr:row>
      <xdr:rowOff>66675</xdr:rowOff>
    </xdr:to>
    <xdr:sp macro="" textlink="">
      <xdr:nvSpPr>
        <xdr:cNvPr id="864" name="楕円 863"/>
        <xdr:cNvSpPr/>
      </xdr:nvSpPr>
      <xdr:spPr>
        <a:xfrm>
          <a:off x="22110700" y="1333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114952</xdr:rowOff>
    </xdr:from>
    <xdr:ext cx="534377" cy="259045"/>
    <xdr:sp macro="" textlink="">
      <xdr:nvSpPr>
        <xdr:cNvPr id="865" name="繰出金該当値テキスト"/>
        <xdr:cNvSpPr txBox="1"/>
      </xdr:nvSpPr>
      <xdr:spPr>
        <a:xfrm>
          <a:off x="22212300" y="13316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156959</xdr:rowOff>
    </xdr:from>
    <xdr:to>
      <xdr:col>112</xdr:col>
      <xdr:colOff>38100</xdr:colOff>
      <xdr:row>78</xdr:row>
      <xdr:rowOff>87109</xdr:rowOff>
    </xdr:to>
    <xdr:sp macro="" textlink="">
      <xdr:nvSpPr>
        <xdr:cNvPr id="866" name="楕円 865"/>
        <xdr:cNvSpPr/>
      </xdr:nvSpPr>
      <xdr:spPr>
        <a:xfrm>
          <a:off x="21272500" y="13358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78236</xdr:rowOff>
    </xdr:from>
    <xdr:ext cx="534377" cy="259045"/>
    <xdr:sp macro="" textlink="">
      <xdr:nvSpPr>
        <xdr:cNvPr id="867" name="テキスト ボックス 866"/>
        <xdr:cNvSpPr txBox="1"/>
      </xdr:nvSpPr>
      <xdr:spPr>
        <a:xfrm>
          <a:off x="21056111" y="13451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6108</xdr:rowOff>
    </xdr:from>
    <xdr:to>
      <xdr:col>107</xdr:col>
      <xdr:colOff>101600</xdr:colOff>
      <xdr:row>78</xdr:row>
      <xdr:rowOff>107708</xdr:rowOff>
    </xdr:to>
    <xdr:sp macro="" textlink="">
      <xdr:nvSpPr>
        <xdr:cNvPr id="868" name="楕円 867"/>
        <xdr:cNvSpPr/>
      </xdr:nvSpPr>
      <xdr:spPr>
        <a:xfrm>
          <a:off x="20383500" y="13379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98835</xdr:rowOff>
    </xdr:from>
    <xdr:ext cx="534377" cy="259045"/>
    <xdr:sp macro="" textlink="">
      <xdr:nvSpPr>
        <xdr:cNvPr id="869" name="テキスト ボックス 868"/>
        <xdr:cNvSpPr txBox="1"/>
      </xdr:nvSpPr>
      <xdr:spPr>
        <a:xfrm>
          <a:off x="20167111" y="13471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168745</xdr:rowOff>
    </xdr:from>
    <xdr:to>
      <xdr:col>102</xdr:col>
      <xdr:colOff>165100</xdr:colOff>
      <xdr:row>78</xdr:row>
      <xdr:rowOff>98895</xdr:rowOff>
    </xdr:to>
    <xdr:sp macro="" textlink="">
      <xdr:nvSpPr>
        <xdr:cNvPr id="870" name="楕円 869"/>
        <xdr:cNvSpPr/>
      </xdr:nvSpPr>
      <xdr:spPr>
        <a:xfrm>
          <a:off x="19494500" y="1337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90022</xdr:rowOff>
    </xdr:from>
    <xdr:ext cx="534377" cy="259045"/>
    <xdr:sp macro="" textlink="">
      <xdr:nvSpPr>
        <xdr:cNvPr id="871" name="テキスト ボックス 870"/>
        <xdr:cNvSpPr txBox="1"/>
      </xdr:nvSpPr>
      <xdr:spPr>
        <a:xfrm>
          <a:off x="19278111" y="13463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14478</xdr:rowOff>
    </xdr:from>
    <xdr:to>
      <xdr:col>98</xdr:col>
      <xdr:colOff>38100</xdr:colOff>
      <xdr:row>78</xdr:row>
      <xdr:rowOff>116078</xdr:rowOff>
    </xdr:to>
    <xdr:sp macro="" textlink="">
      <xdr:nvSpPr>
        <xdr:cNvPr id="872" name="楕円 871"/>
        <xdr:cNvSpPr/>
      </xdr:nvSpPr>
      <xdr:spPr>
        <a:xfrm>
          <a:off x="18605500" y="13387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107205</xdr:rowOff>
    </xdr:from>
    <xdr:ext cx="534377" cy="259045"/>
    <xdr:sp macro="" textlink="">
      <xdr:nvSpPr>
        <xdr:cNvPr id="873" name="テキスト ボックス 872"/>
        <xdr:cNvSpPr txBox="1"/>
      </xdr:nvSpPr>
      <xdr:spPr>
        <a:xfrm>
          <a:off x="18389111" y="13480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2" name="テキスト ボックス 88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98879</xdr:rowOff>
    </xdr:from>
    <xdr:to>
      <xdr:col>120</xdr:col>
      <xdr:colOff>114300</xdr:colOff>
      <xdr:row>99</xdr:row>
      <xdr:rowOff>98879</xdr:rowOff>
    </xdr:to>
    <xdr:cxnSp macro="">
      <xdr:nvCxnSpPr>
        <xdr:cNvPr id="884" name="直線コネクタ 883"/>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128106</xdr:rowOff>
    </xdr:from>
    <xdr:ext cx="248786" cy="259045"/>
    <xdr:sp macro="" textlink="">
      <xdr:nvSpPr>
        <xdr:cNvPr id="885" name="テキスト ボックス 884"/>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115207</xdr:rowOff>
    </xdr:from>
    <xdr:to>
      <xdr:col>120</xdr:col>
      <xdr:colOff>114300</xdr:colOff>
      <xdr:row>97</xdr:row>
      <xdr:rowOff>115207</xdr:rowOff>
    </xdr:to>
    <xdr:cxnSp macro="">
      <xdr:nvCxnSpPr>
        <xdr:cNvPr id="886" name="直線コネクタ 885"/>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144434</xdr:rowOff>
    </xdr:from>
    <xdr:ext cx="467179" cy="259045"/>
    <xdr:sp macro="" textlink="">
      <xdr:nvSpPr>
        <xdr:cNvPr id="887" name="テキスト ボックス 886"/>
        <xdr:cNvSpPr txBox="1"/>
      </xdr:nvSpPr>
      <xdr:spPr>
        <a:xfrm>
          <a:off x="17820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95</xdr:row>
      <xdr:rowOff>131536</xdr:rowOff>
    </xdr:from>
    <xdr:to>
      <xdr:col>120</xdr:col>
      <xdr:colOff>114300</xdr:colOff>
      <xdr:row>95</xdr:row>
      <xdr:rowOff>131536</xdr:rowOff>
    </xdr:to>
    <xdr:cxnSp macro="">
      <xdr:nvCxnSpPr>
        <xdr:cNvPr id="888" name="直線コネクタ 887"/>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94</xdr:row>
      <xdr:rowOff>160763</xdr:rowOff>
    </xdr:from>
    <xdr:ext cx="467179" cy="259045"/>
    <xdr:sp macro="" textlink="">
      <xdr:nvSpPr>
        <xdr:cNvPr id="889" name="テキスト ボックス 888"/>
        <xdr:cNvSpPr txBox="1"/>
      </xdr:nvSpPr>
      <xdr:spPr>
        <a:xfrm>
          <a:off x="17820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147864</xdr:rowOff>
    </xdr:from>
    <xdr:to>
      <xdr:col>120</xdr:col>
      <xdr:colOff>114300</xdr:colOff>
      <xdr:row>93</xdr:row>
      <xdr:rowOff>147864</xdr:rowOff>
    </xdr:to>
    <xdr:cxnSp macro="">
      <xdr:nvCxnSpPr>
        <xdr:cNvPr id="890" name="直線コネクタ 889"/>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5641</xdr:rowOff>
    </xdr:from>
    <xdr:ext cx="467179" cy="259045"/>
    <xdr:sp macro="" textlink="">
      <xdr:nvSpPr>
        <xdr:cNvPr id="891" name="テキスト ボックス 890"/>
        <xdr:cNvSpPr txBox="1"/>
      </xdr:nvSpPr>
      <xdr:spPr>
        <a:xfrm>
          <a:off x="17820821" y="15950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164193</xdr:rowOff>
    </xdr:from>
    <xdr:to>
      <xdr:col>120</xdr:col>
      <xdr:colOff>114300</xdr:colOff>
      <xdr:row>91</xdr:row>
      <xdr:rowOff>164193</xdr:rowOff>
    </xdr:to>
    <xdr:cxnSp macro="">
      <xdr:nvCxnSpPr>
        <xdr:cNvPr id="892" name="直線コネクタ 891"/>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21970</xdr:rowOff>
    </xdr:from>
    <xdr:ext cx="467179" cy="259045"/>
    <xdr:sp macro="" textlink="">
      <xdr:nvSpPr>
        <xdr:cNvPr id="893" name="テキスト ボックス 892"/>
        <xdr:cNvSpPr txBox="1"/>
      </xdr:nvSpPr>
      <xdr:spPr>
        <a:xfrm>
          <a:off x="17820821" y="1562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9071</xdr:rowOff>
    </xdr:from>
    <xdr:to>
      <xdr:col>120</xdr:col>
      <xdr:colOff>114300</xdr:colOff>
      <xdr:row>90</xdr:row>
      <xdr:rowOff>9071</xdr:rowOff>
    </xdr:to>
    <xdr:cxnSp macro="">
      <xdr:nvCxnSpPr>
        <xdr:cNvPr id="894" name="直線コネクタ 893"/>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38298</xdr:rowOff>
    </xdr:from>
    <xdr:ext cx="531299" cy="259045"/>
    <xdr:sp macro="" textlink="">
      <xdr:nvSpPr>
        <xdr:cNvPr id="895" name="テキスト ボックス 894"/>
        <xdr:cNvSpPr txBox="1"/>
      </xdr:nvSpPr>
      <xdr:spPr>
        <a:xfrm>
          <a:off x="17756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897" name="テキスト ボックス 896"/>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153580</xdr:rowOff>
    </xdr:from>
    <xdr:to>
      <xdr:col>116</xdr:col>
      <xdr:colOff>62864</xdr:colOff>
      <xdr:row>99</xdr:row>
      <xdr:rowOff>98879</xdr:rowOff>
    </xdr:to>
    <xdr:cxnSp macro="">
      <xdr:nvCxnSpPr>
        <xdr:cNvPr id="899" name="直線コネクタ 898"/>
        <xdr:cNvCxnSpPr/>
      </xdr:nvCxnSpPr>
      <xdr:spPr>
        <a:xfrm flipV="1">
          <a:off x="22159595" y="15584080"/>
          <a:ext cx="1269" cy="1488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146158</xdr:rowOff>
    </xdr:from>
    <xdr:ext cx="249299" cy="259045"/>
    <xdr:sp macro="" textlink="">
      <xdr:nvSpPr>
        <xdr:cNvPr id="900" name="前年度繰上充用金最小値テキスト"/>
        <xdr:cNvSpPr txBox="1"/>
      </xdr:nvSpPr>
      <xdr:spPr>
        <a:xfrm>
          <a:off x="22212300" y="171197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98879</xdr:rowOff>
    </xdr:from>
    <xdr:to>
      <xdr:col>116</xdr:col>
      <xdr:colOff>152400</xdr:colOff>
      <xdr:row>99</xdr:row>
      <xdr:rowOff>98879</xdr:rowOff>
    </xdr:to>
    <xdr:cxnSp macro="">
      <xdr:nvCxnSpPr>
        <xdr:cNvPr id="901" name="直線コネクタ 900"/>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100257</xdr:rowOff>
    </xdr:from>
    <xdr:ext cx="469744" cy="259045"/>
    <xdr:sp macro="" textlink="">
      <xdr:nvSpPr>
        <xdr:cNvPr id="902" name="前年度繰上充用金最大値テキスト"/>
        <xdr:cNvSpPr txBox="1"/>
      </xdr:nvSpPr>
      <xdr:spPr>
        <a:xfrm>
          <a:off x="22212300" y="1535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153580</xdr:rowOff>
    </xdr:from>
    <xdr:to>
      <xdr:col>116</xdr:col>
      <xdr:colOff>152400</xdr:colOff>
      <xdr:row>90</xdr:row>
      <xdr:rowOff>153580</xdr:rowOff>
    </xdr:to>
    <xdr:cxnSp macro="">
      <xdr:nvCxnSpPr>
        <xdr:cNvPr id="903" name="直線コネクタ 902"/>
        <xdr:cNvCxnSpPr/>
      </xdr:nvCxnSpPr>
      <xdr:spPr>
        <a:xfrm>
          <a:off x="22072600" y="1558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98879</xdr:rowOff>
    </xdr:from>
    <xdr:to>
      <xdr:col>116</xdr:col>
      <xdr:colOff>63500</xdr:colOff>
      <xdr:row>99</xdr:row>
      <xdr:rowOff>98879</xdr:rowOff>
    </xdr:to>
    <xdr:cxnSp macro="">
      <xdr:nvCxnSpPr>
        <xdr:cNvPr id="904" name="直線コネクタ 903"/>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63608</xdr:rowOff>
    </xdr:from>
    <xdr:ext cx="313932" cy="259045"/>
    <xdr:sp macro="" textlink="">
      <xdr:nvSpPr>
        <xdr:cNvPr id="905" name="前年度繰上充用金平均値テキスト"/>
        <xdr:cNvSpPr txBox="1"/>
      </xdr:nvSpPr>
      <xdr:spPr>
        <a:xfrm>
          <a:off x="22212300" y="1686570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40731</xdr:rowOff>
    </xdr:from>
    <xdr:to>
      <xdr:col>116</xdr:col>
      <xdr:colOff>114300</xdr:colOff>
      <xdr:row>99</xdr:row>
      <xdr:rowOff>142331</xdr:rowOff>
    </xdr:to>
    <xdr:sp macro="" textlink="">
      <xdr:nvSpPr>
        <xdr:cNvPr id="906" name="フローチャート: 判断 905"/>
        <xdr:cNvSpPr/>
      </xdr:nvSpPr>
      <xdr:spPr>
        <a:xfrm>
          <a:off x="22110700" y="1701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98879</xdr:rowOff>
    </xdr:from>
    <xdr:to>
      <xdr:col>111</xdr:col>
      <xdr:colOff>177800</xdr:colOff>
      <xdr:row>99</xdr:row>
      <xdr:rowOff>98879</xdr:rowOff>
    </xdr:to>
    <xdr:cxnSp macro="">
      <xdr:nvCxnSpPr>
        <xdr:cNvPr id="907" name="直線コネクタ 906"/>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99</xdr:row>
      <xdr:rowOff>40404</xdr:rowOff>
    </xdr:from>
    <xdr:to>
      <xdr:col>112</xdr:col>
      <xdr:colOff>38100</xdr:colOff>
      <xdr:row>99</xdr:row>
      <xdr:rowOff>142004</xdr:rowOff>
    </xdr:to>
    <xdr:sp macro="" textlink="">
      <xdr:nvSpPr>
        <xdr:cNvPr id="908" name="フローチャート: 判断 907"/>
        <xdr:cNvSpPr/>
      </xdr:nvSpPr>
      <xdr:spPr>
        <a:xfrm>
          <a:off x="21272500" y="1701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158531</xdr:rowOff>
    </xdr:from>
    <xdr:ext cx="313932" cy="259045"/>
    <xdr:sp macro="" textlink="">
      <xdr:nvSpPr>
        <xdr:cNvPr id="909" name="テキスト ボックス 908"/>
        <xdr:cNvSpPr txBox="1"/>
      </xdr:nvSpPr>
      <xdr:spPr>
        <a:xfrm>
          <a:off x="21166333" y="167891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98879</xdr:rowOff>
    </xdr:from>
    <xdr:to>
      <xdr:col>107</xdr:col>
      <xdr:colOff>50800</xdr:colOff>
      <xdr:row>99</xdr:row>
      <xdr:rowOff>98879</xdr:rowOff>
    </xdr:to>
    <xdr:cxnSp macro="">
      <xdr:nvCxnSpPr>
        <xdr:cNvPr id="910" name="直線コネクタ 909"/>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99</xdr:row>
      <xdr:rowOff>39914</xdr:rowOff>
    </xdr:from>
    <xdr:to>
      <xdr:col>107</xdr:col>
      <xdr:colOff>101600</xdr:colOff>
      <xdr:row>99</xdr:row>
      <xdr:rowOff>141514</xdr:rowOff>
    </xdr:to>
    <xdr:sp macro="" textlink="">
      <xdr:nvSpPr>
        <xdr:cNvPr id="911" name="フローチャート: 判断 910"/>
        <xdr:cNvSpPr/>
      </xdr:nvSpPr>
      <xdr:spPr>
        <a:xfrm>
          <a:off x="20383500" y="17013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158041</xdr:rowOff>
    </xdr:from>
    <xdr:ext cx="313932" cy="259045"/>
    <xdr:sp macro="" textlink="">
      <xdr:nvSpPr>
        <xdr:cNvPr id="912" name="テキスト ボックス 911"/>
        <xdr:cNvSpPr txBox="1"/>
      </xdr:nvSpPr>
      <xdr:spPr>
        <a:xfrm>
          <a:off x="20277333" y="167886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98879</xdr:rowOff>
    </xdr:from>
    <xdr:to>
      <xdr:col>102</xdr:col>
      <xdr:colOff>114300</xdr:colOff>
      <xdr:row>99</xdr:row>
      <xdr:rowOff>98879</xdr:rowOff>
    </xdr:to>
    <xdr:cxnSp macro="">
      <xdr:nvCxnSpPr>
        <xdr:cNvPr id="913" name="直線コネクタ 912"/>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99</xdr:row>
      <xdr:rowOff>48079</xdr:rowOff>
    </xdr:from>
    <xdr:to>
      <xdr:col>102</xdr:col>
      <xdr:colOff>165100</xdr:colOff>
      <xdr:row>99</xdr:row>
      <xdr:rowOff>149679</xdr:rowOff>
    </xdr:to>
    <xdr:sp macro="" textlink="">
      <xdr:nvSpPr>
        <xdr:cNvPr id="914" name="フローチャート: 判断 913"/>
        <xdr:cNvSpPr/>
      </xdr:nvSpPr>
      <xdr:spPr>
        <a:xfrm>
          <a:off x="19494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140806</xdr:rowOff>
    </xdr:from>
    <xdr:ext cx="249299" cy="259045"/>
    <xdr:sp macro="" textlink="">
      <xdr:nvSpPr>
        <xdr:cNvPr id="915" name="テキスト ボックス 914"/>
        <xdr:cNvSpPr txBox="1"/>
      </xdr:nvSpPr>
      <xdr:spPr>
        <a:xfrm>
          <a:off x="19420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48079</xdr:rowOff>
    </xdr:from>
    <xdr:to>
      <xdr:col>98</xdr:col>
      <xdr:colOff>38100</xdr:colOff>
      <xdr:row>99</xdr:row>
      <xdr:rowOff>149679</xdr:rowOff>
    </xdr:to>
    <xdr:sp macro="" textlink="">
      <xdr:nvSpPr>
        <xdr:cNvPr id="916" name="フローチャート: 判断 915"/>
        <xdr:cNvSpPr/>
      </xdr:nvSpPr>
      <xdr:spPr>
        <a:xfrm>
          <a:off x="18605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140806</xdr:rowOff>
    </xdr:from>
    <xdr:ext cx="249299" cy="259045"/>
    <xdr:sp macro="" textlink="">
      <xdr:nvSpPr>
        <xdr:cNvPr id="917" name="テキスト ボックス 916"/>
        <xdr:cNvSpPr txBox="1"/>
      </xdr:nvSpPr>
      <xdr:spPr>
        <a:xfrm>
          <a:off x="18531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48079</xdr:rowOff>
    </xdr:from>
    <xdr:to>
      <xdr:col>116</xdr:col>
      <xdr:colOff>114300</xdr:colOff>
      <xdr:row>99</xdr:row>
      <xdr:rowOff>149679</xdr:rowOff>
    </xdr:to>
    <xdr:sp macro="" textlink="">
      <xdr:nvSpPr>
        <xdr:cNvPr id="923" name="楕円 922"/>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99</xdr:row>
      <xdr:rowOff>19158</xdr:rowOff>
    </xdr:from>
    <xdr:ext cx="249299" cy="259045"/>
    <xdr:sp macro="" textlink="">
      <xdr:nvSpPr>
        <xdr:cNvPr id="924" name="前年度繰上充用金該当値テキスト"/>
        <xdr:cNvSpPr txBox="1"/>
      </xdr:nvSpPr>
      <xdr:spPr>
        <a:xfrm>
          <a:off x="22212300" y="169927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99</xdr:row>
      <xdr:rowOff>48079</xdr:rowOff>
    </xdr:from>
    <xdr:to>
      <xdr:col>112</xdr:col>
      <xdr:colOff>38100</xdr:colOff>
      <xdr:row>99</xdr:row>
      <xdr:rowOff>149679</xdr:rowOff>
    </xdr:to>
    <xdr:sp macro="" textlink="">
      <xdr:nvSpPr>
        <xdr:cNvPr id="925" name="楕円 924"/>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140806</xdr:rowOff>
    </xdr:from>
    <xdr:ext cx="249299" cy="259045"/>
    <xdr:sp macro="" textlink="">
      <xdr:nvSpPr>
        <xdr:cNvPr id="926" name="テキスト ボックス 925"/>
        <xdr:cNvSpPr txBox="1"/>
      </xdr:nvSpPr>
      <xdr:spPr>
        <a:xfrm>
          <a:off x="21198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99</xdr:row>
      <xdr:rowOff>48079</xdr:rowOff>
    </xdr:from>
    <xdr:to>
      <xdr:col>107</xdr:col>
      <xdr:colOff>101600</xdr:colOff>
      <xdr:row>99</xdr:row>
      <xdr:rowOff>149679</xdr:rowOff>
    </xdr:to>
    <xdr:sp macro="" textlink="">
      <xdr:nvSpPr>
        <xdr:cNvPr id="927" name="楕円 926"/>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140806</xdr:rowOff>
    </xdr:from>
    <xdr:ext cx="249299" cy="259045"/>
    <xdr:sp macro="" textlink="">
      <xdr:nvSpPr>
        <xdr:cNvPr id="928" name="テキスト ボックス 927"/>
        <xdr:cNvSpPr txBox="1"/>
      </xdr:nvSpPr>
      <xdr:spPr>
        <a:xfrm>
          <a:off x="20309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99</xdr:row>
      <xdr:rowOff>48079</xdr:rowOff>
    </xdr:from>
    <xdr:to>
      <xdr:col>102</xdr:col>
      <xdr:colOff>165100</xdr:colOff>
      <xdr:row>99</xdr:row>
      <xdr:rowOff>149679</xdr:rowOff>
    </xdr:to>
    <xdr:sp macro="" textlink="">
      <xdr:nvSpPr>
        <xdr:cNvPr id="929" name="楕円 928"/>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166206</xdr:rowOff>
    </xdr:from>
    <xdr:ext cx="249299" cy="259045"/>
    <xdr:sp macro="" textlink="">
      <xdr:nvSpPr>
        <xdr:cNvPr id="930" name="テキスト ボックス 929"/>
        <xdr:cNvSpPr txBox="1"/>
      </xdr:nvSpPr>
      <xdr:spPr>
        <a:xfrm>
          <a:off x="19420650"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48079</xdr:rowOff>
    </xdr:from>
    <xdr:to>
      <xdr:col>98</xdr:col>
      <xdr:colOff>38100</xdr:colOff>
      <xdr:row>99</xdr:row>
      <xdr:rowOff>149679</xdr:rowOff>
    </xdr:to>
    <xdr:sp macro="" textlink="">
      <xdr:nvSpPr>
        <xdr:cNvPr id="931" name="楕円 930"/>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166206</xdr:rowOff>
    </xdr:from>
    <xdr:ext cx="249299" cy="259045"/>
    <xdr:sp macro="" textlink="">
      <xdr:nvSpPr>
        <xdr:cNvPr id="932" name="テキスト ボックス 931"/>
        <xdr:cNvSpPr txBox="1"/>
      </xdr:nvSpPr>
      <xdr:spPr>
        <a:xfrm>
          <a:off x="18531650"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607,689</a:t>
          </a:r>
          <a:r>
            <a:rPr kumimoji="1" lang="ja-JP" altLang="en-US" sz="1300">
              <a:latin typeface="ＭＳ Ｐゴシック" panose="020B0600070205080204" pitchFamily="50" charset="-128"/>
              <a:ea typeface="ＭＳ Ｐゴシック" panose="020B0600070205080204" pitchFamily="50" charset="-128"/>
            </a:rPr>
            <a:t>円（前年度</a:t>
          </a:r>
          <a:r>
            <a:rPr kumimoji="1" lang="en-US" altLang="ja-JP" sz="1300">
              <a:latin typeface="ＭＳ Ｐゴシック" panose="020B0600070205080204" pitchFamily="50" charset="-128"/>
              <a:ea typeface="ＭＳ Ｐゴシック" panose="020B0600070205080204" pitchFamily="50" charset="-128"/>
            </a:rPr>
            <a:t>600,889</a:t>
          </a:r>
          <a:r>
            <a:rPr kumimoji="1" lang="ja-JP" altLang="en-US" sz="1300">
              <a:latin typeface="ＭＳ Ｐゴシック" panose="020B0600070205080204" pitchFamily="50" charset="-128"/>
              <a:ea typeface="ＭＳ Ｐゴシック" panose="020B0600070205080204" pitchFamily="50" charset="-128"/>
            </a:rPr>
            <a:t>円）となっており、前年度比</a:t>
          </a:r>
          <a:r>
            <a:rPr kumimoji="1" lang="en-US" altLang="ja-JP" sz="1300">
              <a:latin typeface="ＭＳ Ｐゴシック" panose="020B0600070205080204" pitchFamily="50" charset="-128"/>
              <a:ea typeface="ＭＳ Ｐゴシック" panose="020B0600070205080204" pitchFamily="50" charset="-128"/>
            </a:rPr>
            <a:t>6,800</a:t>
          </a:r>
          <a:r>
            <a:rPr kumimoji="1" lang="ja-JP" altLang="en-US" sz="1300">
              <a:latin typeface="ＭＳ Ｐゴシック" panose="020B0600070205080204" pitchFamily="50" charset="-128"/>
              <a:ea typeface="ＭＳ Ｐゴシック" panose="020B0600070205080204" pitchFamily="50" charset="-128"/>
            </a:rPr>
            <a:t>円の増加となった。増加の大きな要因としては、普通建設事業費における網田コミュニティセンター建設事業に係る費用の増加等が挙げられる。その他、特徴的な内容について以下のとおり。</a:t>
          </a:r>
        </a:p>
        <a:p>
          <a:r>
            <a:rPr kumimoji="1" lang="ja-JP" altLang="en-US" sz="1300">
              <a:latin typeface="ＭＳ Ｐゴシック" panose="020B0600070205080204" pitchFamily="50" charset="-128"/>
              <a:ea typeface="ＭＳ Ｐゴシック" panose="020B0600070205080204" pitchFamily="50" charset="-128"/>
            </a:rPr>
            <a:t>　・扶助費については、前年度比で</a:t>
          </a:r>
          <a:r>
            <a:rPr kumimoji="1" lang="en-US" altLang="ja-JP" sz="1300">
              <a:latin typeface="ＭＳ Ｐゴシック" panose="020B0600070205080204" pitchFamily="50" charset="-128"/>
              <a:ea typeface="ＭＳ Ｐゴシック" panose="020B0600070205080204" pitchFamily="50" charset="-128"/>
            </a:rPr>
            <a:t>10,750</a:t>
          </a:r>
          <a:r>
            <a:rPr kumimoji="1" lang="ja-JP" altLang="en-US" sz="1300">
              <a:latin typeface="ＭＳ Ｐゴシック" panose="020B0600070205080204" pitchFamily="50" charset="-128"/>
              <a:ea typeface="ＭＳ Ｐゴシック" panose="020B0600070205080204" pitchFamily="50" charset="-128"/>
            </a:rPr>
            <a:t>円増加している。物価高騰対応臨時交付金支給事業が前年度と比べ皆増したことが主な要因である。</a:t>
          </a:r>
        </a:p>
        <a:p>
          <a:r>
            <a:rPr kumimoji="1" lang="ja-JP" altLang="en-US" sz="1300">
              <a:latin typeface="ＭＳ Ｐゴシック" panose="020B0600070205080204" pitchFamily="50" charset="-128"/>
              <a:ea typeface="ＭＳ Ｐゴシック" panose="020B0600070205080204" pitchFamily="50" charset="-128"/>
            </a:rPr>
            <a:t>　・補助費等については、前年度比で</a:t>
          </a:r>
          <a:r>
            <a:rPr kumimoji="1" lang="en-US" altLang="ja-JP" sz="1300">
              <a:latin typeface="ＭＳ Ｐゴシック" panose="020B0600070205080204" pitchFamily="50" charset="-128"/>
              <a:ea typeface="ＭＳ Ｐゴシック" panose="020B0600070205080204" pitchFamily="50" charset="-128"/>
            </a:rPr>
            <a:t>3,597</a:t>
          </a:r>
          <a:r>
            <a:rPr kumimoji="1" lang="ja-JP" altLang="en-US" sz="1300">
              <a:latin typeface="ＭＳ Ｐゴシック" panose="020B0600070205080204" pitchFamily="50" charset="-128"/>
              <a:ea typeface="ＭＳ Ｐゴシック" panose="020B0600070205080204" pitchFamily="50" charset="-128"/>
            </a:rPr>
            <a:t>円減少している。宇城広域連合負担金（宇城クリーンセンター費）が前年度と比べ減少したことが主な要因である。　</a:t>
          </a:r>
        </a:p>
        <a:p>
          <a:r>
            <a:rPr kumimoji="1" lang="ja-JP" altLang="en-US" sz="1300">
              <a:latin typeface="ＭＳ Ｐゴシック" panose="020B0600070205080204" pitchFamily="50" charset="-128"/>
              <a:ea typeface="ＭＳ Ｐゴシック" panose="020B0600070205080204" pitchFamily="50" charset="-128"/>
            </a:rPr>
            <a:t>　・災害復旧事業費については、前年度比で</a:t>
          </a:r>
          <a:r>
            <a:rPr kumimoji="1" lang="en-US" altLang="ja-JP" sz="1300">
              <a:latin typeface="ＭＳ Ｐゴシック" panose="020B0600070205080204" pitchFamily="50" charset="-128"/>
              <a:ea typeface="ＭＳ Ｐゴシック" panose="020B0600070205080204" pitchFamily="50" charset="-128"/>
            </a:rPr>
            <a:t>71,715</a:t>
          </a:r>
          <a:r>
            <a:rPr kumimoji="1" lang="ja-JP" altLang="en-US" sz="1300">
              <a:latin typeface="ＭＳ Ｐゴシック" panose="020B0600070205080204" pitchFamily="50" charset="-128"/>
              <a:ea typeface="ＭＳ Ｐゴシック" panose="020B0600070205080204" pitchFamily="50" charset="-128"/>
            </a:rPr>
            <a:t>円減少している。庁舎建設事業経費が前年度と比べ減少したことが主な要因である。</a:t>
          </a:r>
        </a:p>
        <a:p>
          <a:r>
            <a:rPr kumimoji="1" lang="ja-JP" altLang="en-US" sz="1300">
              <a:latin typeface="ＭＳ Ｐゴシック" panose="020B0600070205080204" pitchFamily="50" charset="-128"/>
              <a:ea typeface="ＭＳ Ｐゴシック" panose="020B0600070205080204" pitchFamily="50" charset="-128"/>
            </a:rPr>
            <a:t>　・公債費については、前年度比で</a:t>
          </a:r>
          <a:r>
            <a:rPr kumimoji="1" lang="en-US" altLang="ja-JP" sz="1300">
              <a:latin typeface="ＭＳ Ｐゴシック" panose="020B0600070205080204" pitchFamily="50" charset="-128"/>
              <a:ea typeface="ＭＳ Ｐゴシック" panose="020B0600070205080204" pitchFamily="50" charset="-128"/>
            </a:rPr>
            <a:t>7,092</a:t>
          </a:r>
          <a:r>
            <a:rPr kumimoji="1" lang="ja-JP" altLang="en-US" sz="1300">
              <a:latin typeface="ＭＳ Ｐゴシック" panose="020B0600070205080204" pitchFamily="50" charset="-128"/>
              <a:ea typeface="ＭＳ Ｐゴシック" panose="020B0600070205080204" pitchFamily="50" charset="-128"/>
            </a:rPr>
            <a:t>円増加している。熊本地震からの復旧事業に係る災害復旧事業債等の償還により前年度と比べ増加したことが主な要因である。</a:t>
          </a:r>
        </a:p>
        <a:p>
          <a:r>
            <a:rPr kumimoji="1" lang="ja-JP" altLang="en-US" sz="1300">
              <a:latin typeface="ＭＳ Ｐゴシック" panose="020B0600070205080204" pitchFamily="50" charset="-128"/>
              <a:ea typeface="ＭＳ Ｐゴシック" panose="020B0600070205080204" pitchFamily="50" charset="-128"/>
            </a:rPr>
            <a:t>　・積立金については、前年度比で</a:t>
          </a:r>
          <a:r>
            <a:rPr kumimoji="1" lang="en-US" altLang="ja-JP" sz="1300">
              <a:latin typeface="ＭＳ Ｐゴシック" panose="020B0600070205080204" pitchFamily="50" charset="-128"/>
              <a:ea typeface="ＭＳ Ｐゴシック" panose="020B0600070205080204" pitchFamily="50" charset="-128"/>
            </a:rPr>
            <a:t>29,720</a:t>
          </a:r>
          <a:r>
            <a:rPr kumimoji="1" lang="ja-JP" altLang="en-US" sz="1300">
              <a:latin typeface="ＭＳ Ｐゴシック" panose="020B0600070205080204" pitchFamily="50" charset="-128"/>
              <a:ea typeface="ＭＳ Ｐゴシック" panose="020B0600070205080204" pitchFamily="50" charset="-128"/>
            </a:rPr>
            <a:t>円増加している。市有施設整備基金元金積立金が前年度と比べ増加したことが主な要因である。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熊本県宇土市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36,371
36,000
74.30
23,252,035
22,102,267
604,345
9,720,634
21,690,205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9970</xdr:rowOff>
    </xdr:from>
    <xdr:to>
      <xdr:col>24</xdr:col>
      <xdr:colOff>62865</xdr:colOff>
      <xdr:row>37</xdr:row>
      <xdr:rowOff>120650</xdr:rowOff>
    </xdr:to>
    <xdr:cxnSp macro="">
      <xdr:nvCxnSpPr>
        <xdr:cNvPr id="56" name="直線コネクタ 55"/>
        <xdr:cNvCxnSpPr/>
      </xdr:nvCxnSpPr>
      <xdr:spPr>
        <a:xfrm flipV="1">
          <a:off x="4633595" y="5153470"/>
          <a:ext cx="1270" cy="1310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124477</xdr:rowOff>
    </xdr:from>
    <xdr:ext cx="469744" cy="259045"/>
    <xdr:sp macro="" textlink="">
      <xdr:nvSpPr>
        <xdr:cNvPr id="57" name="議会費最小値テキスト"/>
        <xdr:cNvSpPr txBox="1"/>
      </xdr:nvSpPr>
      <xdr:spPr>
        <a:xfrm>
          <a:off x="4686300"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120650</xdr:rowOff>
    </xdr:from>
    <xdr:to>
      <xdr:col>24</xdr:col>
      <xdr:colOff>152400</xdr:colOff>
      <xdr:row>37</xdr:row>
      <xdr:rowOff>120650</xdr:rowOff>
    </xdr:to>
    <xdr:cxnSp macro="">
      <xdr:nvCxnSpPr>
        <xdr:cNvPr id="58" name="直線コネクタ 57"/>
        <xdr:cNvCxnSpPr/>
      </xdr:nvCxnSpPr>
      <xdr:spPr>
        <a:xfrm>
          <a:off x="4546600" y="646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128097</xdr:rowOff>
    </xdr:from>
    <xdr:ext cx="534377" cy="259045"/>
    <xdr:sp macro="" textlink="">
      <xdr:nvSpPr>
        <xdr:cNvPr id="59" name="議会費最大値テキスト"/>
        <xdr:cNvSpPr txBox="1"/>
      </xdr:nvSpPr>
      <xdr:spPr>
        <a:xfrm>
          <a:off x="4686300" y="492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9970</xdr:rowOff>
    </xdr:from>
    <xdr:to>
      <xdr:col>24</xdr:col>
      <xdr:colOff>152400</xdr:colOff>
      <xdr:row>30</xdr:row>
      <xdr:rowOff>9970</xdr:rowOff>
    </xdr:to>
    <xdr:cxnSp macro="">
      <xdr:nvCxnSpPr>
        <xdr:cNvPr id="60" name="直線コネクタ 59"/>
        <xdr:cNvCxnSpPr/>
      </xdr:nvCxnSpPr>
      <xdr:spPr>
        <a:xfrm>
          <a:off x="4546600" y="515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24638</xdr:rowOff>
    </xdr:from>
    <xdr:to>
      <xdr:col>24</xdr:col>
      <xdr:colOff>63500</xdr:colOff>
      <xdr:row>36</xdr:row>
      <xdr:rowOff>58166</xdr:rowOff>
    </xdr:to>
    <xdr:cxnSp macro="">
      <xdr:nvCxnSpPr>
        <xdr:cNvPr id="61" name="直線コネクタ 60"/>
        <xdr:cNvCxnSpPr/>
      </xdr:nvCxnSpPr>
      <xdr:spPr>
        <a:xfrm flipV="1">
          <a:off x="3797300" y="6196838"/>
          <a:ext cx="838200" cy="33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89488</xdr:rowOff>
    </xdr:from>
    <xdr:ext cx="469744" cy="259045"/>
    <xdr:sp macro="" textlink="">
      <xdr:nvSpPr>
        <xdr:cNvPr id="62" name="議会費平均値テキスト"/>
        <xdr:cNvSpPr txBox="1"/>
      </xdr:nvSpPr>
      <xdr:spPr>
        <a:xfrm>
          <a:off x="4686300" y="5918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66611</xdr:rowOff>
    </xdr:from>
    <xdr:to>
      <xdr:col>24</xdr:col>
      <xdr:colOff>114300</xdr:colOff>
      <xdr:row>35</xdr:row>
      <xdr:rowOff>168211</xdr:rowOff>
    </xdr:to>
    <xdr:sp macro="" textlink="">
      <xdr:nvSpPr>
        <xdr:cNvPr id="63" name="フローチャート: 判断 62"/>
        <xdr:cNvSpPr/>
      </xdr:nvSpPr>
      <xdr:spPr>
        <a:xfrm>
          <a:off x="4584700" y="60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58166</xdr:rowOff>
    </xdr:from>
    <xdr:to>
      <xdr:col>19</xdr:col>
      <xdr:colOff>177800</xdr:colOff>
      <xdr:row>36</xdr:row>
      <xdr:rowOff>74359</xdr:rowOff>
    </xdr:to>
    <xdr:cxnSp macro="">
      <xdr:nvCxnSpPr>
        <xdr:cNvPr id="64" name="直線コネクタ 63"/>
        <xdr:cNvCxnSpPr/>
      </xdr:nvCxnSpPr>
      <xdr:spPr>
        <a:xfrm flipV="1">
          <a:off x="2908300" y="6230366"/>
          <a:ext cx="889000" cy="16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89853</xdr:rowOff>
    </xdr:from>
    <xdr:to>
      <xdr:col>20</xdr:col>
      <xdr:colOff>38100</xdr:colOff>
      <xdr:row>36</xdr:row>
      <xdr:rowOff>20003</xdr:rowOff>
    </xdr:to>
    <xdr:sp macro="" textlink="">
      <xdr:nvSpPr>
        <xdr:cNvPr id="65" name="フローチャート: 判断 64"/>
        <xdr:cNvSpPr/>
      </xdr:nvSpPr>
      <xdr:spPr>
        <a:xfrm>
          <a:off x="3746500" y="609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36530</xdr:rowOff>
    </xdr:from>
    <xdr:ext cx="469744" cy="259045"/>
    <xdr:sp macro="" textlink="">
      <xdr:nvSpPr>
        <xdr:cNvPr id="66" name="テキスト ボックス 65"/>
        <xdr:cNvSpPr txBox="1"/>
      </xdr:nvSpPr>
      <xdr:spPr>
        <a:xfrm>
          <a:off x="3562428" y="5865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56833</xdr:rowOff>
    </xdr:from>
    <xdr:to>
      <xdr:col>15</xdr:col>
      <xdr:colOff>50800</xdr:colOff>
      <xdr:row>36</xdr:row>
      <xdr:rowOff>74359</xdr:rowOff>
    </xdr:to>
    <xdr:cxnSp macro="">
      <xdr:nvCxnSpPr>
        <xdr:cNvPr id="67" name="直線コネクタ 66"/>
        <xdr:cNvCxnSpPr/>
      </xdr:nvCxnSpPr>
      <xdr:spPr>
        <a:xfrm>
          <a:off x="2019300" y="6229033"/>
          <a:ext cx="889000" cy="1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100521</xdr:rowOff>
    </xdr:from>
    <xdr:to>
      <xdr:col>15</xdr:col>
      <xdr:colOff>101600</xdr:colOff>
      <xdr:row>36</xdr:row>
      <xdr:rowOff>30671</xdr:rowOff>
    </xdr:to>
    <xdr:sp macro="" textlink="">
      <xdr:nvSpPr>
        <xdr:cNvPr id="68" name="フローチャート: 判断 67"/>
        <xdr:cNvSpPr/>
      </xdr:nvSpPr>
      <xdr:spPr>
        <a:xfrm>
          <a:off x="2857500" y="610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47198</xdr:rowOff>
    </xdr:from>
    <xdr:ext cx="469744" cy="259045"/>
    <xdr:sp macro="" textlink="">
      <xdr:nvSpPr>
        <xdr:cNvPr id="69" name="テキスト ボックス 68"/>
        <xdr:cNvSpPr txBox="1"/>
      </xdr:nvSpPr>
      <xdr:spPr>
        <a:xfrm>
          <a:off x="2673428" y="5876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24638</xdr:rowOff>
    </xdr:from>
    <xdr:to>
      <xdr:col>10</xdr:col>
      <xdr:colOff>114300</xdr:colOff>
      <xdr:row>36</xdr:row>
      <xdr:rowOff>56833</xdr:rowOff>
    </xdr:to>
    <xdr:cxnSp macro="">
      <xdr:nvCxnSpPr>
        <xdr:cNvPr id="70" name="直線コネクタ 69"/>
        <xdr:cNvCxnSpPr/>
      </xdr:nvCxnSpPr>
      <xdr:spPr>
        <a:xfrm>
          <a:off x="1130300" y="6196838"/>
          <a:ext cx="889000" cy="32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104330</xdr:rowOff>
    </xdr:from>
    <xdr:to>
      <xdr:col>10</xdr:col>
      <xdr:colOff>165100</xdr:colOff>
      <xdr:row>36</xdr:row>
      <xdr:rowOff>34480</xdr:rowOff>
    </xdr:to>
    <xdr:sp macro="" textlink="">
      <xdr:nvSpPr>
        <xdr:cNvPr id="71" name="フローチャート: 判断 70"/>
        <xdr:cNvSpPr/>
      </xdr:nvSpPr>
      <xdr:spPr>
        <a:xfrm>
          <a:off x="1968500" y="610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51007</xdr:rowOff>
    </xdr:from>
    <xdr:ext cx="469744" cy="259045"/>
    <xdr:sp macro="" textlink="">
      <xdr:nvSpPr>
        <xdr:cNvPr id="72" name="テキスト ボックス 71"/>
        <xdr:cNvSpPr txBox="1"/>
      </xdr:nvSpPr>
      <xdr:spPr>
        <a:xfrm>
          <a:off x="1784428" y="5880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66230</xdr:rowOff>
    </xdr:from>
    <xdr:to>
      <xdr:col>6</xdr:col>
      <xdr:colOff>38100</xdr:colOff>
      <xdr:row>35</xdr:row>
      <xdr:rowOff>167830</xdr:rowOff>
    </xdr:to>
    <xdr:sp macro="" textlink="">
      <xdr:nvSpPr>
        <xdr:cNvPr id="73" name="フローチャート: 判断 72"/>
        <xdr:cNvSpPr/>
      </xdr:nvSpPr>
      <xdr:spPr>
        <a:xfrm>
          <a:off x="1079500" y="606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12907</xdr:rowOff>
    </xdr:from>
    <xdr:ext cx="469744" cy="259045"/>
    <xdr:sp macro="" textlink="">
      <xdr:nvSpPr>
        <xdr:cNvPr id="74" name="テキスト ボックス 73"/>
        <xdr:cNvSpPr txBox="1"/>
      </xdr:nvSpPr>
      <xdr:spPr>
        <a:xfrm>
          <a:off x="895428" y="5842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145288</xdr:rowOff>
    </xdr:from>
    <xdr:to>
      <xdr:col>24</xdr:col>
      <xdr:colOff>114300</xdr:colOff>
      <xdr:row>36</xdr:row>
      <xdr:rowOff>75438</xdr:rowOff>
    </xdr:to>
    <xdr:sp macro="" textlink="">
      <xdr:nvSpPr>
        <xdr:cNvPr id="80" name="楕円 79"/>
        <xdr:cNvSpPr/>
      </xdr:nvSpPr>
      <xdr:spPr>
        <a:xfrm>
          <a:off x="4584700" y="6146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123715</xdr:rowOff>
    </xdr:from>
    <xdr:ext cx="469744" cy="259045"/>
    <xdr:sp macro="" textlink="">
      <xdr:nvSpPr>
        <xdr:cNvPr id="81" name="議会費該当値テキスト"/>
        <xdr:cNvSpPr txBox="1"/>
      </xdr:nvSpPr>
      <xdr:spPr>
        <a:xfrm>
          <a:off x="4686300" y="6124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7366</xdr:rowOff>
    </xdr:from>
    <xdr:to>
      <xdr:col>20</xdr:col>
      <xdr:colOff>38100</xdr:colOff>
      <xdr:row>36</xdr:row>
      <xdr:rowOff>108966</xdr:rowOff>
    </xdr:to>
    <xdr:sp macro="" textlink="">
      <xdr:nvSpPr>
        <xdr:cNvPr id="82" name="楕円 81"/>
        <xdr:cNvSpPr/>
      </xdr:nvSpPr>
      <xdr:spPr>
        <a:xfrm>
          <a:off x="3746500" y="6179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100093</xdr:rowOff>
    </xdr:from>
    <xdr:ext cx="469744" cy="259045"/>
    <xdr:sp macro="" textlink="">
      <xdr:nvSpPr>
        <xdr:cNvPr id="83" name="テキスト ボックス 82"/>
        <xdr:cNvSpPr txBox="1"/>
      </xdr:nvSpPr>
      <xdr:spPr>
        <a:xfrm>
          <a:off x="3562428" y="6272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23559</xdr:rowOff>
    </xdr:from>
    <xdr:to>
      <xdr:col>15</xdr:col>
      <xdr:colOff>101600</xdr:colOff>
      <xdr:row>36</xdr:row>
      <xdr:rowOff>125159</xdr:rowOff>
    </xdr:to>
    <xdr:sp macro="" textlink="">
      <xdr:nvSpPr>
        <xdr:cNvPr id="84" name="楕円 83"/>
        <xdr:cNvSpPr/>
      </xdr:nvSpPr>
      <xdr:spPr>
        <a:xfrm>
          <a:off x="2857500" y="6195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116286</xdr:rowOff>
    </xdr:from>
    <xdr:ext cx="469744" cy="259045"/>
    <xdr:sp macro="" textlink="">
      <xdr:nvSpPr>
        <xdr:cNvPr id="85" name="テキスト ボックス 84"/>
        <xdr:cNvSpPr txBox="1"/>
      </xdr:nvSpPr>
      <xdr:spPr>
        <a:xfrm>
          <a:off x="2673428" y="6288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6033</xdr:rowOff>
    </xdr:from>
    <xdr:to>
      <xdr:col>10</xdr:col>
      <xdr:colOff>165100</xdr:colOff>
      <xdr:row>36</xdr:row>
      <xdr:rowOff>107633</xdr:rowOff>
    </xdr:to>
    <xdr:sp macro="" textlink="">
      <xdr:nvSpPr>
        <xdr:cNvPr id="86" name="楕円 85"/>
        <xdr:cNvSpPr/>
      </xdr:nvSpPr>
      <xdr:spPr>
        <a:xfrm>
          <a:off x="1968500" y="6178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98760</xdr:rowOff>
    </xdr:from>
    <xdr:ext cx="469744" cy="259045"/>
    <xdr:sp macro="" textlink="">
      <xdr:nvSpPr>
        <xdr:cNvPr id="87" name="テキスト ボックス 86"/>
        <xdr:cNvSpPr txBox="1"/>
      </xdr:nvSpPr>
      <xdr:spPr>
        <a:xfrm>
          <a:off x="1784428" y="6270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145288</xdr:rowOff>
    </xdr:from>
    <xdr:to>
      <xdr:col>6</xdr:col>
      <xdr:colOff>38100</xdr:colOff>
      <xdr:row>36</xdr:row>
      <xdr:rowOff>75438</xdr:rowOff>
    </xdr:to>
    <xdr:sp macro="" textlink="">
      <xdr:nvSpPr>
        <xdr:cNvPr id="88" name="楕円 87"/>
        <xdr:cNvSpPr/>
      </xdr:nvSpPr>
      <xdr:spPr>
        <a:xfrm>
          <a:off x="1079500" y="6146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66565</xdr:rowOff>
    </xdr:from>
    <xdr:ext cx="469744" cy="259045"/>
    <xdr:sp macro="" textlink="">
      <xdr:nvSpPr>
        <xdr:cNvPr id="89" name="テキスト ボックス 88"/>
        <xdr:cNvSpPr txBox="1"/>
      </xdr:nvSpPr>
      <xdr:spPr>
        <a:xfrm>
          <a:off x="895428" y="6238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88775</xdr:rowOff>
    </xdr:from>
    <xdr:to>
      <xdr:col>24</xdr:col>
      <xdr:colOff>62865</xdr:colOff>
      <xdr:row>58</xdr:row>
      <xdr:rowOff>163379</xdr:rowOff>
    </xdr:to>
    <xdr:cxnSp macro="">
      <xdr:nvCxnSpPr>
        <xdr:cNvPr id="113" name="直線コネクタ 112"/>
        <xdr:cNvCxnSpPr/>
      </xdr:nvCxnSpPr>
      <xdr:spPr>
        <a:xfrm flipV="1">
          <a:off x="4633595" y="8661275"/>
          <a:ext cx="1270" cy="1446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167206</xdr:rowOff>
    </xdr:from>
    <xdr:ext cx="534377" cy="259045"/>
    <xdr:sp macro="" textlink="">
      <xdr:nvSpPr>
        <xdr:cNvPr id="114" name="総務費最小値テキスト"/>
        <xdr:cNvSpPr txBox="1"/>
      </xdr:nvSpPr>
      <xdr:spPr>
        <a:xfrm>
          <a:off x="4686300" y="10111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163379</xdr:rowOff>
    </xdr:from>
    <xdr:to>
      <xdr:col>24</xdr:col>
      <xdr:colOff>152400</xdr:colOff>
      <xdr:row>58</xdr:row>
      <xdr:rowOff>163379</xdr:rowOff>
    </xdr:to>
    <xdr:cxnSp macro="">
      <xdr:nvCxnSpPr>
        <xdr:cNvPr id="115" name="直線コネクタ 114"/>
        <xdr:cNvCxnSpPr/>
      </xdr:nvCxnSpPr>
      <xdr:spPr>
        <a:xfrm>
          <a:off x="4546600" y="10107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35452</xdr:rowOff>
    </xdr:from>
    <xdr:ext cx="690189" cy="259045"/>
    <xdr:sp macro="" textlink="">
      <xdr:nvSpPr>
        <xdr:cNvPr id="116" name="総務費最大値テキスト"/>
        <xdr:cNvSpPr txBox="1"/>
      </xdr:nvSpPr>
      <xdr:spPr>
        <a:xfrm>
          <a:off x="4686300" y="84365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1,180,098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88775</xdr:rowOff>
    </xdr:from>
    <xdr:to>
      <xdr:col>24</xdr:col>
      <xdr:colOff>152400</xdr:colOff>
      <xdr:row>50</xdr:row>
      <xdr:rowOff>88775</xdr:rowOff>
    </xdr:to>
    <xdr:cxnSp macro="">
      <xdr:nvCxnSpPr>
        <xdr:cNvPr id="117" name="直線コネクタ 116"/>
        <xdr:cNvCxnSpPr/>
      </xdr:nvCxnSpPr>
      <xdr:spPr>
        <a:xfrm>
          <a:off x="4546600" y="8661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102893</xdr:rowOff>
    </xdr:from>
    <xdr:to>
      <xdr:col>24</xdr:col>
      <xdr:colOff>63500</xdr:colOff>
      <xdr:row>58</xdr:row>
      <xdr:rowOff>106610</xdr:rowOff>
    </xdr:to>
    <xdr:cxnSp macro="">
      <xdr:nvCxnSpPr>
        <xdr:cNvPr id="118" name="直線コネクタ 117"/>
        <xdr:cNvCxnSpPr/>
      </xdr:nvCxnSpPr>
      <xdr:spPr>
        <a:xfrm flipV="1">
          <a:off x="3797300" y="10046993"/>
          <a:ext cx="838200" cy="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16491</xdr:rowOff>
    </xdr:from>
    <xdr:ext cx="599010" cy="259045"/>
    <xdr:sp macro="" textlink="">
      <xdr:nvSpPr>
        <xdr:cNvPr id="119" name="総務費平均値テキスト"/>
        <xdr:cNvSpPr txBox="1"/>
      </xdr:nvSpPr>
      <xdr:spPr>
        <a:xfrm>
          <a:off x="4686300" y="97891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165064</xdr:rowOff>
    </xdr:from>
    <xdr:to>
      <xdr:col>24</xdr:col>
      <xdr:colOff>114300</xdr:colOff>
      <xdr:row>58</xdr:row>
      <xdr:rowOff>95214</xdr:rowOff>
    </xdr:to>
    <xdr:sp macro="" textlink="">
      <xdr:nvSpPr>
        <xdr:cNvPr id="120" name="フローチャート: 判断 119"/>
        <xdr:cNvSpPr/>
      </xdr:nvSpPr>
      <xdr:spPr>
        <a:xfrm>
          <a:off x="4584700" y="9937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75767</xdr:rowOff>
    </xdr:from>
    <xdr:to>
      <xdr:col>19</xdr:col>
      <xdr:colOff>177800</xdr:colOff>
      <xdr:row>58</xdr:row>
      <xdr:rowOff>106610</xdr:rowOff>
    </xdr:to>
    <xdr:cxnSp macro="">
      <xdr:nvCxnSpPr>
        <xdr:cNvPr id="121" name="直線コネクタ 120"/>
        <xdr:cNvCxnSpPr/>
      </xdr:nvCxnSpPr>
      <xdr:spPr>
        <a:xfrm>
          <a:off x="2908300" y="10019867"/>
          <a:ext cx="889000" cy="30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169532</xdr:rowOff>
    </xdr:from>
    <xdr:to>
      <xdr:col>20</xdr:col>
      <xdr:colOff>38100</xdr:colOff>
      <xdr:row>58</xdr:row>
      <xdr:rowOff>99682</xdr:rowOff>
    </xdr:to>
    <xdr:sp macro="" textlink="">
      <xdr:nvSpPr>
        <xdr:cNvPr id="122" name="フローチャート: 判断 121"/>
        <xdr:cNvSpPr/>
      </xdr:nvSpPr>
      <xdr:spPr>
        <a:xfrm>
          <a:off x="3746500" y="9942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116209</xdr:rowOff>
    </xdr:from>
    <xdr:ext cx="599010" cy="259045"/>
    <xdr:sp macro="" textlink="">
      <xdr:nvSpPr>
        <xdr:cNvPr id="123" name="テキスト ボックス 122"/>
        <xdr:cNvSpPr txBox="1"/>
      </xdr:nvSpPr>
      <xdr:spPr>
        <a:xfrm>
          <a:off x="3497795" y="9717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145592</xdr:rowOff>
    </xdr:from>
    <xdr:to>
      <xdr:col>15</xdr:col>
      <xdr:colOff>50800</xdr:colOff>
      <xdr:row>58</xdr:row>
      <xdr:rowOff>75767</xdr:rowOff>
    </xdr:to>
    <xdr:cxnSp macro="">
      <xdr:nvCxnSpPr>
        <xdr:cNvPr id="124" name="直線コネクタ 123"/>
        <xdr:cNvCxnSpPr/>
      </xdr:nvCxnSpPr>
      <xdr:spPr>
        <a:xfrm>
          <a:off x="2019300" y="9918242"/>
          <a:ext cx="889000" cy="101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166026</xdr:rowOff>
    </xdr:from>
    <xdr:to>
      <xdr:col>15</xdr:col>
      <xdr:colOff>101600</xdr:colOff>
      <xdr:row>58</xdr:row>
      <xdr:rowOff>96176</xdr:rowOff>
    </xdr:to>
    <xdr:sp macro="" textlink="">
      <xdr:nvSpPr>
        <xdr:cNvPr id="125" name="フローチャート: 判断 124"/>
        <xdr:cNvSpPr/>
      </xdr:nvSpPr>
      <xdr:spPr>
        <a:xfrm>
          <a:off x="2857500" y="993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112703</xdr:rowOff>
    </xdr:from>
    <xdr:ext cx="599010" cy="259045"/>
    <xdr:sp macro="" textlink="">
      <xdr:nvSpPr>
        <xdr:cNvPr id="126" name="テキスト ボックス 125"/>
        <xdr:cNvSpPr txBox="1"/>
      </xdr:nvSpPr>
      <xdr:spPr>
        <a:xfrm>
          <a:off x="2608795" y="9713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145592</xdr:rowOff>
    </xdr:from>
    <xdr:to>
      <xdr:col>10</xdr:col>
      <xdr:colOff>114300</xdr:colOff>
      <xdr:row>58</xdr:row>
      <xdr:rowOff>139750</xdr:rowOff>
    </xdr:to>
    <xdr:cxnSp macro="">
      <xdr:nvCxnSpPr>
        <xdr:cNvPr id="127" name="直線コネクタ 126"/>
        <xdr:cNvCxnSpPr/>
      </xdr:nvCxnSpPr>
      <xdr:spPr>
        <a:xfrm flipV="1">
          <a:off x="1130300" y="9918242"/>
          <a:ext cx="889000" cy="165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76646</xdr:rowOff>
    </xdr:from>
    <xdr:to>
      <xdr:col>10</xdr:col>
      <xdr:colOff>165100</xdr:colOff>
      <xdr:row>58</xdr:row>
      <xdr:rowOff>6796</xdr:rowOff>
    </xdr:to>
    <xdr:sp macro="" textlink="">
      <xdr:nvSpPr>
        <xdr:cNvPr id="128" name="フローチャート: 判断 127"/>
        <xdr:cNvSpPr/>
      </xdr:nvSpPr>
      <xdr:spPr>
        <a:xfrm>
          <a:off x="1968500" y="9849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23323</xdr:rowOff>
    </xdr:from>
    <xdr:ext cx="599010" cy="259045"/>
    <xdr:sp macro="" textlink="">
      <xdr:nvSpPr>
        <xdr:cNvPr id="129" name="テキスト ボックス 128"/>
        <xdr:cNvSpPr txBox="1"/>
      </xdr:nvSpPr>
      <xdr:spPr>
        <a:xfrm>
          <a:off x="1719795" y="9624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56189</xdr:rowOff>
    </xdr:from>
    <xdr:to>
      <xdr:col>6</xdr:col>
      <xdr:colOff>38100</xdr:colOff>
      <xdr:row>58</xdr:row>
      <xdr:rowOff>157789</xdr:rowOff>
    </xdr:to>
    <xdr:sp macro="" textlink="">
      <xdr:nvSpPr>
        <xdr:cNvPr id="130" name="フローチャート: 判断 129"/>
        <xdr:cNvSpPr/>
      </xdr:nvSpPr>
      <xdr:spPr>
        <a:xfrm>
          <a:off x="1079500" y="10000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2866</xdr:rowOff>
    </xdr:from>
    <xdr:ext cx="534377" cy="259045"/>
    <xdr:sp macro="" textlink="">
      <xdr:nvSpPr>
        <xdr:cNvPr id="131" name="テキスト ボックス 130"/>
        <xdr:cNvSpPr txBox="1"/>
      </xdr:nvSpPr>
      <xdr:spPr>
        <a:xfrm>
          <a:off x="863111" y="9775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52093</xdr:rowOff>
    </xdr:from>
    <xdr:to>
      <xdr:col>24</xdr:col>
      <xdr:colOff>114300</xdr:colOff>
      <xdr:row>58</xdr:row>
      <xdr:rowOff>153693</xdr:rowOff>
    </xdr:to>
    <xdr:sp macro="" textlink="">
      <xdr:nvSpPr>
        <xdr:cNvPr id="137" name="楕円 136"/>
        <xdr:cNvSpPr/>
      </xdr:nvSpPr>
      <xdr:spPr>
        <a:xfrm>
          <a:off x="4584700" y="9996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143492</xdr:rowOff>
    </xdr:from>
    <xdr:ext cx="534377" cy="259045"/>
    <xdr:sp macro="" textlink="">
      <xdr:nvSpPr>
        <xdr:cNvPr id="138" name="総務費該当値テキスト"/>
        <xdr:cNvSpPr txBox="1"/>
      </xdr:nvSpPr>
      <xdr:spPr>
        <a:xfrm>
          <a:off x="4686300" y="9916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55810</xdr:rowOff>
    </xdr:from>
    <xdr:to>
      <xdr:col>20</xdr:col>
      <xdr:colOff>38100</xdr:colOff>
      <xdr:row>58</xdr:row>
      <xdr:rowOff>157410</xdr:rowOff>
    </xdr:to>
    <xdr:sp macro="" textlink="">
      <xdr:nvSpPr>
        <xdr:cNvPr id="139" name="楕円 138"/>
        <xdr:cNvSpPr/>
      </xdr:nvSpPr>
      <xdr:spPr>
        <a:xfrm>
          <a:off x="3746500" y="9999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148537</xdr:rowOff>
    </xdr:from>
    <xdr:ext cx="534377" cy="259045"/>
    <xdr:sp macro="" textlink="">
      <xdr:nvSpPr>
        <xdr:cNvPr id="140" name="テキスト ボックス 139"/>
        <xdr:cNvSpPr txBox="1"/>
      </xdr:nvSpPr>
      <xdr:spPr>
        <a:xfrm>
          <a:off x="3530111" y="10092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24967</xdr:rowOff>
    </xdr:from>
    <xdr:to>
      <xdr:col>15</xdr:col>
      <xdr:colOff>101600</xdr:colOff>
      <xdr:row>58</xdr:row>
      <xdr:rowOff>126567</xdr:rowOff>
    </xdr:to>
    <xdr:sp macro="" textlink="">
      <xdr:nvSpPr>
        <xdr:cNvPr id="141" name="楕円 140"/>
        <xdr:cNvSpPr/>
      </xdr:nvSpPr>
      <xdr:spPr>
        <a:xfrm>
          <a:off x="2857500" y="9969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117694</xdr:rowOff>
    </xdr:from>
    <xdr:ext cx="599010" cy="259045"/>
    <xdr:sp macro="" textlink="">
      <xdr:nvSpPr>
        <xdr:cNvPr id="142" name="テキスト ボックス 141"/>
        <xdr:cNvSpPr txBox="1"/>
      </xdr:nvSpPr>
      <xdr:spPr>
        <a:xfrm>
          <a:off x="2608795" y="10061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94792</xdr:rowOff>
    </xdr:from>
    <xdr:to>
      <xdr:col>10</xdr:col>
      <xdr:colOff>165100</xdr:colOff>
      <xdr:row>58</xdr:row>
      <xdr:rowOff>24942</xdr:rowOff>
    </xdr:to>
    <xdr:sp macro="" textlink="">
      <xdr:nvSpPr>
        <xdr:cNvPr id="143" name="楕円 142"/>
        <xdr:cNvSpPr/>
      </xdr:nvSpPr>
      <xdr:spPr>
        <a:xfrm>
          <a:off x="1968500" y="9867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16069</xdr:rowOff>
    </xdr:from>
    <xdr:ext cx="599010" cy="259045"/>
    <xdr:sp macro="" textlink="">
      <xdr:nvSpPr>
        <xdr:cNvPr id="144" name="テキスト ボックス 143"/>
        <xdr:cNvSpPr txBox="1"/>
      </xdr:nvSpPr>
      <xdr:spPr>
        <a:xfrm>
          <a:off x="1719795" y="9960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88950</xdr:rowOff>
    </xdr:from>
    <xdr:to>
      <xdr:col>6</xdr:col>
      <xdr:colOff>38100</xdr:colOff>
      <xdr:row>59</xdr:row>
      <xdr:rowOff>19100</xdr:rowOff>
    </xdr:to>
    <xdr:sp macro="" textlink="">
      <xdr:nvSpPr>
        <xdr:cNvPr id="145" name="楕円 144"/>
        <xdr:cNvSpPr/>
      </xdr:nvSpPr>
      <xdr:spPr>
        <a:xfrm>
          <a:off x="1079500" y="1003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10227</xdr:rowOff>
    </xdr:from>
    <xdr:ext cx="534377" cy="259045"/>
    <xdr:sp macro="" textlink="">
      <xdr:nvSpPr>
        <xdr:cNvPr id="146" name="テキスト ボックス 145"/>
        <xdr:cNvSpPr txBox="1"/>
      </xdr:nvSpPr>
      <xdr:spPr>
        <a:xfrm>
          <a:off x="863111" y="10125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9" name="テキスト ボックス 158"/>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13266</xdr:rowOff>
    </xdr:from>
    <xdr:to>
      <xdr:col>24</xdr:col>
      <xdr:colOff>62865</xdr:colOff>
      <xdr:row>77</xdr:row>
      <xdr:rowOff>42645</xdr:rowOff>
    </xdr:to>
    <xdr:cxnSp macro="">
      <xdr:nvCxnSpPr>
        <xdr:cNvPr id="169" name="直線コネクタ 168"/>
        <xdr:cNvCxnSpPr/>
      </xdr:nvCxnSpPr>
      <xdr:spPr>
        <a:xfrm flipV="1">
          <a:off x="4633595" y="12186216"/>
          <a:ext cx="1270" cy="1058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46472</xdr:rowOff>
    </xdr:from>
    <xdr:ext cx="599010" cy="259045"/>
    <xdr:sp macro="" textlink="">
      <xdr:nvSpPr>
        <xdr:cNvPr id="170" name="民生費最小値テキスト"/>
        <xdr:cNvSpPr txBox="1"/>
      </xdr:nvSpPr>
      <xdr:spPr>
        <a:xfrm>
          <a:off x="4686300" y="13248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42645</xdr:rowOff>
    </xdr:from>
    <xdr:to>
      <xdr:col>24</xdr:col>
      <xdr:colOff>152400</xdr:colOff>
      <xdr:row>77</xdr:row>
      <xdr:rowOff>42645</xdr:rowOff>
    </xdr:to>
    <xdr:cxnSp macro="">
      <xdr:nvCxnSpPr>
        <xdr:cNvPr id="171" name="直線コネクタ 170"/>
        <xdr:cNvCxnSpPr/>
      </xdr:nvCxnSpPr>
      <xdr:spPr>
        <a:xfrm>
          <a:off x="4546600" y="13244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131393</xdr:rowOff>
    </xdr:from>
    <xdr:ext cx="599010" cy="259045"/>
    <xdr:sp macro="" textlink="">
      <xdr:nvSpPr>
        <xdr:cNvPr id="172" name="民生費最大値テキスト"/>
        <xdr:cNvSpPr txBox="1"/>
      </xdr:nvSpPr>
      <xdr:spPr>
        <a:xfrm>
          <a:off x="4686300" y="11961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390,154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13266</xdr:rowOff>
    </xdr:from>
    <xdr:to>
      <xdr:col>24</xdr:col>
      <xdr:colOff>152400</xdr:colOff>
      <xdr:row>71</xdr:row>
      <xdr:rowOff>13266</xdr:rowOff>
    </xdr:to>
    <xdr:cxnSp macro="">
      <xdr:nvCxnSpPr>
        <xdr:cNvPr id="173" name="直線コネクタ 172"/>
        <xdr:cNvCxnSpPr/>
      </xdr:nvCxnSpPr>
      <xdr:spPr>
        <a:xfrm>
          <a:off x="4546600" y="12186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100636</xdr:rowOff>
    </xdr:from>
    <xdr:to>
      <xdr:col>24</xdr:col>
      <xdr:colOff>63500</xdr:colOff>
      <xdr:row>75</xdr:row>
      <xdr:rowOff>158993</xdr:rowOff>
    </xdr:to>
    <xdr:cxnSp macro="">
      <xdr:nvCxnSpPr>
        <xdr:cNvPr id="174" name="直線コネクタ 173"/>
        <xdr:cNvCxnSpPr/>
      </xdr:nvCxnSpPr>
      <xdr:spPr>
        <a:xfrm flipV="1">
          <a:off x="3797300" y="12959386"/>
          <a:ext cx="838200" cy="58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32269</xdr:rowOff>
    </xdr:from>
    <xdr:ext cx="599010" cy="259045"/>
    <xdr:sp macro="" textlink="">
      <xdr:nvSpPr>
        <xdr:cNvPr id="175" name="民生費平均値テキスト"/>
        <xdr:cNvSpPr txBox="1"/>
      </xdr:nvSpPr>
      <xdr:spPr>
        <a:xfrm>
          <a:off x="4686300" y="128910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53842</xdr:rowOff>
    </xdr:from>
    <xdr:to>
      <xdr:col>24</xdr:col>
      <xdr:colOff>114300</xdr:colOff>
      <xdr:row>75</xdr:row>
      <xdr:rowOff>155442</xdr:rowOff>
    </xdr:to>
    <xdr:sp macro="" textlink="">
      <xdr:nvSpPr>
        <xdr:cNvPr id="176" name="フローチャート: 判断 175"/>
        <xdr:cNvSpPr/>
      </xdr:nvSpPr>
      <xdr:spPr>
        <a:xfrm>
          <a:off x="4584700" y="12912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137995</xdr:rowOff>
    </xdr:from>
    <xdr:to>
      <xdr:col>19</xdr:col>
      <xdr:colOff>177800</xdr:colOff>
      <xdr:row>75</xdr:row>
      <xdr:rowOff>158993</xdr:rowOff>
    </xdr:to>
    <xdr:cxnSp macro="">
      <xdr:nvCxnSpPr>
        <xdr:cNvPr id="177" name="直線コネクタ 176"/>
        <xdr:cNvCxnSpPr/>
      </xdr:nvCxnSpPr>
      <xdr:spPr>
        <a:xfrm>
          <a:off x="2908300" y="12996745"/>
          <a:ext cx="889000" cy="2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110517</xdr:rowOff>
    </xdr:from>
    <xdr:to>
      <xdr:col>20</xdr:col>
      <xdr:colOff>38100</xdr:colOff>
      <xdr:row>76</xdr:row>
      <xdr:rowOff>40667</xdr:rowOff>
    </xdr:to>
    <xdr:sp macro="" textlink="">
      <xdr:nvSpPr>
        <xdr:cNvPr id="178" name="フローチャート: 判断 177"/>
        <xdr:cNvSpPr/>
      </xdr:nvSpPr>
      <xdr:spPr>
        <a:xfrm>
          <a:off x="3746500" y="12969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31793</xdr:rowOff>
    </xdr:from>
    <xdr:ext cx="599010" cy="259045"/>
    <xdr:sp macro="" textlink="">
      <xdr:nvSpPr>
        <xdr:cNvPr id="179" name="テキスト ボックス 178"/>
        <xdr:cNvSpPr txBox="1"/>
      </xdr:nvSpPr>
      <xdr:spPr>
        <a:xfrm>
          <a:off x="3497795" y="13061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137995</xdr:rowOff>
    </xdr:from>
    <xdr:to>
      <xdr:col>15</xdr:col>
      <xdr:colOff>50800</xdr:colOff>
      <xdr:row>76</xdr:row>
      <xdr:rowOff>63855</xdr:rowOff>
    </xdr:to>
    <xdr:cxnSp macro="">
      <xdr:nvCxnSpPr>
        <xdr:cNvPr id="180" name="直線コネクタ 179"/>
        <xdr:cNvCxnSpPr/>
      </xdr:nvCxnSpPr>
      <xdr:spPr>
        <a:xfrm flipV="1">
          <a:off x="2019300" y="12996745"/>
          <a:ext cx="889000" cy="97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70173</xdr:rowOff>
    </xdr:from>
    <xdr:to>
      <xdr:col>15</xdr:col>
      <xdr:colOff>101600</xdr:colOff>
      <xdr:row>76</xdr:row>
      <xdr:rowOff>322</xdr:rowOff>
    </xdr:to>
    <xdr:sp macro="" textlink="">
      <xdr:nvSpPr>
        <xdr:cNvPr id="181" name="フローチャート: 判断 180"/>
        <xdr:cNvSpPr/>
      </xdr:nvSpPr>
      <xdr:spPr>
        <a:xfrm>
          <a:off x="2857500" y="1292892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16850</xdr:rowOff>
    </xdr:from>
    <xdr:ext cx="599010" cy="259045"/>
    <xdr:sp macro="" textlink="">
      <xdr:nvSpPr>
        <xdr:cNvPr id="182" name="テキスト ボックス 181"/>
        <xdr:cNvSpPr txBox="1"/>
      </xdr:nvSpPr>
      <xdr:spPr>
        <a:xfrm>
          <a:off x="2608795" y="12704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63855</xdr:rowOff>
    </xdr:from>
    <xdr:to>
      <xdr:col>10</xdr:col>
      <xdr:colOff>114300</xdr:colOff>
      <xdr:row>76</xdr:row>
      <xdr:rowOff>102726</xdr:rowOff>
    </xdr:to>
    <xdr:cxnSp macro="">
      <xdr:nvCxnSpPr>
        <xdr:cNvPr id="183" name="直線コネクタ 182"/>
        <xdr:cNvCxnSpPr/>
      </xdr:nvCxnSpPr>
      <xdr:spPr>
        <a:xfrm flipV="1">
          <a:off x="1130300" y="13094055"/>
          <a:ext cx="889000" cy="38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131319</xdr:rowOff>
    </xdr:from>
    <xdr:to>
      <xdr:col>10</xdr:col>
      <xdr:colOff>165100</xdr:colOff>
      <xdr:row>76</xdr:row>
      <xdr:rowOff>61469</xdr:rowOff>
    </xdr:to>
    <xdr:sp macro="" textlink="">
      <xdr:nvSpPr>
        <xdr:cNvPr id="184" name="フローチャート: 判断 183"/>
        <xdr:cNvSpPr/>
      </xdr:nvSpPr>
      <xdr:spPr>
        <a:xfrm>
          <a:off x="1968500" y="12990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77996</xdr:rowOff>
    </xdr:from>
    <xdr:ext cx="599010" cy="259045"/>
    <xdr:sp macro="" textlink="">
      <xdr:nvSpPr>
        <xdr:cNvPr id="185" name="テキスト ボックス 184"/>
        <xdr:cNvSpPr txBox="1"/>
      </xdr:nvSpPr>
      <xdr:spPr>
        <a:xfrm>
          <a:off x="1719795" y="127652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152611</xdr:rowOff>
    </xdr:from>
    <xdr:to>
      <xdr:col>6</xdr:col>
      <xdr:colOff>38100</xdr:colOff>
      <xdr:row>76</xdr:row>
      <xdr:rowOff>82761</xdr:rowOff>
    </xdr:to>
    <xdr:sp macro="" textlink="">
      <xdr:nvSpPr>
        <xdr:cNvPr id="186" name="フローチャート: 判断 185"/>
        <xdr:cNvSpPr/>
      </xdr:nvSpPr>
      <xdr:spPr>
        <a:xfrm>
          <a:off x="1079500" y="13011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99288</xdr:rowOff>
    </xdr:from>
    <xdr:ext cx="599010" cy="259045"/>
    <xdr:sp macro="" textlink="">
      <xdr:nvSpPr>
        <xdr:cNvPr id="187" name="テキスト ボックス 186"/>
        <xdr:cNvSpPr txBox="1"/>
      </xdr:nvSpPr>
      <xdr:spPr>
        <a:xfrm>
          <a:off x="830795" y="12786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49836</xdr:rowOff>
    </xdr:from>
    <xdr:to>
      <xdr:col>24</xdr:col>
      <xdr:colOff>114300</xdr:colOff>
      <xdr:row>75</xdr:row>
      <xdr:rowOff>151436</xdr:rowOff>
    </xdr:to>
    <xdr:sp macro="" textlink="">
      <xdr:nvSpPr>
        <xdr:cNvPr id="193" name="楕円 192"/>
        <xdr:cNvSpPr/>
      </xdr:nvSpPr>
      <xdr:spPr>
        <a:xfrm>
          <a:off x="4584700" y="1290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72713</xdr:rowOff>
    </xdr:from>
    <xdr:ext cx="599010" cy="259045"/>
    <xdr:sp macro="" textlink="">
      <xdr:nvSpPr>
        <xdr:cNvPr id="194" name="民生費該当値テキスト"/>
        <xdr:cNvSpPr txBox="1"/>
      </xdr:nvSpPr>
      <xdr:spPr>
        <a:xfrm>
          <a:off x="4686300" y="12760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108194</xdr:rowOff>
    </xdr:from>
    <xdr:to>
      <xdr:col>20</xdr:col>
      <xdr:colOff>38100</xdr:colOff>
      <xdr:row>76</xdr:row>
      <xdr:rowOff>38345</xdr:rowOff>
    </xdr:to>
    <xdr:sp macro="" textlink="">
      <xdr:nvSpPr>
        <xdr:cNvPr id="195" name="楕円 194"/>
        <xdr:cNvSpPr/>
      </xdr:nvSpPr>
      <xdr:spPr>
        <a:xfrm>
          <a:off x="3746500" y="1296694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54871</xdr:rowOff>
    </xdr:from>
    <xdr:ext cx="599010" cy="259045"/>
    <xdr:sp macro="" textlink="">
      <xdr:nvSpPr>
        <xdr:cNvPr id="196" name="テキスト ボックス 195"/>
        <xdr:cNvSpPr txBox="1"/>
      </xdr:nvSpPr>
      <xdr:spPr>
        <a:xfrm>
          <a:off x="3497795" y="12742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87195</xdr:rowOff>
    </xdr:from>
    <xdr:to>
      <xdr:col>15</xdr:col>
      <xdr:colOff>101600</xdr:colOff>
      <xdr:row>76</xdr:row>
      <xdr:rowOff>17345</xdr:rowOff>
    </xdr:to>
    <xdr:sp macro="" textlink="">
      <xdr:nvSpPr>
        <xdr:cNvPr id="197" name="楕円 196"/>
        <xdr:cNvSpPr/>
      </xdr:nvSpPr>
      <xdr:spPr>
        <a:xfrm>
          <a:off x="2857500" y="12945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8472</xdr:rowOff>
    </xdr:from>
    <xdr:ext cx="599010" cy="259045"/>
    <xdr:sp macro="" textlink="">
      <xdr:nvSpPr>
        <xdr:cNvPr id="198" name="テキスト ボックス 197"/>
        <xdr:cNvSpPr txBox="1"/>
      </xdr:nvSpPr>
      <xdr:spPr>
        <a:xfrm>
          <a:off x="2608795" y="13038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13055</xdr:rowOff>
    </xdr:from>
    <xdr:to>
      <xdr:col>10</xdr:col>
      <xdr:colOff>165100</xdr:colOff>
      <xdr:row>76</xdr:row>
      <xdr:rowOff>114655</xdr:rowOff>
    </xdr:to>
    <xdr:sp macro="" textlink="">
      <xdr:nvSpPr>
        <xdr:cNvPr id="199" name="楕円 198"/>
        <xdr:cNvSpPr/>
      </xdr:nvSpPr>
      <xdr:spPr>
        <a:xfrm>
          <a:off x="1968500" y="13043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105782</xdr:rowOff>
    </xdr:from>
    <xdr:ext cx="599010" cy="259045"/>
    <xdr:sp macro="" textlink="">
      <xdr:nvSpPr>
        <xdr:cNvPr id="200" name="テキスト ボックス 199"/>
        <xdr:cNvSpPr txBox="1"/>
      </xdr:nvSpPr>
      <xdr:spPr>
        <a:xfrm>
          <a:off x="1719795" y="13135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51926</xdr:rowOff>
    </xdr:from>
    <xdr:to>
      <xdr:col>6</xdr:col>
      <xdr:colOff>38100</xdr:colOff>
      <xdr:row>76</xdr:row>
      <xdr:rowOff>153526</xdr:rowOff>
    </xdr:to>
    <xdr:sp macro="" textlink="">
      <xdr:nvSpPr>
        <xdr:cNvPr id="201" name="楕円 200"/>
        <xdr:cNvSpPr/>
      </xdr:nvSpPr>
      <xdr:spPr>
        <a:xfrm>
          <a:off x="1079500" y="13082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144653</xdr:rowOff>
    </xdr:from>
    <xdr:ext cx="599010" cy="259045"/>
    <xdr:sp macro="" textlink="">
      <xdr:nvSpPr>
        <xdr:cNvPr id="202" name="テキスト ボックス 201"/>
        <xdr:cNvSpPr txBox="1"/>
      </xdr:nvSpPr>
      <xdr:spPr>
        <a:xfrm>
          <a:off x="830795" y="13174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3" name="直線コネクタ 212"/>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4" name="テキスト ボックス 213"/>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5" name="直線コネクタ 214"/>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6" name="テキスト ボックス 215"/>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7" name="直線コネクタ 216"/>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8" name="テキスト ボックス 217"/>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9" name="直線コネクタ 218"/>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0" name="テキスト ボックス 219"/>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26310</xdr:rowOff>
    </xdr:from>
    <xdr:to>
      <xdr:col>24</xdr:col>
      <xdr:colOff>62865</xdr:colOff>
      <xdr:row>98</xdr:row>
      <xdr:rowOff>4488</xdr:rowOff>
    </xdr:to>
    <xdr:cxnSp macro="">
      <xdr:nvCxnSpPr>
        <xdr:cNvPr id="224" name="直線コネクタ 223"/>
        <xdr:cNvCxnSpPr/>
      </xdr:nvCxnSpPr>
      <xdr:spPr>
        <a:xfrm flipV="1">
          <a:off x="4633595" y="15799710"/>
          <a:ext cx="1270" cy="1006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8315</xdr:rowOff>
    </xdr:from>
    <xdr:ext cx="534377" cy="259045"/>
    <xdr:sp macro="" textlink="">
      <xdr:nvSpPr>
        <xdr:cNvPr id="225" name="衛生費最小値テキスト"/>
        <xdr:cNvSpPr txBox="1"/>
      </xdr:nvSpPr>
      <xdr:spPr>
        <a:xfrm>
          <a:off x="4686300" y="16810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4488</xdr:rowOff>
    </xdr:from>
    <xdr:to>
      <xdr:col>24</xdr:col>
      <xdr:colOff>152400</xdr:colOff>
      <xdr:row>98</xdr:row>
      <xdr:rowOff>4488</xdr:rowOff>
    </xdr:to>
    <xdr:cxnSp macro="">
      <xdr:nvCxnSpPr>
        <xdr:cNvPr id="226" name="直線コネクタ 225"/>
        <xdr:cNvCxnSpPr/>
      </xdr:nvCxnSpPr>
      <xdr:spPr>
        <a:xfrm>
          <a:off x="4546600" y="16806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144437</xdr:rowOff>
    </xdr:from>
    <xdr:ext cx="599010" cy="259045"/>
    <xdr:sp macro="" textlink="">
      <xdr:nvSpPr>
        <xdr:cNvPr id="227" name="衛生費最大値テキスト"/>
        <xdr:cNvSpPr txBox="1"/>
      </xdr:nvSpPr>
      <xdr:spPr>
        <a:xfrm>
          <a:off x="4686300" y="15574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249,801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26310</xdr:rowOff>
    </xdr:from>
    <xdr:to>
      <xdr:col>24</xdr:col>
      <xdr:colOff>152400</xdr:colOff>
      <xdr:row>92</xdr:row>
      <xdr:rowOff>26310</xdr:rowOff>
    </xdr:to>
    <xdr:cxnSp macro="">
      <xdr:nvCxnSpPr>
        <xdr:cNvPr id="228" name="直線コネクタ 227"/>
        <xdr:cNvCxnSpPr/>
      </xdr:nvCxnSpPr>
      <xdr:spPr>
        <a:xfrm>
          <a:off x="4546600" y="15799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120941</xdr:rowOff>
    </xdr:from>
    <xdr:to>
      <xdr:col>24</xdr:col>
      <xdr:colOff>63500</xdr:colOff>
      <xdr:row>97</xdr:row>
      <xdr:rowOff>129560</xdr:rowOff>
    </xdr:to>
    <xdr:cxnSp macro="">
      <xdr:nvCxnSpPr>
        <xdr:cNvPr id="229" name="直線コネクタ 228"/>
        <xdr:cNvCxnSpPr/>
      </xdr:nvCxnSpPr>
      <xdr:spPr>
        <a:xfrm>
          <a:off x="3797300" y="16751591"/>
          <a:ext cx="838200" cy="8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144018</xdr:rowOff>
    </xdr:from>
    <xdr:ext cx="534377" cy="259045"/>
    <xdr:sp macro="" textlink="">
      <xdr:nvSpPr>
        <xdr:cNvPr id="230" name="衛生費平均値テキスト"/>
        <xdr:cNvSpPr txBox="1"/>
      </xdr:nvSpPr>
      <xdr:spPr>
        <a:xfrm>
          <a:off x="4686300" y="164317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121141</xdr:rowOff>
    </xdr:from>
    <xdr:to>
      <xdr:col>24</xdr:col>
      <xdr:colOff>114300</xdr:colOff>
      <xdr:row>97</xdr:row>
      <xdr:rowOff>51291</xdr:rowOff>
    </xdr:to>
    <xdr:sp macro="" textlink="">
      <xdr:nvSpPr>
        <xdr:cNvPr id="231" name="フローチャート: 判断 230"/>
        <xdr:cNvSpPr/>
      </xdr:nvSpPr>
      <xdr:spPr>
        <a:xfrm>
          <a:off x="4584700" y="16580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120941</xdr:rowOff>
    </xdr:from>
    <xdr:to>
      <xdr:col>19</xdr:col>
      <xdr:colOff>177800</xdr:colOff>
      <xdr:row>97</xdr:row>
      <xdr:rowOff>151030</xdr:rowOff>
    </xdr:to>
    <xdr:cxnSp macro="">
      <xdr:nvCxnSpPr>
        <xdr:cNvPr id="232" name="直線コネクタ 231"/>
        <xdr:cNvCxnSpPr/>
      </xdr:nvCxnSpPr>
      <xdr:spPr>
        <a:xfrm flipV="1">
          <a:off x="2908300" y="16751591"/>
          <a:ext cx="889000" cy="30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130725</xdr:rowOff>
    </xdr:from>
    <xdr:to>
      <xdr:col>20</xdr:col>
      <xdr:colOff>38100</xdr:colOff>
      <xdr:row>97</xdr:row>
      <xdr:rowOff>60875</xdr:rowOff>
    </xdr:to>
    <xdr:sp macro="" textlink="">
      <xdr:nvSpPr>
        <xdr:cNvPr id="233" name="フローチャート: 判断 232"/>
        <xdr:cNvSpPr/>
      </xdr:nvSpPr>
      <xdr:spPr>
        <a:xfrm>
          <a:off x="3746500" y="16589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77402</xdr:rowOff>
    </xdr:from>
    <xdr:ext cx="534377" cy="259045"/>
    <xdr:sp macro="" textlink="">
      <xdr:nvSpPr>
        <xdr:cNvPr id="234" name="テキスト ボックス 233"/>
        <xdr:cNvSpPr txBox="1"/>
      </xdr:nvSpPr>
      <xdr:spPr>
        <a:xfrm>
          <a:off x="3530111" y="16365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151030</xdr:rowOff>
    </xdr:from>
    <xdr:to>
      <xdr:col>15</xdr:col>
      <xdr:colOff>50800</xdr:colOff>
      <xdr:row>98</xdr:row>
      <xdr:rowOff>31755</xdr:rowOff>
    </xdr:to>
    <xdr:cxnSp macro="">
      <xdr:nvCxnSpPr>
        <xdr:cNvPr id="235" name="直線コネクタ 234"/>
        <xdr:cNvCxnSpPr/>
      </xdr:nvCxnSpPr>
      <xdr:spPr>
        <a:xfrm flipV="1">
          <a:off x="2019300" y="16781680"/>
          <a:ext cx="889000" cy="52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136627</xdr:rowOff>
    </xdr:from>
    <xdr:to>
      <xdr:col>15</xdr:col>
      <xdr:colOff>101600</xdr:colOff>
      <xdr:row>97</xdr:row>
      <xdr:rowOff>66777</xdr:rowOff>
    </xdr:to>
    <xdr:sp macro="" textlink="">
      <xdr:nvSpPr>
        <xdr:cNvPr id="236" name="フローチャート: 判断 235"/>
        <xdr:cNvSpPr/>
      </xdr:nvSpPr>
      <xdr:spPr>
        <a:xfrm>
          <a:off x="2857500" y="16595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83304</xdr:rowOff>
    </xdr:from>
    <xdr:ext cx="534377" cy="259045"/>
    <xdr:sp macro="" textlink="">
      <xdr:nvSpPr>
        <xdr:cNvPr id="237" name="テキスト ボックス 236"/>
        <xdr:cNvSpPr txBox="1"/>
      </xdr:nvSpPr>
      <xdr:spPr>
        <a:xfrm>
          <a:off x="2641111" y="16371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31755</xdr:rowOff>
    </xdr:from>
    <xdr:to>
      <xdr:col>10</xdr:col>
      <xdr:colOff>114300</xdr:colOff>
      <xdr:row>98</xdr:row>
      <xdr:rowOff>37027</xdr:rowOff>
    </xdr:to>
    <xdr:cxnSp macro="">
      <xdr:nvCxnSpPr>
        <xdr:cNvPr id="238" name="直線コネクタ 237"/>
        <xdr:cNvCxnSpPr/>
      </xdr:nvCxnSpPr>
      <xdr:spPr>
        <a:xfrm flipV="1">
          <a:off x="1130300" y="16833855"/>
          <a:ext cx="889000" cy="5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144107</xdr:rowOff>
    </xdr:from>
    <xdr:to>
      <xdr:col>10</xdr:col>
      <xdr:colOff>165100</xdr:colOff>
      <xdr:row>97</xdr:row>
      <xdr:rowOff>74257</xdr:rowOff>
    </xdr:to>
    <xdr:sp macro="" textlink="">
      <xdr:nvSpPr>
        <xdr:cNvPr id="239" name="フローチャート: 判断 238"/>
        <xdr:cNvSpPr/>
      </xdr:nvSpPr>
      <xdr:spPr>
        <a:xfrm>
          <a:off x="1968500" y="1660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90784</xdr:rowOff>
    </xdr:from>
    <xdr:ext cx="534377" cy="259045"/>
    <xdr:sp macro="" textlink="">
      <xdr:nvSpPr>
        <xdr:cNvPr id="240" name="テキスト ボックス 239"/>
        <xdr:cNvSpPr txBox="1"/>
      </xdr:nvSpPr>
      <xdr:spPr>
        <a:xfrm>
          <a:off x="1752111" y="16378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9178</xdr:rowOff>
    </xdr:from>
    <xdr:to>
      <xdr:col>6</xdr:col>
      <xdr:colOff>38100</xdr:colOff>
      <xdr:row>97</xdr:row>
      <xdr:rowOff>110778</xdr:rowOff>
    </xdr:to>
    <xdr:sp macro="" textlink="">
      <xdr:nvSpPr>
        <xdr:cNvPr id="241" name="フローチャート: 判断 240"/>
        <xdr:cNvSpPr/>
      </xdr:nvSpPr>
      <xdr:spPr>
        <a:xfrm>
          <a:off x="1079500" y="16639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127305</xdr:rowOff>
    </xdr:from>
    <xdr:ext cx="534377" cy="259045"/>
    <xdr:sp macro="" textlink="">
      <xdr:nvSpPr>
        <xdr:cNvPr id="242" name="テキスト ボックス 241"/>
        <xdr:cNvSpPr txBox="1"/>
      </xdr:nvSpPr>
      <xdr:spPr>
        <a:xfrm>
          <a:off x="863111" y="16415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78760</xdr:rowOff>
    </xdr:from>
    <xdr:to>
      <xdr:col>24</xdr:col>
      <xdr:colOff>114300</xdr:colOff>
      <xdr:row>98</xdr:row>
      <xdr:rowOff>8910</xdr:rowOff>
    </xdr:to>
    <xdr:sp macro="" textlink="">
      <xdr:nvSpPr>
        <xdr:cNvPr id="248" name="楕円 247"/>
        <xdr:cNvSpPr/>
      </xdr:nvSpPr>
      <xdr:spPr>
        <a:xfrm>
          <a:off x="4584700" y="16709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165137</xdr:rowOff>
    </xdr:from>
    <xdr:ext cx="534377" cy="259045"/>
    <xdr:sp macro="" textlink="">
      <xdr:nvSpPr>
        <xdr:cNvPr id="249" name="衛生費該当値テキスト"/>
        <xdr:cNvSpPr txBox="1"/>
      </xdr:nvSpPr>
      <xdr:spPr>
        <a:xfrm>
          <a:off x="4686300" y="16624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70141</xdr:rowOff>
    </xdr:from>
    <xdr:to>
      <xdr:col>20</xdr:col>
      <xdr:colOff>38100</xdr:colOff>
      <xdr:row>98</xdr:row>
      <xdr:rowOff>291</xdr:rowOff>
    </xdr:to>
    <xdr:sp macro="" textlink="">
      <xdr:nvSpPr>
        <xdr:cNvPr id="250" name="楕円 249"/>
        <xdr:cNvSpPr/>
      </xdr:nvSpPr>
      <xdr:spPr>
        <a:xfrm>
          <a:off x="3746500" y="16700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162868</xdr:rowOff>
    </xdr:from>
    <xdr:ext cx="534377" cy="259045"/>
    <xdr:sp macro="" textlink="">
      <xdr:nvSpPr>
        <xdr:cNvPr id="251" name="テキスト ボックス 250"/>
        <xdr:cNvSpPr txBox="1"/>
      </xdr:nvSpPr>
      <xdr:spPr>
        <a:xfrm>
          <a:off x="3530111" y="16793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100230</xdr:rowOff>
    </xdr:from>
    <xdr:to>
      <xdr:col>15</xdr:col>
      <xdr:colOff>101600</xdr:colOff>
      <xdr:row>98</xdr:row>
      <xdr:rowOff>30380</xdr:rowOff>
    </xdr:to>
    <xdr:sp macro="" textlink="">
      <xdr:nvSpPr>
        <xdr:cNvPr id="252" name="楕円 251"/>
        <xdr:cNvSpPr/>
      </xdr:nvSpPr>
      <xdr:spPr>
        <a:xfrm>
          <a:off x="2857500" y="1673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21507</xdr:rowOff>
    </xdr:from>
    <xdr:ext cx="534377" cy="259045"/>
    <xdr:sp macro="" textlink="">
      <xdr:nvSpPr>
        <xdr:cNvPr id="253" name="テキスト ボックス 252"/>
        <xdr:cNvSpPr txBox="1"/>
      </xdr:nvSpPr>
      <xdr:spPr>
        <a:xfrm>
          <a:off x="2641111" y="16823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152405</xdr:rowOff>
    </xdr:from>
    <xdr:to>
      <xdr:col>10</xdr:col>
      <xdr:colOff>165100</xdr:colOff>
      <xdr:row>98</xdr:row>
      <xdr:rowOff>82555</xdr:rowOff>
    </xdr:to>
    <xdr:sp macro="" textlink="">
      <xdr:nvSpPr>
        <xdr:cNvPr id="254" name="楕円 253"/>
        <xdr:cNvSpPr/>
      </xdr:nvSpPr>
      <xdr:spPr>
        <a:xfrm>
          <a:off x="1968500" y="16783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73682</xdr:rowOff>
    </xdr:from>
    <xdr:ext cx="534377" cy="259045"/>
    <xdr:sp macro="" textlink="">
      <xdr:nvSpPr>
        <xdr:cNvPr id="255" name="テキスト ボックス 254"/>
        <xdr:cNvSpPr txBox="1"/>
      </xdr:nvSpPr>
      <xdr:spPr>
        <a:xfrm>
          <a:off x="1752111" y="16875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157677</xdr:rowOff>
    </xdr:from>
    <xdr:to>
      <xdr:col>6</xdr:col>
      <xdr:colOff>38100</xdr:colOff>
      <xdr:row>98</xdr:row>
      <xdr:rowOff>87827</xdr:rowOff>
    </xdr:to>
    <xdr:sp macro="" textlink="">
      <xdr:nvSpPr>
        <xdr:cNvPr id="256" name="楕円 255"/>
        <xdr:cNvSpPr/>
      </xdr:nvSpPr>
      <xdr:spPr>
        <a:xfrm>
          <a:off x="1079500" y="16788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78954</xdr:rowOff>
    </xdr:from>
    <xdr:ext cx="534377" cy="259045"/>
    <xdr:sp macro="" textlink="">
      <xdr:nvSpPr>
        <xdr:cNvPr id="257" name="テキスト ボックス 256"/>
        <xdr:cNvSpPr txBox="1"/>
      </xdr:nvSpPr>
      <xdr:spPr>
        <a:xfrm>
          <a:off x="863111" y="16881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8" name="直線コネクタ 267"/>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9" name="テキスト ボックス 268"/>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0" name="直線コネクタ 269"/>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1" name="テキスト ボックス 270"/>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2" name="直線コネクタ 271"/>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3" name="テキスト ボックス 272"/>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4" name="直線コネクタ 273"/>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5" name="テキスト ボックス 274"/>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6" name="直線コネクタ 275"/>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7" name="テキスト ボックス 276"/>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8" name="直線コネクタ 277"/>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79" name="テキスト ボックス 278"/>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42382</xdr:rowOff>
    </xdr:from>
    <xdr:to>
      <xdr:col>54</xdr:col>
      <xdr:colOff>189865</xdr:colOff>
      <xdr:row>39</xdr:row>
      <xdr:rowOff>98878</xdr:rowOff>
    </xdr:to>
    <xdr:cxnSp macro="">
      <xdr:nvCxnSpPr>
        <xdr:cNvPr id="283" name="直線コネクタ 282"/>
        <xdr:cNvCxnSpPr/>
      </xdr:nvCxnSpPr>
      <xdr:spPr>
        <a:xfrm flipV="1">
          <a:off x="10475595" y="5185882"/>
          <a:ext cx="1270" cy="1599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4"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5" name="直線コネクタ 284"/>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160509</xdr:rowOff>
    </xdr:from>
    <xdr:ext cx="469744" cy="259045"/>
    <xdr:sp macro="" textlink="">
      <xdr:nvSpPr>
        <xdr:cNvPr id="286" name="労働費最大値テキスト"/>
        <xdr:cNvSpPr txBox="1"/>
      </xdr:nvSpPr>
      <xdr:spPr>
        <a:xfrm>
          <a:off x="10528300" y="4961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4,898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42382</xdr:rowOff>
    </xdr:from>
    <xdr:to>
      <xdr:col>55</xdr:col>
      <xdr:colOff>88900</xdr:colOff>
      <xdr:row>30</xdr:row>
      <xdr:rowOff>42382</xdr:rowOff>
    </xdr:to>
    <xdr:cxnSp macro="">
      <xdr:nvCxnSpPr>
        <xdr:cNvPr id="287" name="直線コネクタ 286"/>
        <xdr:cNvCxnSpPr/>
      </xdr:nvCxnSpPr>
      <xdr:spPr>
        <a:xfrm>
          <a:off x="10388600" y="5185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88" name="直線コネクタ 287"/>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154884</xdr:rowOff>
    </xdr:from>
    <xdr:ext cx="378565" cy="259045"/>
    <xdr:sp macro="" textlink="">
      <xdr:nvSpPr>
        <xdr:cNvPr id="289" name="労働費平均値テキスト"/>
        <xdr:cNvSpPr txBox="1"/>
      </xdr:nvSpPr>
      <xdr:spPr>
        <a:xfrm>
          <a:off x="10528300" y="632708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132007</xdr:rowOff>
    </xdr:from>
    <xdr:to>
      <xdr:col>55</xdr:col>
      <xdr:colOff>50800</xdr:colOff>
      <xdr:row>38</xdr:row>
      <xdr:rowOff>62157</xdr:rowOff>
    </xdr:to>
    <xdr:sp macro="" textlink="">
      <xdr:nvSpPr>
        <xdr:cNvPr id="290" name="フローチャート: 判断 289"/>
        <xdr:cNvSpPr/>
      </xdr:nvSpPr>
      <xdr:spPr>
        <a:xfrm>
          <a:off x="10426700" y="6475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1" name="直線コネクタ 290"/>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119271</xdr:rowOff>
    </xdr:from>
    <xdr:to>
      <xdr:col>50</xdr:col>
      <xdr:colOff>165100</xdr:colOff>
      <xdr:row>38</xdr:row>
      <xdr:rowOff>49421</xdr:rowOff>
    </xdr:to>
    <xdr:sp macro="" textlink="">
      <xdr:nvSpPr>
        <xdr:cNvPr id="292" name="フローチャート: 判断 291"/>
        <xdr:cNvSpPr/>
      </xdr:nvSpPr>
      <xdr:spPr>
        <a:xfrm>
          <a:off x="9588500" y="6462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65948</xdr:rowOff>
    </xdr:from>
    <xdr:ext cx="378565" cy="259045"/>
    <xdr:sp macro="" textlink="">
      <xdr:nvSpPr>
        <xdr:cNvPr id="293" name="テキスト ボックス 292"/>
        <xdr:cNvSpPr txBox="1"/>
      </xdr:nvSpPr>
      <xdr:spPr>
        <a:xfrm>
          <a:off x="9450017" y="62381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294" name="直線コネクタ 293"/>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132987</xdr:rowOff>
    </xdr:from>
    <xdr:to>
      <xdr:col>46</xdr:col>
      <xdr:colOff>38100</xdr:colOff>
      <xdr:row>38</xdr:row>
      <xdr:rowOff>63137</xdr:rowOff>
    </xdr:to>
    <xdr:sp macro="" textlink="">
      <xdr:nvSpPr>
        <xdr:cNvPr id="295" name="フローチャート: 判断 294"/>
        <xdr:cNvSpPr/>
      </xdr:nvSpPr>
      <xdr:spPr>
        <a:xfrm>
          <a:off x="8699500" y="6476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79664</xdr:rowOff>
    </xdr:from>
    <xdr:ext cx="378565" cy="259045"/>
    <xdr:sp macro="" textlink="">
      <xdr:nvSpPr>
        <xdr:cNvPr id="296" name="テキスト ボックス 295"/>
        <xdr:cNvSpPr txBox="1"/>
      </xdr:nvSpPr>
      <xdr:spPr>
        <a:xfrm>
          <a:off x="8561017" y="62518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297" name="直線コネクタ 296"/>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138866</xdr:rowOff>
    </xdr:from>
    <xdr:to>
      <xdr:col>41</xdr:col>
      <xdr:colOff>101600</xdr:colOff>
      <xdr:row>38</xdr:row>
      <xdr:rowOff>69016</xdr:rowOff>
    </xdr:to>
    <xdr:sp macro="" textlink="">
      <xdr:nvSpPr>
        <xdr:cNvPr id="298" name="フローチャート: 判断 297"/>
        <xdr:cNvSpPr/>
      </xdr:nvSpPr>
      <xdr:spPr>
        <a:xfrm>
          <a:off x="7810500" y="6482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85543</xdr:rowOff>
    </xdr:from>
    <xdr:ext cx="378565" cy="259045"/>
    <xdr:sp macro="" textlink="">
      <xdr:nvSpPr>
        <xdr:cNvPr id="299" name="テキスト ボックス 298"/>
        <xdr:cNvSpPr txBox="1"/>
      </xdr:nvSpPr>
      <xdr:spPr>
        <a:xfrm>
          <a:off x="7672017" y="62577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132007</xdr:rowOff>
    </xdr:from>
    <xdr:to>
      <xdr:col>36</xdr:col>
      <xdr:colOff>165100</xdr:colOff>
      <xdr:row>38</xdr:row>
      <xdr:rowOff>62157</xdr:rowOff>
    </xdr:to>
    <xdr:sp macro="" textlink="">
      <xdr:nvSpPr>
        <xdr:cNvPr id="300" name="フローチャート: 判断 299"/>
        <xdr:cNvSpPr/>
      </xdr:nvSpPr>
      <xdr:spPr>
        <a:xfrm>
          <a:off x="6921500" y="6475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78684</xdr:rowOff>
    </xdr:from>
    <xdr:ext cx="378565" cy="259045"/>
    <xdr:sp macro="" textlink="">
      <xdr:nvSpPr>
        <xdr:cNvPr id="301" name="テキスト ボックス 300"/>
        <xdr:cNvSpPr txBox="1"/>
      </xdr:nvSpPr>
      <xdr:spPr>
        <a:xfrm>
          <a:off x="6783017" y="62508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07" name="楕円 306"/>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08" name="労働費該当値テキスト"/>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09" name="楕円 308"/>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0" name="テキスト ボックス 309"/>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1" name="楕円 310"/>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2" name="テキスト ボックス 311"/>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3" name="楕円 312"/>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14" name="テキスト ボックス 313"/>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15" name="楕円 314"/>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16" name="テキスト ボックス 315"/>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0" name="テキスト ボックス 329"/>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2" name="テキスト ボックス 331"/>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4" name="テキスト ボックス 333"/>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6" name="テキスト ボックス 335"/>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26261</xdr:rowOff>
    </xdr:from>
    <xdr:to>
      <xdr:col>54</xdr:col>
      <xdr:colOff>189865</xdr:colOff>
      <xdr:row>58</xdr:row>
      <xdr:rowOff>170165</xdr:rowOff>
    </xdr:to>
    <xdr:cxnSp macro="">
      <xdr:nvCxnSpPr>
        <xdr:cNvPr id="340" name="直線コネクタ 339"/>
        <xdr:cNvCxnSpPr/>
      </xdr:nvCxnSpPr>
      <xdr:spPr>
        <a:xfrm flipV="1">
          <a:off x="10475595" y="8770211"/>
          <a:ext cx="1270" cy="134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2542</xdr:rowOff>
    </xdr:from>
    <xdr:ext cx="469744" cy="259045"/>
    <xdr:sp macro="" textlink="">
      <xdr:nvSpPr>
        <xdr:cNvPr id="341" name="農林水産業費最小値テキスト"/>
        <xdr:cNvSpPr txBox="1"/>
      </xdr:nvSpPr>
      <xdr:spPr>
        <a:xfrm>
          <a:off x="10528300" y="10118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170165</xdr:rowOff>
    </xdr:from>
    <xdr:to>
      <xdr:col>55</xdr:col>
      <xdr:colOff>88900</xdr:colOff>
      <xdr:row>58</xdr:row>
      <xdr:rowOff>170165</xdr:rowOff>
    </xdr:to>
    <xdr:cxnSp macro="">
      <xdr:nvCxnSpPr>
        <xdr:cNvPr id="342" name="直線コネクタ 341"/>
        <xdr:cNvCxnSpPr/>
      </xdr:nvCxnSpPr>
      <xdr:spPr>
        <a:xfrm>
          <a:off x="10388600" y="10114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144388</xdr:rowOff>
    </xdr:from>
    <xdr:ext cx="599010" cy="259045"/>
    <xdr:sp macro="" textlink="">
      <xdr:nvSpPr>
        <xdr:cNvPr id="343" name="農林水産業費最大値テキスト"/>
        <xdr:cNvSpPr txBox="1"/>
      </xdr:nvSpPr>
      <xdr:spPr>
        <a:xfrm>
          <a:off x="10528300" y="8545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182,387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26261</xdr:rowOff>
    </xdr:from>
    <xdr:to>
      <xdr:col>55</xdr:col>
      <xdr:colOff>88900</xdr:colOff>
      <xdr:row>51</xdr:row>
      <xdr:rowOff>26261</xdr:rowOff>
    </xdr:to>
    <xdr:cxnSp macro="">
      <xdr:nvCxnSpPr>
        <xdr:cNvPr id="344" name="直線コネクタ 343"/>
        <xdr:cNvCxnSpPr/>
      </xdr:nvCxnSpPr>
      <xdr:spPr>
        <a:xfrm>
          <a:off x="10388600" y="8770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101242</xdr:rowOff>
    </xdr:from>
    <xdr:to>
      <xdr:col>55</xdr:col>
      <xdr:colOff>0</xdr:colOff>
      <xdr:row>58</xdr:row>
      <xdr:rowOff>6845</xdr:rowOff>
    </xdr:to>
    <xdr:cxnSp macro="">
      <xdr:nvCxnSpPr>
        <xdr:cNvPr id="345" name="直線コネクタ 344"/>
        <xdr:cNvCxnSpPr/>
      </xdr:nvCxnSpPr>
      <xdr:spPr>
        <a:xfrm flipV="1">
          <a:off x="9639300" y="9873892"/>
          <a:ext cx="838200" cy="77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47678</xdr:rowOff>
    </xdr:from>
    <xdr:ext cx="534377" cy="259045"/>
    <xdr:sp macro="" textlink="">
      <xdr:nvSpPr>
        <xdr:cNvPr id="346" name="農林水産業費平均値テキスト"/>
        <xdr:cNvSpPr txBox="1"/>
      </xdr:nvSpPr>
      <xdr:spPr>
        <a:xfrm>
          <a:off x="10528300" y="96488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24801</xdr:rowOff>
    </xdr:from>
    <xdr:to>
      <xdr:col>55</xdr:col>
      <xdr:colOff>50800</xdr:colOff>
      <xdr:row>57</xdr:row>
      <xdr:rowOff>126401</xdr:rowOff>
    </xdr:to>
    <xdr:sp macro="" textlink="">
      <xdr:nvSpPr>
        <xdr:cNvPr id="347" name="フローチャート: 判断 346"/>
        <xdr:cNvSpPr/>
      </xdr:nvSpPr>
      <xdr:spPr>
        <a:xfrm>
          <a:off x="10426700" y="9797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6845</xdr:rowOff>
    </xdr:from>
    <xdr:to>
      <xdr:col>50</xdr:col>
      <xdr:colOff>114300</xdr:colOff>
      <xdr:row>58</xdr:row>
      <xdr:rowOff>21125</xdr:rowOff>
    </xdr:to>
    <xdr:cxnSp macro="">
      <xdr:nvCxnSpPr>
        <xdr:cNvPr id="348" name="直線コネクタ 347"/>
        <xdr:cNvCxnSpPr/>
      </xdr:nvCxnSpPr>
      <xdr:spPr>
        <a:xfrm flipV="1">
          <a:off x="8750300" y="9950945"/>
          <a:ext cx="889000" cy="14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41412</xdr:rowOff>
    </xdr:from>
    <xdr:to>
      <xdr:col>50</xdr:col>
      <xdr:colOff>165100</xdr:colOff>
      <xdr:row>57</xdr:row>
      <xdr:rowOff>143012</xdr:rowOff>
    </xdr:to>
    <xdr:sp macro="" textlink="">
      <xdr:nvSpPr>
        <xdr:cNvPr id="349" name="フローチャート: 判断 348"/>
        <xdr:cNvSpPr/>
      </xdr:nvSpPr>
      <xdr:spPr>
        <a:xfrm>
          <a:off x="9588500" y="981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159539</xdr:rowOff>
    </xdr:from>
    <xdr:ext cx="534377" cy="259045"/>
    <xdr:sp macro="" textlink="">
      <xdr:nvSpPr>
        <xdr:cNvPr id="350" name="テキスト ボックス 349"/>
        <xdr:cNvSpPr txBox="1"/>
      </xdr:nvSpPr>
      <xdr:spPr>
        <a:xfrm>
          <a:off x="9372111" y="9589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21125</xdr:rowOff>
    </xdr:from>
    <xdr:to>
      <xdr:col>45</xdr:col>
      <xdr:colOff>177800</xdr:colOff>
      <xdr:row>58</xdr:row>
      <xdr:rowOff>28060</xdr:rowOff>
    </xdr:to>
    <xdr:cxnSp macro="">
      <xdr:nvCxnSpPr>
        <xdr:cNvPr id="351" name="直線コネクタ 350"/>
        <xdr:cNvCxnSpPr/>
      </xdr:nvCxnSpPr>
      <xdr:spPr>
        <a:xfrm flipV="1">
          <a:off x="7861300" y="9965225"/>
          <a:ext cx="889000" cy="6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37960</xdr:rowOff>
    </xdr:from>
    <xdr:to>
      <xdr:col>46</xdr:col>
      <xdr:colOff>38100</xdr:colOff>
      <xdr:row>57</xdr:row>
      <xdr:rowOff>139560</xdr:rowOff>
    </xdr:to>
    <xdr:sp macro="" textlink="">
      <xdr:nvSpPr>
        <xdr:cNvPr id="352" name="フローチャート: 判断 351"/>
        <xdr:cNvSpPr/>
      </xdr:nvSpPr>
      <xdr:spPr>
        <a:xfrm>
          <a:off x="8699500" y="9810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156087</xdr:rowOff>
    </xdr:from>
    <xdr:ext cx="534377" cy="259045"/>
    <xdr:sp macro="" textlink="">
      <xdr:nvSpPr>
        <xdr:cNvPr id="353" name="テキスト ボックス 352"/>
        <xdr:cNvSpPr txBox="1"/>
      </xdr:nvSpPr>
      <xdr:spPr>
        <a:xfrm>
          <a:off x="8483111" y="9585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6320</xdr:rowOff>
    </xdr:from>
    <xdr:to>
      <xdr:col>41</xdr:col>
      <xdr:colOff>50800</xdr:colOff>
      <xdr:row>58</xdr:row>
      <xdr:rowOff>28060</xdr:rowOff>
    </xdr:to>
    <xdr:cxnSp macro="">
      <xdr:nvCxnSpPr>
        <xdr:cNvPr id="354" name="直線コネクタ 353"/>
        <xdr:cNvCxnSpPr/>
      </xdr:nvCxnSpPr>
      <xdr:spPr>
        <a:xfrm>
          <a:off x="6972300" y="9950420"/>
          <a:ext cx="889000" cy="21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19238</xdr:rowOff>
    </xdr:from>
    <xdr:to>
      <xdr:col>41</xdr:col>
      <xdr:colOff>101600</xdr:colOff>
      <xdr:row>58</xdr:row>
      <xdr:rowOff>120838</xdr:rowOff>
    </xdr:to>
    <xdr:sp macro="" textlink="">
      <xdr:nvSpPr>
        <xdr:cNvPr id="355" name="フローチャート: 判断 354"/>
        <xdr:cNvSpPr/>
      </xdr:nvSpPr>
      <xdr:spPr>
        <a:xfrm>
          <a:off x="7810500" y="9963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111965</xdr:rowOff>
    </xdr:from>
    <xdr:ext cx="534377" cy="259045"/>
    <xdr:sp macro="" textlink="">
      <xdr:nvSpPr>
        <xdr:cNvPr id="356" name="テキスト ボックス 355"/>
        <xdr:cNvSpPr txBox="1"/>
      </xdr:nvSpPr>
      <xdr:spPr>
        <a:xfrm>
          <a:off x="7594111" y="10056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29357</xdr:rowOff>
    </xdr:from>
    <xdr:to>
      <xdr:col>36</xdr:col>
      <xdr:colOff>165100</xdr:colOff>
      <xdr:row>58</xdr:row>
      <xdr:rowOff>130957</xdr:rowOff>
    </xdr:to>
    <xdr:sp macro="" textlink="">
      <xdr:nvSpPr>
        <xdr:cNvPr id="357" name="フローチャート: 判断 356"/>
        <xdr:cNvSpPr/>
      </xdr:nvSpPr>
      <xdr:spPr>
        <a:xfrm>
          <a:off x="6921500" y="9973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122084</xdr:rowOff>
    </xdr:from>
    <xdr:ext cx="534377" cy="259045"/>
    <xdr:sp macro="" textlink="">
      <xdr:nvSpPr>
        <xdr:cNvPr id="358" name="テキスト ボックス 357"/>
        <xdr:cNvSpPr txBox="1"/>
      </xdr:nvSpPr>
      <xdr:spPr>
        <a:xfrm>
          <a:off x="6705111" y="10066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50442</xdr:rowOff>
    </xdr:from>
    <xdr:to>
      <xdr:col>55</xdr:col>
      <xdr:colOff>50800</xdr:colOff>
      <xdr:row>57</xdr:row>
      <xdr:rowOff>152042</xdr:rowOff>
    </xdr:to>
    <xdr:sp macro="" textlink="">
      <xdr:nvSpPr>
        <xdr:cNvPr id="364" name="楕円 363"/>
        <xdr:cNvSpPr/>
      </xdr:nvSpPr>
      <xdr:spPr>
        <a:xfrm>
          <a:off x="10426700" y="9823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28869</xdr:rowOff>
    </xdr:from>
    <xdr:ext cx="534377" cy="259045"/>
    <xdr:sp macro="" textlink="">
      <xdr:nvSpPr>
        <xdr:cNvPr id="365" name="農林水産業費該当値テキスト"/>
        <xdr:cNvSpPr txBox="1"/>
      </xdr:nvSpPr>
      <xdr:spPr>
        <a:xfrm>
          <a:off x="10528300" y="9801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127495</xdr:rowOff>
    </xdr:from>
    <xdr:to>
      <xdr:col>50</xdr:col>
      <xdr:colOff>165100</xdr:colOff>
      <xdr:row>58</xdr:row>
      <xdr:rowOff>57645</xdr:rowOff>
    </xdr:to>
    <xdr:sp macro="" textlink="">
      <xdr:nvSpPr>
        <xdr:cNvPr id="366" name="楕円 365"/>
        <xdr:cNvSpPr/>
      </xdr:nvSpPr>
      <xdr:spPr>
        <a:xfrm>
          <a:off x="9588500" y="990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48772</xdr:rowOff>
    </xdr:from>
    <xdr:ext cx="534377" cy="259045"/>
    <xdr:sp macro="" textlink="">
      <xdr:nvSpPr>
        <xdr:cNvPr id="367" name="テキスト ボックス 366"/>
        <xdr:cNvSpPr txBox="1"/>
      </xdr:nvSpPr>
      <xdr:spPr>
        <a:xfrm>
          <a:off x="9372111" y="9992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141775</xdr:rowOff>
    </xdr:from>
    <xdr:to>
      <xdr:col>46</xdr:col>
      <xdr:colOff>38100</xdr:colOff>
      <xdr:row>58</xdr:row>
      <xdr:rowOff>71925</xdr:rowOff>
    </xdr:to>
    <xdr:sp macro="" textlink="">
      <xdr:nvSpPr>
        <xdr:cNvPr id="368" name="楕円 367"/>
        <xdr:cNvSpPr/>
      </xdr:nvSpPr>
      <xdr:spPr>
        <a:xfrm>
          <a:off x="8699500" y="9914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63052</xdr:rowOff>
    </xdr:from>
    <xdr:ext cx="534377" cy="259045"/>
    <xdr:sp macro="" textlink="">
      <xdr:nvSpPr>
        <xdr:cNvPr id="369" name="テキスト ボックス 368"/>
        <xdr:cNvSpPr txBox="1"/>
      </xdr:nvSpPr>
      <xdr:spPr>
        <a:xfrm>
          <a:off x="8483111" y="10007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148710</xdr:rowOff>
    </xdr:from>
    <xdr:to>
      <xdr:col>41</xdr:col>
      <xdr:colOff>101600</xdr:colOff>
      <xdr:row>58</xdr:row>
      <xdr:rowOff>78860</xdr:rowOff>
    </xdr:to>
    <xdr:sp macro="" textlink="">
      <xdr:nvSpPr>
        <xdr:cNvPr id="370" name="楕円 369"/>
        <xdr:cNvSpPr/>
      </xdr:nvSpPr>
      <xdr:spPr>
        <a:xfrm>
          <a:off x="7810500" y="992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95387</xdr:rowOff>
    </xdr:from>
    <xdr:ext cx="534377" cy="259045"/>
    <xdr:sp macro="" textlink="">
      <xdr:nvSpPr>
        <xdr:cNvPr id="371" name="テキスト ボックス 370"/>
        <xdr:cNvSpPr txBox="1"/>
      </xdr:nvSpPr>
      <xdr:spPr>
        <a:xfrm>
          <a:off x="7594111" y="9696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126970</xdr:rowOff>
    </xdr:from>
    <xdr:to>
      <xdr:col>36</xdr:col>
      <xdr:colOff>165100</xdr:colOff>
      <xdr:row>58</xdr:row>
      <xdr:rowOff>57120</xdr:rowOff>
    </xdr:to>
    <xdr:sp macro="" textlink="">
      <xdr:nvSpPr>
        <xdr:cNvPr id="372" name="楕円 371"/>
        <xdr:cNvSpPr/>
      </xdr:nvSpPr>
      <xdr:spPr>
        <a:xfrm>
          <a:off x="6921500" y="989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73647</xdr:rowOff>
    </xdr:from>
    <xdr:ext cx="534377" cy="259045"/>
    <xdr:sp macro="" textlink="">
      <xdr:nvSpPr>
        <xdr:cNvPr id="373" name="テキスト ボックス 372"/>
        <xdr:cNvSpPr txBox="1"/>
      </xdr:nvSpPr>
      <xdr:spPr>
        <a:xfrm>
          <a:off x="6705111" y="9674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28902</xdr:rowOff>
    </xdr:from>
    <xdr:to>
      <xdr:col>54</xdr:col>
      <xdr:colOff>189865</xdr:colOff>
      <xdr:row>78</xdr:row>
      <xdr:rowOff>120634</xdr:rowOff>
    </xdr:to>
    <xdr:cxnSp macro="">
      <xdr:nvCxnSpPr>
        <xdr:cNvPr id="395" name="直線コネクタ 394"/>
        <xdr:cNvCxnSpPr/>
      </xdr:nvCxnSpPr>
      <xdr:spPr>
        <a:xfrm flipV="1">
          <a:off x="10475595" y="12201852"/>
          <a:ext cx="1270" cy="1291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124461</xdr:rowOff>
    </xdr:from>
    <xdr:ext cx="469744" cy="259045"/>
    <xdr:sp macro="" textlink="">
      <xdr:nvSpPr>
        <xdr:cNvPr id="396" name="商工費最小値テキスト"/>
        <xdr:cNvSpPr txBox="1"/>
      </xdr:nvSpPr>
      <xdr:spPr>
        <a:xfrm>
          <a:off x="10528300" y="13497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120634</xdr:rowOff>
    </xdr:from>
    <xdr:to>
      <xdr:col>55</xdr:col>
      <xdr:colOff>88900</xdr:colOff>
      <xdr:row>78</xdr:row>
      <xdr:rowOff>120634</xdr:rowOff>
    </xdr:to>
    <xdr:cxnSp macro="">
      <xdr:nvCxnSpPr>
        <xdr:cNvPr id="397" name="直線コネクタ 396"/>
        <xdr:cNvCxnSpPr/>
      </xdr:nvCxnSpPr>
      <xdr:spPr>
        <a:xfrm>
          <a:off x="10388600" y="13493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147029</xdr:rowOff>
    </xdr:from>
    <xdr:ext cx="599010" cy="259045"/>
    <xdr:sp macro="" textlink="">
      <xdr:nvSpPr>
        <xdr:cNvPr id="398" name="商工費最大値テキスト"/>
        <xdr:cNvSpPr txBox="1"/>
      </xdr:nvSpPr>
      <xdr:spPr>
        <a:xfrm>
          <a:off x="10528300" y="11977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286,734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28902</xdr:rowOff>
    </xdr:from>
    <xdr:to>
      <xdr:col>55</xdr:col>
      <xdr:colOff>88900</xdr:colOff>
      <xdr:row>71</xdr:row>
      <xdr:rowOff>28902</xdr:rowOff>
    </xdr:to>
    <xdr:cxnSp macro="">
      <xdr:nvCxnSpPr>
        <xdr:cNvPr id="399" name="直線コネクタ 398"/>
        <xdr:cNvCxnSpPr/>
      </xdr:nvCxnSpPr>
      <xdr:spPr>
        <a:xfrm>
          <a:off x="10388600" y="122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108596</xdr:rowOff>
    </xdr:from>
    <xdr:to>
      <xdr:col>55</xdr:col>
      <xdr:colOff>0</xdr:colOff>
      <xdr:row>78</xdr:row>
      <xdr:rowOff>83615</xdr:rowOff>
    </xdr:to>
    <xdr:cxnSp macro="">
      <xdr:nvCxnSpPr>
        <xdr:cNvPr id="400" name="直線コネクタ 399"/>
        <xdr:cNvCxnSpPr/>
      </xdr:nvCxnSpPr>
      <xdr:spPr>
        <a:xfrm flipV="1">
          <a:off x="9639300" y="13310246"/>
          <a:ext cx="838200" cy="146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110921</xdr:rowOff>
    </xdr:from>
    <xdr:ext cx="534377" cy="259045"/>
    <xdr:sp macro="" textlink="">
      <xdr:nvSpPr>
        <xdr:cNvPr id="401" name="商工費平均値テキスト"/>
        <xdr:cNvSpPr txBox="1"/>
      </xdr:nvSpPr>
      <xdr:spPr>
        <a:xfrm>
          <a:off x="10528300" y="133125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132494</xdr:rowOff>
    </xdr:from>
    <xdr:to>
      <xdr:col>55</xdr:col>
      <xdr:colOff>50800</xdr:colOff>
      <xdr:row>78</xdr:row>
      <xdr:rowOff>62644</xdr:rowOff>
    </xdr:to>
    <xdr:sp macro="" textlink="">
      <xdr:nvSpPr>
        <xdr:cNvPr id="402" name="フローチャート: 判断 401"/>
        <xdr:cNvSpPr/>
      </xdr:nvSpPr>
      <xdr:spPr>
        <a:xfrm>
          <a:off x="10426700" y="1333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83615</xdr:rowOff>
    </xdr:from>
    <xdr:to>
      <xdr:col>50</xdr:col>
      <xdr:colOff>114300</xdr:colOff>
      <xdr:row>78</xdr:row>
      <xdr:rowOff>89545</xdr:rowOff>
    </xdr:to>
    <xdr:cxnSp macro="">
      <xdr:nvCxnSpPr>
        <xdr:cNvPr id="403" name="直線コネクタ 402"/>
        <xdr:cNvCxnSpPr/>
      </xdr:nvCxnSpPr>
      <xdr:spPr>
        <a:xfrm flipV="1">
          <a:off x="8750300" y="13456715"/>
          <a:ext cx="889000" cy="5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123337</xdr:rowOff>
    </xdr:from>
    <xdr:to>
      <xdr:col>50</xdr:col>
      <xdr:colOff>165100</xdr:colOff>
      <xdr:row>78</xdr:row>
      <xdr:rowOff>53487</xdr:rowOff>
    </xdr:to>
    <xdr:sp macro="" textlink="">
      <xdr:nvSpPr>
        <xdr:cNvPr id="404" name="フローチャート: 判断 403"/>
        <xdr:cNvSpPr/>
      </xdr:nvSpPr>
      <xdr:spPr>
        <a:xfrm>
          <a:off x="9588500" y="13324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70014</xdr:rowOff>
    </xdr:from>
    <xdr:ext cx="534377" cy="259045"/>
    <xdr:sp macro="" textlink="">
      <xdr:nvSpPr>
        <xdr:cNvPr id="405" name="テキスト ボックス 404"/>
        <xdr:cNvSpPr txBox="1"/>
      </xdr:nvSpPr>
      <xdr:spPr>
        <a:xfrm>
          <a:off x="9372111" y="1310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89395</xdr:rowOff>
    </xdr:from>
    <xdr:to>
      <xdr:col>45</xdr:col>
      <xdr:colOff>177800</xdr:colOff>
      <xdr:row>78</xdr:row>
      <xdr:rowOff>89545</xdr:rowOff>
    </xdr:to>
    <xdr:cxnSp macro="">
      <xdr:nvCxnSpPr>
        <xdr:cNvPr id="406" name="直線コネクタ 405"/>
        <xdr:cNvCxnSpPr/>
      </xdr:nvCxnSpPr>
      <xdr:spPr>
        <a:xfrm>
          <a:off x="7861300" y="13462495"/>
          <a:ext cx="889000" cy="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119176</xdr:rowOff>
    </xdr:from>
    <xdr:to>
      <xdr:col>46</xdr:col>
      <xdr:colOff>38100</xdr:colOff>
      <xdr:row>78</xdr:row>
      <xdr:rowOff>49326</xdr:rowOff>
    </xdr:to>
    <xdr:sp macro="" textlink="">
      <xdr:nvSpPr>
        <xdr:cNvPr id="407" name="フローチャート: 判断 406"/>
        <xdr:cNvSpPr/>
      </xdr:nvSpPr>
      <xdr:spPr>
        <a:xfrm>
          <a:off x="8699500" y="1332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65853</xdr:rowOff>
    </xdr:from>
    <xdr:ext cx="534377" cy="259045"/>
    <xdr:sp macro="" textlink="">
      <xdr:nvSpPr>
        <xdr:cNvPr id="408" name="テキスト ボックス 407"/>
        <xdr:cNvSpPr txBox="1"/>
      </xdr:nvSpPr>
      <xdr:spPr>
        <a:xfrm>
          <a:off x="8483111" y="1309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89395</xdr:rowOff>
    </xdr:from>
    <xdr:to>
      <xdr:col>41</xdr:col>
      <xdr:colOff>50800</xdr:colOff>
      <xdr:row>78</xdr:row>
      <xdr:rowOff>123177</xdr:rowOff>
    </xdr:to>
    <xdr:cxnSp macro="">
      <xdr:nvCxnSpPr>
        <xdr:cNvPr id="409" name="直線コネクタ 408"/>
        <xdr:cNvCxnSpPr/>
      </xdr:nvCxnSpPr>
      <xdr:spPr>
        <a:xfrm flipV="1">
          <a:off x="6972300" y="13462495"/>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126126</xdr:rowOff>
    </xdr:from>
    <xdr:to>
      <xdr:col>41</xdr:col>
      <xdr:colOff>101600</xdr:colOff>
      <xdr:row>78</xdr:row>
      <xdr:rowOff>56276</xdr:rowOff>
    </xdr:to>
    <xdr:sp macro="" textlink="">
      <xdr:nvSpPr>
        <xdr:cNvPr id="410" name="フローチャート: 判断 409"/>
        <xdr:cNvSpPr/>
      </xdr:nvSpPr>
      <xdr:spPr>
        <a:xfrm>
          <a:off x="7810500" y="13327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72803</xdr:rowOff>
    </xdr:from>
    <xdr:ext cx="534377" cy="259045"/>
    <xdr:sp macro="" textlink="">
      <xdr:nvSpPr>
        <xdr:cNvPr id="411" name="テキスト ボックス 410"/>
        <xdr:cNvSpPr txBox="1"/>
      </xdr:nvSpPr>
      <xdr:spPr>
        <a:xfrm>
          <a:off x="7594111" y="13103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285</xdr:rowOff>
    </xdr:from>
    <xdr:to>
      <xdr:col>36</xdr:col>
      <xdr:colOff>165100</xdr:colOff>
      <xdr:row>78</xdr:row>
      <xdr:rowOff>101885</xdr:rowOff>
    </xdr:to>
    <xdr:sp macro="" textlink="">
      <xdr:nvSpPr>
        <xdr:cNvPr id="412" name="フローチャート: 判断 411"/>
        <xdr:cNvSpPr/>
      </xdr:nvSpPr>
      <xdr:spPr>
        <a:xfrm>
          <a:off x="6921500" y="1337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118412</xdr:rowOff>
    </xdr:from>
    <xdr:ext cx="534377" cy="259045"/>
    <xdr:sp macro="" textlink="">
      <xdr:nvSpPr>
        <xdr:cNvPr id="413" name="テキスト ボックス 412"/>
        <xdr:cNvSpPr txBox="1"/>
      </xdr:nvSpPr>
      <xdr:spPr>
        <a:xfrm>
          <a:off x="6705111" y="13148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57796</xdr:rowOff>
    </xdr:from>
    <xdr:to>
      <xdr:col>55</xdr:col>
      <xdr:colOff>50800</xdr:colOff>
      <xdr:row>77</xdr:row>
      <xdr:rowOff>159396</xdr:rowOff>
    </xdr:to>
    <xdr:sp macro="" textlink="">
      <xdr:nvSpPr>
        <xdr:cNvPr id="419" name="楕円 418"/>
        <xdr:cNvSpPr/>
      </xdr:nvSpPr>
      <xdr:spPr>
        <a:xfrm>
          <a:off x="10426700" y="13259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80673</xdr:rowOff>
    </xdr:from>
    <xdr:ext cx="534377" cy="259045"/>
    <xdr:sp macro="" textlink="">
      <xdr:nvSpPr>
        <xdr:cNvPr id="420" name="商工費該当値テキスト"/>
        <xdr:cNvSpPr txBox="1"/>
      </xdr:nvSpPr>
      <xdr:spPr>
        <a:xfrm>
          <a:off x="10528300" y="13110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32815</xdr:rowOff>
    </xdr:from>
    <xdr:to>
      <xdr:col>50</xdr:col>
      <xdr:colOff>165100</xdr:colOff>
      <xdr:row>78</xdr:row>
      <xdr:rowOff>134415</xdr:rowOff>
    </xdr:to>
    <xdr:sp macro="" textlink="">
      <xdr:nvSpPr>
        <xdr:cNvPr id="421" name="楕円 420"/>
        <xdr:cNvSpPr/>
      </xdr:nvSpPr>
      <xdr:spPr>
        <a:xfrm>
          <a:off x="9588500" y="13405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125542</xdr:rowOff>
    </xdr:from>
    <xdr:ext cx="534377" cy="259045"/>
    <xdr:sp macro="" textlink="">
      <xdr:nvSpPr>
        <xdr:cNvPr id="422" name="テキスト ボックス 421"/>
        <xdr:cNvSpPr txBox="1"/>
      </xdr:nvSpPr>
      <xdr:spPr>
        <a:xfrm>
          <a:off x="9372111" y="13498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38745</xdr:rowOff>
    </xdr:from>
    <xdr:to>
      <xdr:col>46</xdr:col>
      <xdr:colOff>38100</xdr:colOff>
      <xdr:row>78</xdr:row>
      <xdr:rowOff>140345</xdr:rowOff>
    </xdr:to>
    <xdr:sp macro="" textlink="">
      <xdr:nvSpPr>
        <xdr:cNvPr id="423" name="楕円 422"/>
        <xdr:cNvSpPr/>
      </xdr:nvSpPr>
      <xdr:spPr>
        <a:xfrm>
          <a:off x="8699500" y="13411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131472</xdr:rowOff>
    </xdr:from>
    <xdr:ext cx="534377" cy="259045"/>
    <xdr:sp macro="" textlink="">
      <xdr:nvSpPr>
        <xdr:cNvPr id="424" name="テキスト ボックス 423"/>
        <xdr:cNvSpPr txBox="1"/>
      </xdr:nvSpPr>
      <xdr:spPr>
        <a:xfrm>
          <a:off x="8483111" y="13504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38595</xdr:rowOff>
    </xdr:from>
    <xdr:to>
      <xdr:col>41</xdr:col>
      <xdr:colOff>101600</xdr:colOff>
      <xdr:row>78</xdr:row>
      <xdr:rowOff>140195</xdr:rowOff>
    </xdr:to>
    <xdr:sp macro="" textlink="">
      <xdr:nvSpPr>
        <xdr:cNvPr id="425" name="楕円 424"/>
        <xdr:cNvSpPr/>
      </xdr:nvSpPr>
      <xdr:spPr>
        <a:xfrm>
          <a:off x="7810500" y="1341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131322</xdr:rowOff>
    </xdr:from>
    <xdr:ext cx="534377" cy="259045"/>
    <xdr:sp macro="" textlink="">
      <xdr:nvSpPr>
        <xdr:cNvPr id="426" name="テキスト ボックス 425"/>
        <xdr:cNvSpPr txBox="1"/>
      </xdr:nvSpPr>
      <xdr:spPr>
        <a:xfrm>
          <a:off x="7594111" y="13504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72377</xdr:rowOff>
    </xdr:from>
    <xdr:to>
      <xdr:col>36</xdr:col>
      <xdr:colOff>165100</xdr:colOff>
      <xdr:row>79</xdr:row>
      <xdr:rowOff>2527</xdr:rowOff>
    </xdr:to>
    <xdr:sp macro="" textlink="">
      <xdr:nvSpPr>
        <xdr:cNvPr id="427" name="楕円 426"/>
        <xdr:cNvSpPr/>
      </xdr:nvSpPr>
      <xdr:spPr>
        <a:xfrm>
          <a:off x="6921500" y="13445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165104</xdr:rowOff>
    </xdr:from>
    <xdr:ext cx="469744" cy="259045"/>
    <xdr:sp macro="" textlink="">
      <xdr:nvSpPr>
        <xdr:cNvPr id="428" name="テキスト ボックス 427"/>
        <xdr:cNvSpPr txBox="1"/>
      </xdr:nvSpPr>
      <xdr:spPr>
        <a:xfrm>
          <a:off x="6737428" y="13538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2" name="テキスト ボックス 44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6" name="テキスト ボックス 445"/>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154894</xdr:rowOff>
    </xdr:from>
    <xdr:to>
      <xdr:col>54</xdr:col>
      <xdr:colOff>189865</xdr:colOff>
      <xdr:row>98</xdr:row>
      <xdr:rowOff>75022</xdr:rowOff>
    </xdr:to>
    <xdr:cxnSp macro="">
      <xdr:nvCxnSpPr>
        <xdr:cNvPr id="452" name="直線コネクタ 451"/>
        <xdr:cNvCxnSpPr/>
      </xdr:nvCxnSpPr>
      <xdr:spPr>
        <a:xfrm flipV="1">
          <a:off x="10475595" y="15413944"/>
          <a:ext cx="1270" cy="1463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78849</xdr:rowOff>
    </xdr:from>
    <xdr:ext cx="534377" cy="259045"/>
    <xdr:sp macro="" textlink="">
      <xdr:nvSpPr>
        <xdr:cNvPr id="453" name="土木費最小値テキスト"/>
        <xdr:cNvSpPr txBox="1"/>
      </xdr:nvSpPr>
      <xdr:spPr>
        <a:xfrm>
          <a:off x="10528300" y="16880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75022</xdr:rowOff>
    </xdr:from>
    <xdr:to>
      <xdr:col>55</xdr:col>
      <xdr:colOff>88900</xdr:colOff>
      <xdr:row>98</xdr:row>
      <xdr:rowOff>75022</xdr:rowOff>
    </xdr:to>
    <xdr:cxnSp macro="">
      <xdr:nvCxnSpPr>
        <xdr:cNvPr id="454" name="直線コネクタ 453"/>
        <xdr:cNvCxnSpPr/>
      </xdr:nvCxnSpPr>
      <xdr:spPr>
        <a:xfrm>
          <a:off x="10388600" y="16877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101571</xdr:rowOff>
    </xdr:from>
    <xdr:ext cx="599010" cy="259045"/>
    <xdr:sp macro="" textlink="">
      <xdr:nvSpPr>
        <xdr:cNvPr id="455" name="土木費最大値テキスト"/>
        <xdr:cNvSpPr txBox="1"/>
      </xdr:nvSpPr>
      <xdr:spPr>
        <a:xfrm>
          <a:off x="10528300" y="15189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210,506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154894</xdr:rowOff>
    </xdr:from>
    <xdr:to>
      <xdr:col>55</xdr:col>
      <xdr:colOff>88900</xdr:colOff>
      <xdr:row>89</xdr:row>
      <xdr:rowOff>154894</xdr:rowOff>
    </xdr:to>
    <xdr:cxnSp macro="">
      <xdr:nvCxnSpPr>
        <xdr:cNvPr id="456" name="直線コネクタ 455"/>
        <xdr:cNvCxnSpPr/>
      </xdr:nvCxnSpPr>
      <xdr:spPr>
        <a:xfrm>
          <a:off x="10388600" y="15413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89278</xdr:rowOff>
    </xdr:from>
    <xdr:to>
      <xdr:col>55</xdr:col>
      <xdr:colOff>0</xdr:colOff>
      <xdr:row>97</xdr:row>
      <xdr:rowOff>155245</xdr:rowOff>
    </xdr:to>
    <xdr:cxnSp macro="">
      <xdr:nvCxnSpPr>
        <xdr:cNvPr id="457" name="直線コネクタ 456"/>
        <xdr:cNvCxnSpPr/>
      </xdr:nvCxnSpPr>
      <xdr:spPr>
        <a:xfrm flipV="1">
          <a:off x="9639300" y="16719928"/>
          <a:ext cx="838200" cy="65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45559</xdr:rowOff>
    </xdr:from>
    <xdr:ext cx="534377" cy="259045"/>
    <xdr:sp macro="" textlink="">
      <xdr:nvSpPr>
        <xdr:cNvPr id="458" name="土木費平均値テキスト"/>
        <xdr:cNvSpPr txBox="1"/>
      </xdr:nvSpPr>
      <xdr:spPr>
        <a:xfrm>
          <a:off x="10528300" y="16333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22682</xdr:rowOff>
    </xdr:from>
    <xdr:to>
      <xdr:col>55</xdr:col>
      <xdr:colOff>50800</xdr:colOff>
      <xdr:row>96</xdr:row>
      <xdr:rowOff>124282</xdr:rowOff>
    </xdr:to>
    <xdr:sp macro="" textlink="">
      <xdr:nvSpPr>
        <xdr:cNvPr id="459" name="フローチャート: 判断 458"/>
        <xdr:cNvSpPr/>
      </xdr:nvSpPr>
      <xdr:spPr>
        <a:xfrm>
          <a:off x="10426700" y="16481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145323</xdr:rowOff>
    </xdr:from>
    <xdr:to>
      <xdr:col>50</xdr:col>
      <xdr:colOff>114300</xdr:colOff>
      <xdr:row>97</xdr:row>
      <xdr:rowOff>155245</xdr:rowOff>
    </xdr:to>
    <xdr:cxnSp macro="">
      <xdr:nvCxnSpPr>
        <xdr:cNvPr id="460" name="直線コネクタ 459"/>
        <xdr:cNvCxnSpPr/>
      </xdr:nvCxnSpPr>
      <xdr:spPr>
        <a:xfrm>
          <a:off x="8750300" y="16775973"/>
          <a:ext cx="889000" cy="9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26043</xdr:rowOff>
    </xdr:from>
    <xdr:to>
      <xdr:col>50</xdr:col>
      <xdr:colOff>165100</xdr:colOff>
      <xdr:row>96</xdr:row>
      <xdr:rowOff>127643</xdr:rowOff>
    </xdr:to>
    <xdr:sp macro="" textlink="">
      <xdr:nvSpPr>
        <xdr:cNvPr id="461" name="フローチャート: 判断 460"/>
        <xdr:cNvSpPr/>
      </xdr:nvSpPr>
      <xdr:spPr>
        <a:xfrm>
          <a:off x="9588500" y="1648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144170</xdr:rowOff>
    </xdr:from>
    <xdr:ext cx="534377" cy="259045"/>
    <xdr:sp macro="" textlink="">
      <xdr:nvSpPr>
        <xdr:cNvPr id="462" name="テキスト ボックス 461"/>
        <xdr:cNvSpPr txBox="1"/>
      </xdr:nvSpPr>
      <xdr:spPr>
        <a:xfrm>
          <a:off x="9372111" y="16260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128894</xdr:rowOff>
    </xdr:from>
    <xdr:to>
      <xdr:col>45</xdr:col>
      <xdr:colOff>177800</xdr:colOff>
      <xdr:row>97</xdr:row>
      <xdr:rowOff>145323</xdr:rowOff>
    </xdr:to>
    <xdr:cxnSp macro="">
      <xdr:nvCxnSpPr>
        <xdr:cNvPr id="463" name="直線コネクタ 462"/>
        <xdr:cNvCxnSpPr/>
      </xdr:nvCxnSpPr>
      <xdr:spPr>
        <a:xfrm>
          <a:off x="7861300" y="16759544"/>
          <a:ext cx="889000" cy="16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13408</xdr:rowOff>
    </xdr:from>
    <xdr:to>
      <xdr:col>46</xdr:col>
      <xdr:colOff>38100</xdr:colOff>
      <xdr:row>96</xdr:row>
      <xdr:rowOff>115008</xdr:rowOff>
    </xdr:to>
    <xdr:sp macro="" textlink="">
      <xdr:nvSpPr>
        <xdr:cNvPr id="464" name="フローチャート: 判断 463"/>
        <xdr:cNvSpPr/>
      </xdr:nvSpPr>
      <xdr:spPr>
        <a:xfrm>
          <a:off x="8699500" y="16472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131535</xdr:rowOff>
    </xdr:from>
    <xdr:ext cx="534377" cy="259045"/>
    <xdr:sp macro="" textlink="">
      <xdr:nvSpPr>
        <xdr:cNvPr id="465" name="テキスト ボックス 464"/>
        <xdr:cNvSpPr txBox="1"/>
      </xdr:nvSpPr>
      <xdr:spPr>
        <a:xfrm>
          <a:off x="8483111" y="16247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111010</xdr:rowOff>
    </xdr:from>
    <xdr:to>
      <xdr:col>41</xdr:col>
      <xdr:colOff>50800</xdr:colOff>
      <xdr:row>97</xdr:row>
      <xdr:rowOff>128894</xdr:rowOff>
    </xdr:to>
    <xdr:cxnSp macro="">
      <xdr:nvCxnSpPr>
        <xdr:cNvPr id="466" name="直線コネクタ 465"/>
        <xdr:cNvCxnSpPr/>
      </xdr:nvCxnSpPr>
      <xdr:spPr>
        <a:xfrm>
          <a:off x="6972300" y="16741660"/>
          <a:ext cx="889000" cy="17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34234</xdr:rowOff>
    </xdr:from>
    <xdr:to>
      <xdr:col>41</xdr:col>
      <xdr:colOff>101600</xdr:colOff>
      <xdr:row>96</xdr:row>
      <xdr:rowOff>135834</xdr:rowOff>
    </xdr:to>
    <xdr:sp macro="" textlink="">
      <xdr:nvSpPr>
        <xdr:cNvPr id="467" name="フローチャート: 判断 466"/>
        <xdr:cNvSpPr/>
      </xdr:nvSpPr>
      <xdr:spPr>
        <a:xfrm>
          <a:off x="7810500" y="16493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152361</xdr:rowOff>
    </xdr:from>
    <xdr:ext cx="534377" cy="259045"/>
    <xdr:sp macro="" textlink="">
      <xdr:nvSpPr>
        <xdr:cNvPr id="468" name="テキスト ボックス 467"/>
        <xdr:cNvSpPr txBox="1"/>
      </xdr:nvSpPr>
      <xdr:spPr>
        <a:xfrm>
          <a:off x="7594111" y="16268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79231</xdr:rowOff>
    </xdr:from>
    <xdr:to>
      <xdr:col>36</xdr:col>
      <xdr:colOff>165100</xdr:colOff>
      <xdr:row>97</xdr:row>
      <xdr:rowOff>9381</xdr:rowOff>
    </xdr:to>
    <xdr:sp macro="" textlink="">
      <xdr:nvSpPr>
        <xdr:cNvPr id="469" name="フローチャート: 判断 468"/>
        <xdr:cNvSpPr/>
      </xdr:nvSpPr>
      <xdr:spPr>
        <a:xfrm>
          <a:off x="6921500" y="1653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25908</xdr:rowOff>
    </xdr:from>
    <xdr:ext cx="534377" cy="259045"/>
    <xdr:sp macro="" textlink="">
      <xdr:nvSpPr>
        <xdr:cNvPr id="470" name="テキスト ボックス 469"/>
        <xdr:cNvSpPr txBox="1"/>
      </xdr:nvSpPr>
      <xdr:spPr>
        <a:xfrm>
          <a:off x="6705111" y="1631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38478</xdr:rowOff>
    </xdr:from>
    <xdr:to>
      <xdr:col>55</xdr:col>
      <xdr:colOff>50800</xdr:colOff>
      <xdr:row>97</xdr:row>
      <xdr:rowOff>140078</xdr:rowOff>
    </xdr:to>
    <xdr:sp macro="" textlink="">
      <xdr:nvSpPr>
        <xdr:cNvPr id="476" name="楕円 475"/>
        <xdr:cNvSpPr/>
      </xdr:nvSpPr>
      <xdr:spPr>
        <a:xfrm>
          <a:off x="10426700" y="16669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16905</xdr:rowOff>
    </xdr:from>
    <xdr:ext cx="534377" cy="259045"/>
    <xdr:sp macro="" textlink="">
      <xdr:nvSpPr>
        <xdr:cNvPr id="477" name="土木費該当値テキスト"/>
        <xdr:cNvSpPr txBox="1"/>
      </xdr:nvSpPr>
      <xdr:spPr>
        <a:xfrm>
          <a:off x="10528300" y="16647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104445</xdr:rowOff>
    </xdr:from>
    <xdr:to>
      <xdr:col>50</xdr:col>
      <xdr:colOff>165100</xdr:colOff>
      <xdr:row>98</xdr:row>
      <xdr:rowOff>34595</xdr:rowOff>
    </xdr:to>
    <xdr:sp macro="" textlink="">
      <xdr:nvSpPr>
        <xdr:cNvPr id="478" name="楕円 477"/>
        <xdr:cNvSpPr/>
      </xdr:nvSpPr>
      <xdr:spPr>
        <a:xfrm>
          <a:off x="9588500" y="16735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25722</xdr:rowOff>
    </xdr:from>
    <xdr:ext cx="534377" cy="259045"/>
    <xdr:sp macro="" textlink="">
      <xdr:nvSpPr>
        <xdr:cNvPr id="479" name="テキスト ボックス 478"/>
        <xdr:cNvSpPr txBox="1"/>
      </xdr:nvSpPr>
      <xdr:spPr>
        <a:xfrm>
          <a:off x="9372111" y="1682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94523</xdr:rowOff>
    </xdr:from>
    <xdr:to>
      <xdr:col>46</xdr:col>
      <xdr:colOff>38100</xdr:colOff>
      <xdr:row>98</xdr:row>
      <xdr:rowOff>24673</xdr:rowOff>
    </xdr:to>
    <xdr:sp macro="" textlink="">
      <xdr:nvSpPr>
        <xdr:cNvPr id="480" name="楕円 479"/>
        <xdr:cNvSpPr/>
      </xdr:nvSpPr>
      <xdr:spPr>
        <a:xfrm>
          <a:off x="8699500" y="16725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15800</xdr:rowOff>
    </xdr:from>
    <xdr:ext cx="534377" cy="259045"/>
    <xdr:sp macro="" textlink="">
      <xdr:nvSpPr>
        <xdr:cNvPr id="481" name="テキスト ボックス 480"/>
        <xdr:cNvSpPr txBox="1"/>
      </xdr:nvSpPr>
      <xdr:spPr>
        <a:xfrm>
          <a:off x="8483111" y="16817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78094</xdr:rowOff>
    </xdr:from>
    <xdr:to>
      <xdr:col>41</xdr:col>
      <xdr:colOff>101600</xdr:colOff>
      <xdr:row>98</xdr:row>
      <xdr:rowOff>8244</xdr:rowOff>
    </xdr:to>
    <xdr:sp macro="" textlink="">
      <xdr:nvSpPr>
        <xdr:cNvPr id="482" name="楕円 481"/>
        <xdr:cNvSpPr/>
      </xdr:nvSpPr>
      <xdr:spPr>
        <a:xfrm>
          <a:off x="7810500" y="16708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170821</xdr:rowOff>
    </xdr:from>
    <xdr:ext cx="534377" cy="259045"/>
    <xdr:sp macro="" textlink="">
      <xdr:nvSpPr>
        <xdr:cNvPr id="483" name="テキスト ボックス 482"/>
        <xdr:cNvSpPr txBox="1"/>
      </xdr:nvSpPr>
      <xdr:spPr>
        <a:xfrm>
          <a:off x="7594111" y="16801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60210</xdr:rowOff>
    </xdr:from>
    <xdr:to>
      <xdr:col>36</xdr:col>
      <xdr:colOff>165100</xdr:colOff>
      <xdr:row>97</xdr:row>
      <xdr:rowOff>161810</xdr:rowOff>
    </xdr:to>
    <xdr:sp macro="" textlink="">
      <xdr:nvSpPr>
        <xdr:cNvPr id="484" name="楕円 483"/>
        <xdr:cNvSpPr/>
      </xdr:nvSpPr>
      <xdr:spPr>
        <a:xfrm>
          <a:off x="6921500" y="1669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152937</xdr:rowOff>
    </xdr:from>
    <xdr:ext cx="534377" cy="259045"/>
    <xdr:sp macro="" textlink="">
      <xdr:nvSpPr>
        <xdr:cNvPr id="485" name="テキスト ボックス 484"/>
        <xdr:cNvSpPr txBox="1"/>
      </xdr:nvSpPr>
      <xdr:spPr>
        <a:xfrm>
          <a:off x="6705111" y="16783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7" name="テキスト ボックス 496"/>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9" name="テキスト ボックス 498"/>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1" name="テキスト ボックス 500"/>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3" name="テキスト ボックス 502"/>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5" name="テキスト ボックス 50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122921</xdr:rowOff>
    </xdr:from>
    <xdr:to>
      <xdr:col>85</xdr:col>
      <xdr:colOff>126364</xdr:colOff>
      <xdr:row>37</xdr:row>
      <xdr:rowOff>71783</xdr:rowOff>
    </xdr:to>
    <xdr:cxnSp macro="">
      <xdr:nvCxnSpPr>
        <xdr:cNvPr id="507" name="直線コネクタ 506"/>
        <xdr:cNvCxnSpPr/>
      </xdr:nvCxnSpPr>
      <xdr:spPr>
        <a:xfrm flipV="1">
          <a:off x="16317595" y="5266421"/>
          <a:ext cx="1269" cy="1149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75610</xdr:rowOff>
    </xdr:from>
    <xdr:ext cx="534377" cy="259045"/>
    <xdr:sp macro="" textlink="">
      <xdr:nvSpPr>
        <xdr:cNvPr id="508" name="消防費最小値テキスト"/>
        <xdr:cNvSpPr txBox="1"/>
      </xdr:nvSpPr>
      <xdr:spPr>
        <a:xfrm>
          <a:off x="16370300" y="6419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71783</xdr:rowOff>
    </xdr:from>
    <xdr:to>
      <xdr:col>86</xdr:col>
      <xdr:colOff>25400</xdr:colOff>
      <xdr:row>37</xdr:row>
      <xdr:rowOff>71783</xdr:rowOff>
    </xdr:to>
    <xdr:cxnSp macro="">
      <xdr:nvCxnSpPr>
        <xdr:cNvPr id="509" name="直線コネクタ 508"/>
        <xdr:cNvCxnSpPr/>
      </xdr:nvCxnSpPr>
      <xdr:spPr>
        <a:xfrm>
          <a:off x="16230600" y="6415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69598</xdr:rowOff>
    </xdr:from>
    <xdr:ext cx="534377" cy="259045"/>
    <xdr:sp macro="" textlink="">
      <xdr:nvSpPr>
        <xdr:cNvPr id="510" name="消防費最大値テキスト"/>
        <xdr:cNvSpPr txBox="1"/>
      </xdr:nvSpPr>
      <xdr:spPr>
        <a:xfrm>
          <a:off x="16370300" y="5041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60,734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122921</xdr:rowOff>
    </xdr:from>
    <xdr:to>
      <xdr:col>86</xdr:col>
      <xdr:colOff>25400</xdr:colOff>
      <xdr:row>30</xdr:row>
      <xdr:rowOff>122921</xdr:rowOff>
    </xdr:to>
    <xdr:cxnSp macro="">
      <xdr:nvCxnSpPr>
        <xdr:cNvPr id="511" name="直線コネクタ 510"/>
        <xdr:cNvCxnSpPr/>
      </xdr:nvCxnSpPr>
      <xdr:spPr>
        <a:xfrm>
          <a:off x="16230600" y="5266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31709</xdr:rowOff>
    </xdr:from>
    <xdr:to>
      <xdr:col>85</xdr:col>
      <xdr:colOff>127000</xdr:colOff>
      <xdr:row>36</xdr:row>
      <xdr:rowOff>59279</xdr:rowOff>
    </xdr:to>
    <xdr:cxnSp macro="">
      <xdr:nvCxnSpPr>
        <xdr:cNvPr id="512" name="直線コネクタ 511"/>
        <xdr:cNvCxnSpPr/>
      </xdr:nvCxnSpPr>
      <xdr:spPr>
        <a:xfrm flipV="1">
          <a:off x="15481300" y="6203909"/>
          <a:ext cx="838200" cy="27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33</xdr:row>
      <xdr:rowOff>170413</xdr:rowOff>
    </xdr:from>
    <xdr:ext cx="534377" cy="259045"/>
    <xdr:sp macro="" textlink="">
      <xdr:nvSpPr>
        <xdr:cNvPr id="513" name="消防費平均値テキスト"/>
        <xdr:cNvSpPr txBox="1"/>
      </xdr:nvSpPr>
      <xdr:spPr>
        <a:xfrm>
          <a:off x="16370300" y="58282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147536</xdr:rowOff>
    </xdr:from>
    <xdr:to>
      <xdr:col>85</xdr:col>
      <xdr:colOff>177800</xdr:colOff>
      <xdr:row>35</xdr:row>
      <xdr:rowOff>77686</xdr:rowOff>
    </xdr:to>
    <xdr:sp macro="" textlink="">
      <xdr:nvSpPr>
        <xdr:cNvPr id="514" name="フローチャート: 判断 513"/>
        <xdr:cNvSpPr/>
      </xdr:nvSpPr>
      <xdr:spPr>
        <a:xfrm>
          <a:off x="16268700" y="5976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59279</xdr:rowOff>
    </xdr:from>
    <xdr:to>
      <xdr:col>81</xdr:col>
      <xdr:colOff>50800</xdr:colOff>
      <xdr:row>36</xdr:row>
      <xdr:rowOff>67325</xdr:rowOff>
    </xdr:to>
    <xdr:cxnSp macro="">
      <xdr:nvCxnSpPr>
        <xdr:cNvPr id="515" name="直線コネクタ 514"/>
        <xdr:cNvCxnSpPr/>
      </xdr:nvCxnSpPr>
      <xdr:spPr>
        <a:xfrm flipV="1">
          <a:off x="14592300" y="6231479"/>
          <a:ext cx="889000" cy="8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8639</xdr:rowOff>
    </xdr:from>
    <xdr:to>
      <xdr:col>81</xdr:col>
      <xdr:colOff>101600</xdr:colOff>
      <xdr:row>35</xdr:row>
      <xdr:rowOff>110239</xdr:rowOff>
    </xdr:to>
    <xdr:sp macro="" textlink="">
      <xdr:nvSpPr>
        <xdr:cNvPr id="516" name="フローチャート: 判断 515"/>
        <xdr:cNvSpPr/>
      </xdr:nvSpPr>
      <xdr:spPr>
        <a:xfrm>
          <a:off x="15430500" y="6009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126766</xdr:rowOff>
    </xdr:from>
    <xdr:ext cx="534377" cy="259045"/>
    <xdr:sp macro="" textlink="">
      <xdr:nvSpPr>
        <xdr:cNvPr id="517" name="テキスト ボックス 516"/>
        <xdr:cNvSpPr txBox="1"/>
      </xdr:nvSpPr>
      <xdr:spPr>
        <a:xfrm>
          <a:off x="15214111" y="5784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147724</xdr:rowOff>
    </xdr:from>
    <xdr:to>
      <xdr:col>76</xdr:col>
      <xdr:colOff>114300</xdr:colOff>
      <xdr:row>36</xdr:row>
      <xdr:rowOff>67325</xdr:rowOff>
    </xdr:to>
    <xdr:cxnSp macro="">
      <xdr:nvCxnSpPr>
        <xdr:cNvPr id="518" name="直線コネクタ 517"/>
        <xdr:cNvCxnSpPr/>
      </xdr:nvCxnSpPr>
      <xdr:spPr>
        <a:xfrm>
          <a:off x="13703300" y="6148474"/>
          <a:ext cx="889000" cy="91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159720</xdr:rowOff>
    </xdr:from>
    <xdr:to>
      <xdr:col>76</xdr:col>
      <xdr:colOff>165100</xdr:colOff>
      <xdr:row>35</xdr:row>
      <xdr:rowOff>89870</xdr:rowOff>
    </xdr:to>
    <xdr:sp macro="" textlink="">
      <xdr:nvSpPr>
        <xdr:cNvPr id="519" name="フローチャート: 判断 518"/>
        <xdr:cNvSpPr/>
      </xdr:nvSpPr>
      <xdr:spPr>
        <a:xfrm>
          <a:off x="14541500" y="598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106397</xdr:rowOff>
    </xdr:from>
    <xdr:ext cx="534377" cy="259045"/>
    <xdr:sp macro="" textlink="">
      <xdr:nvSpPr>
        <xdr:cNvPr id="520" name="テキスト ボックス 519"/>
        <xdr:cNvSpPr txBox="1"/>
      </xdr:nvSpPr>
      <xdr:spPr>
        <a:xfrm>
          <a:off x="14325111" y="576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147724</xdr:rowOff>
    </xdr:from>
    <xdr:to>
      <xdr:col>71</xdr:col>
      <xdr:colOff>177800</xdr:colOff>
      <xdr:row>36</xdr:row>
      <xdr:rowOff>59599</xdr:rowOff>
    </xdr:to>
    <xdr:cxnSp macro="">
      <xdr:nvCxnSpPr>
        <xdr:cNvPr id="521" name="直線コネクタ 520"/>
        <xdr:cNvCxnSpPr/>
      </xdr:nvCxnSpPr>
      <xdr:spPr>
        <a:xfrm flipV="1">
          <a:off x="12814300" y="6148474"/>
          <a:ext cx="889000" cy="83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32984</xdr:rowOff>
    </xdr:from>
    <xdr:to>
      <xdr:col>72</xdr:col>
      <xdr:colOff>38100</xdr:colOff>
      <xdr:row>35</xdr:row>
      <xdr:rowOff>134584</xdr:rowOff>
    </xdr:to>
    <xdr:sp macro="" textlink="">
      <xdr:nvSpPr>
        <xdr:cNvPr id="522" name="フローチャート: 判断 521"/>
        <xdr:cNvSpPr/>
      </xdr:nvSpPr>
      <xdr:spPr>
        <a:xfrm>
          <a:off x="13652500" y="6033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151111</xdr:rowOff>
    </xdr:from>
    <xdr:ext cx="534377" cy="259045"/>
    <xdr:sp macro="" textlink="">
      <xdr:nvSpPr>
        <xdr:cNvPr id="523" name="テキスト ボックス 522"/>
        <xdr:cNvSpPr txBox="1"/>
      </xdr:nvSpPr>
      <xdr:spPr>
        <a:xfrm>
          <a:off x="13436111" y="5808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78476</xdr:rowOff>
    </xdr:from>
    <xdr:to>
      <xdr:col>67</xdr:col>
      <xdr:colOff>101600</xdr:colOff>
      <xdr:row>36</xdr:row>
      <xdr:rowOff>8626</xdr:rowOff>
    </xdr:to>
    <xdr:sp macro="" textlink="">
      <xdr:nvSpPr>
        <xdr:cNvPr id="524" name="フローチャート: 判断 523"/>
        <xdr:cNvSpPr/>
      </xdr:nvSpPr>
      <xdr:spPr>
        <a:xfrm>
          <a:off x="12763500" y="6079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25153</xdr:rowOff>
    </xdr:from>
    <xdr:ext cx="534377" cy="259045"/>
    <xdr:sp macro="" textlink="">
      <xdr:nvSpPr>
        <xdr:cNvPr id="525" name="テキスト ボックス 524"/>
        <xdr:cNvSpPr txBox="1"/>
      </xdr:nvSpPr>
      <xdr:spPr>
        <a:xfrm>
          <a:off x="12547111" y="5854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152359</xdr:rowOff>
    </xdr:from>
    <xdr:to>
      <xdr:col>85</xdr:col>
      <xdr:colOff>177800</xdr:colOff>
      <xdr:row>36</xdr:row>
      <xdr:rowOff>82509</xdr:rowOff>
    </xdr:to>
    <xdr:sp macro="" textlink="">
      <xdr:nvSpPr>
        <xdr:cNvPr id="531" name="楕円 530"/>
        <xdr:cNvSpPr/>
      </xdr:nvSpPr>
      <xdr:spPr>
        <a:xfrm>
          <a:off x="16268700" y="6153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130786</xdr:rowOff>
    </xdr:from>
    <xdr:ext cx="534377" cy="259045"/>
    <xdr:sp macro="" textlink="">
      <xdr:nvSpPr>
        <xdr:cNvPr id="532" name="消防費該当値テキスト"/>
        <xdr:cNvSpPr txBox="1"/>
      </xdr:nvSpPr>
      <xdr:spPr>
        <a:xfrm>
          <a:off x="16370300" y="6131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8479</xdr:rowOff>
    </xdr:from>
    <xdr:to>
      <xdr:col>81</xdr:col>
      <xdr:colOff>101600</xdr:colOff>
      <xdr:row>36</xdr:row>
      <xdr:rowOff>110079</xdr:rowOff>
    </xdr:to>
    <xdr:sp macro="" textlink="">
      <xdr:nvSpPr>
        <xdr:cNvPr id="533" name="楕円 532"/>
        <xdr:cNvSpPr/>
      </xdr:nvSpPr>
      <xdr:spPr>
        <a:xfrm>
          <a:off x="15430500" y="6180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101206</xdr:rowOff>
    </xdr:from>
    <xdr:ext cx="534377" cy="259045"/>
    <xdr:sp macro="" textlink="">
      <xdr:nvSpPr>
        <xdr:cNvPr id="534" name="テキスト ボックス 533"/>
        <xdr:cNvSpPr txBox="1"/>
      </xdr:nvSpPr>
      <xdr:spPr>
        <a:xfrm>
          <a:off x="15214111" y="6273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16525</xdr:rowOff>
    </xdr:from>
    <xdr:to>
      <xdr:col>76</xdr:col>
      <xdr:colOff>165100</xdr:colOff>
      <xdr:row>36</xdr:row>
      <xdr:rowOff>118125</xdr:rowOff>
    </xdr:to>
    <xdr:sp macro="" textlink="">
      <xdr:nvSpPr>
        <xdr:cNvPr id="535" name="楕円 534"/>
        <xdr:cNvSpPr/>
      </xdr:nvSpPr>
      <xdr:spPr>
        <a:xfrm>
          <a:off x="14541500" y="6188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109252</xdr:rowOff>
    </xdr:from>
    <xdr:ext cx="534377" cy="259045"/>
    <xdr:sp macro="" textlink="">
      <xdr:nvSpPr>
        <xdr:cNvPr id="536" name="テキスト ボックス 535"/>
        <xdr:cNvSpPr txBox="1"/>
      </xdr:nvSpPr>
      <xdr:spPr>
        <a:xfrm>
          <a:off x="14325111" y="6281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96924</xdr:rowOff>
    </xdr:from>
    <xdr:to>
      <xdr:col>72</xdr:col>
      <xdr:colOff>38100</xdr:colOff>
      <xdr:row>36</xdr:row>
      <xdr:rowOff>27074</xdr:rowOff>
    </xdr:to>
    <xdr:sp macro="" textlink="">
      <xdr:nvSpPr>
        <xdr:cNvPr id="537" name="楕円 536"/>
        <xdr:cNvSpPr/>
      </xdr:nvSpPr>
      <xdr:spPr>
        <a:xfrm>
          <a:off x="13652500" y="6097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18201</xdr:rowOff>
    </xdr:from>
    <xdr:ext cx="534377" cy="259045"/>
    <xdr:sp macro="" textlink="">
      <xdr:nvSpPr>
        <xdr:cNvPr id="538" name="テキスト ボックス 537"/>
        <xdr:cNvSpPr txBox="1"/>
      </xdr:nvSpPr>
      <xdr:spPr>
        <a:xfrm>
          <a:off x="13436111" y="6190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8799</xdr:rowOff>
    </xdr:from>
    <xdr:to>
      <xdr:col>67</xdr:col>
      <xdr:colOff>101600</xdr:colOff>
      <xdr:row>36</xdr:row>
      <xdr:rowOff>110399</xdr:rowOff>
    </xdr:to>
    <xdr:sp macro="" textlink="">
      <xdr:nvSpPr>
        <xdr:cNvPr id="539" name="楕円 538"/>
        <xdr:cNvSpPr/>
      </xdr:nvSpPr>
      <xdr:spPr>
        <a:xfrm>
          <a:off x="12763500" y="6180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101526</xdr:rowOff>
    </xdr:from>
    <xdr:ext cx="534377" cy="259045"/>
    <xdr:sp macro="" textlink="">
      <xdr:nvSpPr>
        <xdr:cNvPr id="540" name="テキスト ボックス 539"/>
        <xdr:cNvSpPr txBox="1"/>
      </xdr:nvSpPr>
      <xdr:spPr>
        <a:xfrm>
          <a:off x="12547111" y="6273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1" name="直線コネクタ 550"/>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2" name="テキスト ボックス 551"/>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3" name="直線コネクタ 552"/>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4" name="テキスト ボックス 553"/>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5" name="直線コネクタ 554"/>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6" name="テキスト ボックス 555"/>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7" name="直線コネクタ 556"/>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58" name="テキスト ボックス 557"/>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0" name="テキスト ボックス 55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98492</xdr:rowOff>
    </xdr:from>
    <xdr:to>
      <xdr:col>85</xdr:col>
      <xdr:colOff>126364</xdr:colOff>
      <xdr:row>58</xdr:row>
      <xdr:rowOff>16873</xdr:rowOff>
    </xdr:to>
    <xdr:cxnSp macro="">
      <xdr:nvCxnSpPr>
        <xdr:cNvPr id="562" name="直線コネクタ 561"/>
        <xdr:cNvCxnSpPr/>
      </xdr:nvCxnSpPr>
      <xdr:spPr>
        <a:xfrm flipV="1">
          <a:off x="16317595" y="8670992"/>
          <a:ext cx="1269" cy="1289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20700</xdr:rowOff>
    </xdr:from>
    <xdr:ext cx="534377" cy="259045"/>
    <xdr:sp macro="" textlink="">
      <xdr:nvSpPr>
        <xdr:cNvPr id="563" name="教育費最小値テキスト"/>
        <xdr:cNvSpPr txBox="1"/>
      </xdr:nvSpPr>
      <xdr:spPr>
        <a:xfrm>
          <a:off x="16370300" y="9964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16873</xdr:rowOff>
    </xdr:from>
    <xdr:to>
      <xdr:col>86</xdr:col>
      <xdr:colOff>25400</xdr:colOff>
      <xdr:row>58</xdr:row>
      <xdr:rowOff>16873</xdr:rowOff>
    </xdr:to>
    <xdr:cxnSp macro="">
      <xdr:nvCxnSpPr>
        <xdr:cNvPr id="564" name="直線コネクタ 563"/>
        <xdr:cNvCxnSpPr/>
      </xdr:nvCxnSpPr>
      <xdr:spPr>
        <a:xfrm>
          <a:off x="16230600" y="9960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45169</xdr:rowOff>
    </xdr:from>
    <xdr:ext cx="599010" cy="259045"/>
    <xdr:sp macro="" textlink="">
      <xdr:nvSpPr>
        <xdr:cNvPr id="565" name="教育費最大値テキスト"/>
        <xdr:cNvSpPr txBox="1"/>
      </xdr:nvSpPr>
      <xdr:spPr>
        <a:xfrm>
          <a:off x="16370300" y="8446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309,013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98492</xdr:rowOff>
    </xdr:from>
    <xdr:to>
      <xdr:col>86</xdr:col>
      <xdr:colOff>25400</xdr:colOff>
      <xdr:row>50</xdr:row>
      <xdr:rowOff>98492</xdr:rowOff>
    </xdr:to>
    <xdr:cxnSp macro="">
      <xdr:nvCxnSpPr>
        <xdr:cNvPr id="566" name="直線コネクタ 565"/>
        <xdr:cNvCxnSpPr/>
      </xdr:nvCxnSpPr>
      <xdr:spPr>
        <a:xfrm>
          <a:off x="16230600" y="867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118280</xdr:rowOff>
    </xdr:from>
    <xdr:to>
      <xdr:col>85</xdr:col>
      <xdr:colOff>127000</xdr:colOff>
      <xdr:row>57</xdr:row>
      <xdr:rowOff>143115</xdr:rowOff>
    </xdr:to>
    <xdr:cxnSp macro="">
      <xdr:nvCxnSpPr>
        <xdr:cNvPr id="567" name="直線コネクタ 566"/>
        <xdr:cNvCxnSpPr/>
      </xdr:nvCxnSpPr>
      <xdr:spPr>
        <a:xfrm flipV="1">
          <a:off x="15481300" y="9890930"/>
          <a:ext cx="838200" cy="24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142122</xdr:rowOff>
    </xdr:from>
    <xdr:ext cx="534377" cy="259045"/>
    <xdr:sp macro="" textlink="">
      <xdr:nvSpPr>
        <xdr:cNvPr id="568" name="教育費平均値テキスト"/>
        <xdr:cNvSpPr txBox="1"/>
      </xdr:nvSpPr>
      <xdr:spPr>
        <a:xfrm>
          <a:off x="16370300" y="95718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119245</xdr:rowOff>
    </xdr:from>
    <xdr:to>
      <xdr:col>85</xdr:col>
      <xdr:colOff>177800</xdr:colOff>
      <xdr:row>57</xdr:row>
      <xdr:rowOff>49395</xdr:rowOff>
    </xdr:to>
    <xdr:sp macro="" textlink="">
      <xdr:nvSpPr>
        <xdr:cNvPr id="569" name="フローチャート: 判断 568"/>
        <xdr:cNvSpPr/>
      </xdr:nvSpPr>
      <xdr:spPr>
        <a:xfrm>
          <a:off x="16268700" y="972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143115</xdr:rowOff>
    </xdr:from>
    <xdr:to>
      <xdr:col>81</xdr:col>
      <xdr:colOff>50800</xdr:colOff>
      <xdr:row>57</xdr:row>
      <xdr:rowOff>145104</xdr:rowOff>
    </xdr:to>
    <xdr:cxnSp macro="">
      <xdr:nvCxnSpPr>
        <xdr:cNvPr id="570" name="直線コネクタ 569"/>
        <xdr:cNvCxnSpPr/>
      </xdr:nvCxnSpPr>
      <xdr:spPr>
        <a:xfrm flipV="1">
          <a:off x="14592300" y="9915765"/>
          <a:ext cx="889000" cy="1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137944</xdr:rowOff>
    </xdr:from>
    <xdr:to>
      <xdr:col>81</xdr:col>
      <xdr:colOff>101600</xdr:colOff>
      <xdr:row>57</xdr:row>
      <xdr:rowOff>68094</xdr:rowOff>
    </xdr:to>
    <xdr:sp macro="" textlink="">
      <xdr:nvSpPr>
        <xdr:cNvPr id="571" name="フローチャート: 判断 570"/>
        <xdr:cNvSpPr/>
      </xdr:nvSpPr>
      <xdr:spPr>
        <a:xfrm>
          <a:off x="15430500" y="9739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84621</xdr:rowOff>
    </xdr:from>
    <xdr:ext cx="534377" cy="259045"/>
    <xdr:sp macro="" textlink="">
      <xdr:nvSpPr>
        <xdr:cNvPr id="572" name="テキスト ボックス 571"/>
        <xdr:cNvSpPr txBox="1"/>
      </xdr:nvSpPr>
      <xdr:spPr>
        <a:xfrm>
          <a:off x="15214111" y="9514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75527</xdr:rowOff>
    </xdr:from>
    <xdr:to>
      <xdr:col>76</xdr:col>
      <xdr:colOff>114300</xdr:colOff>
      <xdr:row>57</xdr:row>
      <xdr:rowOff>145104</xdr:rowOff>
    </xdr:to>
    <xdr:cxnSp macro="">
      <xdr:nvCxnSpPr>
        <xdr:cNvPr id="573" name="直線コネクタ 572"/>
        <xdr:cNvCxnSpPr/>
      </xdr:nvCxnSpPr>
      <xdr:spPr>
        <a:xfrm>
          <a:off x="13703300" y="9848177"/>
          <a:ext cx="889000" cy="69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131095</xdr:rowOff>
    </xdr:from>
    <xdr:to>
      <xdr:col>76</xdr:col>
      <xdr:colOff>165100</xdr:colOff>
      <xdr:row>57</xdr:row>
      <xdr:rowOff>61245</xdr:rowOff>
    </xdr:to>
    <xdr:sp macro="" textlink="">
      <xdr:nvSpPr>
        <xdr:cNvPr id="574" name="フローチャート: 判断 573"/>
        <xdr:cNvSpPr/>
      </xdr:nvSpPr>
      <xdr:spPr>
        <a:xfrm>
          <a:off x="14541500" y="9732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77772</xdr:rowOff>
    </xdr:from>
    <xdr:ext cx="534377" cy="259045"/>
    <xdr:sp macro="" textlink="">
      <xdr:nvSpPr>
        <xdr:cNvPr id="575" name="テキスト ボックス 574"/>
        <xdr:cNvSpPr txBox="1"/>
      </xdr:nvSpPr>
      <xdr:spPr>
        <a:xfrm>
          <a:off x="14325111" y="9507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75527</xdr:rowOff>
    </xdr:from>
    <xdr:to>
      <xdr:col>71</xdr:col>
      <xdr:colOff>177800</xdr:colOff>
      <xdr:row>57</xdr:row>
      <xdr:rowOff>106260</xdr:rowOff>
    </xdr:to>
    <xdr:cxnSp macro="">
      <xdr:nvCxnSpPr>
        <xdr:cNvPr id="576" name="直線コネクタ 575"/>
        <xdr:cNvCxnSpPr/>
      </xdr:nvCxnSpPr>
      <xdr:spPr>
        <a:xfrm flipV="1">
          <a:off x="12814300" y="9848177"/>
          <a:ext cx="889000" cy="30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142849</xdr:rowOff>
    </xdr:from>
    <xdr:to>
      <xdr:col>72</xdr:col>
      <xdr:colOff>38100</xdr:colOff>
      <xdr:row>57</xdr:row>
      <xdr:rowOff>72999</xdr:rowOff>
    </xdr:to>
    <xdr:sp macro="" textlink="">
      <xdr:nvSpPr>
        <xdr:cNvPr id="577" name="フローチャート: 判断 576"/>
        <xdr:cNvSpPr/>
      </xdr:nvSpPr>
      <xdr:spPr>
        <a:xfrm>
          <a:off x="13652500" y="974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89526</xdr:rowOff>
    </xdr:from>
    <xdr:ext cx="534377" cy="259045"/>
    <xdr:sp macro="" textlink="">
      <xdr:nvSpPr>
        <xdr:cNvPr id="578" name="テキスト ボックス 577"/>
        <xdr:cNvSpPr txBox="1"/>
      </xdr:nvSpPr>
      <xdr:spPr>
        <a:xfrm>
          <a:off x="13436111" y="9519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169733</xdr:rowOff>
    </xdr:from>
    <xdr:to>
      <xdr:col>67</xdr:col>
      <xdr:colOff>101600</xdr:colOff>
      <xdr:row>57</xdr:row>
      <xdr:rowOff>99883</xdr:rowOff>
    </xdr:to>
    <xdr:sp macro="" textlink="">
      <xdr:nvSpPr>
        <xdr:cNvPr id="579" name="フローチャート: 判断 578"/>
        <xdr:cNvSpPr/>
      </xdr:nvSpPr>
      <xdr:spPr>
        <a:xfrm>
          <a:off x="12763500" y="9770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116410</xdr:rowOff>
    </xdr:from>
    <xdr:ext cx="534377" cy="259045"/>
    <xdr:sp macro="" textlink="">
      <xdr:nvSpPr>
        <xdr:cNvPr id="580" name="テキスト ボックス 579"/>
        <xdr:cNvSpPr txBox="1"/>
      </xdr:nvSpPr>
      <xdr:spPr>
        <a:xfrm>
          <a:off x="12547111" y="9546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67480</xdr:rowOff>
    </xdr:from>
    <xdr:to>
      <xdr:col>85</xdr:col>
      <xdr:colOff>177800</xdr:colOff>
      <xdr:row>57</xdr:row>
      <xdr:rowOff>169080</xdr:rowOff>
    </xdr:to>
    <xdr:sp macro="" textlink="">
      <xdr:nvSpPr>
        <xdr:cNvPr id="586" name="楕円 585"/>
        <xdr:cNvSpPr/>
      </xdr:nvSpPr>
      <xdr:spPr>
        <a:xfrm>
          <a:off x="16268700" y="9840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153857</xdr:rowOff>
    </xdr:from>
    <xdr:ext cx="534377" cy="259045"/>
    <xdr:sp macro="" textlink="">
      <xdr:nvSpPr>
        <xdr:cNvPr id="587" name="教育費該当値テキスト"/>
        <xdr:cNvSpPr txBox="1"/>
      </xdr:nvSpPr>
      <xdr:spPr>
        <a:xfrm>
          <a:off x="16370300" y="9755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92315</xdr:rowOff>
    </xdr:from>
    <xdr:to>
      <xdr:col>81</xdr:col>
      <xdr:colOff>101600</xdr:colOff>
      <xdr:row>58</xdr:row>
      <xdr:rowOff>22465</xdr:rowOff>
    </xdr:to>
    <xdr:sp macro="" textlink="">
      <xdr:nvSpPr>
        <xdr:cNvPr id="588" name="楕円 587"/>
        <xdr:cNvSpPr/>
      </xdr:nvSpPr>
      <xdr:spPr>
        <a:xfrm>
          <a:off x="15430500" y="986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13592</xdr:rowOff>
    </xdr:from>
    <xdr:ext cx="534377" cy="259045"/>
    <xdr:sp macro="" textlink="">
      <xdr:nvSpPr>
        <xdr:cNvPr id="589" name="テキスト ボックス 588"/>
        <xdr:cNvSpPr txBox="1"/>
      </xdr:nvSpPr>
      <xdr:spPr>
        <a:xfrm>
          <a:off x="15214111" y="9957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94304</xdr:rowOff>
    </xdr:from>
    <xdr:to>
      <xdr:col>76</xdr:col>
      <xdr:colOff>165100</xdr:colOff>
      <xdr:row>58</xdr:row>
      <xdr:rowOff>24454</xdr:rowOff>
    </xdr:to>
    <xdr:sp macro="" textlink="">
      <xdr:nvSpPr>
        <xdr:cNvPr id="590" name="楕円 589"/>
        <xdr:cNvSpPr/>
      </xdr:nvSpPr>
      <xdr:spPr>
        <a:xfrm>
          <a:off x="14541500" y="9866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15581</xdr:rowOff>
    </xdr:from>
    <xdr:ext cx="534377" cy="259045"/>
    <xdr:sp macro="" textlink="">
      <xdr:nvSpPr>
        <xdr:cNvPr id="591" name="テキスト ボックス 590"/>
        <xdr:cNvSpPr txBox="1"/>
      </xdr:nvSpPr>
      <xdr:spPr>
        <a:xfrm>
          <a:off x="14325111" y="9959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24727</xdr:rowOff>
    </xdr:from>
    <xdr:to>
      <xdr:col>72</xdr:col>
      <xdr:colOff>38100</xdr:colOff>
      <xdr:row>57</xdr:row>
      <xdr:rowOff>126327</xdr:rowOff>
    </xdr:to>
    <xdr:sp macro="" textlink="">
      <xdr:nvSpPr>
        <xdr:cNvPr id="592" name="楕円 591"/>
        <xdr:cNvSpPr/>
      </xdr:nvSpPr>
      <xdr:spPr>
        <a:xfrm>
          <a:off x="13652500" y="9797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117454</xdr:rowOff>
    </xdr:from>
    <xdr:ext cx="534377" cy="259045"/>
    <xdr:sp macro="" textlink="">
      <xdr:nvSpPr>
        <xdr:cNvPr id="593" name="テキスト ボックス 592"/>
        <xdr:cNvSpPr txBox="1"/>
      </xdr:nvSpPr>
      <xdr:spPr>
        <a:xfrm>
          <a:off x="13436111" y="9890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55460</xdr:rowOff>
    </xdr:from>
    <xdr:to>
      <xdr:col>67</xdr:col>
      <xdr:colOff>101600</xdr:colOff>
      <xdr:row>57</xdr:row>
      <xdr:rowOff>157060</xdr:rowOff>
    </xdr:to>
    <xdr:sp macro="" textlink="">
      <xdr:nvSpPr>
        <xdr:cNvPr id="594" name="楕円 593"/>
        <xdr:cNvSpPr/>
      </xdr:nvSpPr>
      <xdr:spPr>
        <a:xfrm>
          <a:off x="12763500" y="982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148187</xdr:rowOff>
    </xdr:from>
    <xdr:ext cx="534377" cy="259045"/>
    <xdr:sp macro="" textlink="">
      <xdr:nvSpPr>
        <xdr:cNvPr id="595" name="テキスト ボックス 594"/>
        <xdr:cNvSpPr txBox="1"/>
      </xdr:nvSpPr>
      <xdr:spPr>
        <a:xfrm>
          <a:off x="12547111" y="9920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9" name="テキスト ボックス 60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1" name="テキスト ボックス 61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3" name="テキスト ボックス 612"/>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5" name="テキスト ボックス 614"/>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151168</xdr:rowOff>
    </xdr:from>
    <xdr:to>
      <xdr:col>85</xdr:col>
      <xdr:colOff>126364</xdr:colOff>
      <xdr:row>79</xdr:row>
      <xdr:rowOff>44450</xdr:rowOff>
    </xdr:to>
    <xdr:cxnSp macro="">
      <xdr:nvCxnSpPr>
        <xdr:cNvPr id="619" name="直線コネクタ 618"/>
        <xdr:cNvCxnSpPr/>
      </xdr:nvCxnSpPr>
      <xdr:spPr>
        <a:xfrm flipV="1">
          <a:off x="16317595" y="12152668"/>
          <a:ext cx="1269" cy="1436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0"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1" name="直線コネクタ 620"/>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97845</xdr:rowOff>
    </xdr:from>
    <xdr:ext cx="599010" cy="259045"/>
    <xdr:sp macro="" textlink="">
      <xdr:nvSpPr>
        <xdr:cNvPr id="622" name="災害復旧費最大値テキスト"/>
        <xdr:cNvSpPr txBox="1"/>
      </xdr:nvSpPr>
      <xdr:spPr>
        <a:xfrm>
          <a:off x="16370300" y="11927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113,097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151168</xdr:rowOff>
    </xdr:from>
    <xdr:to>
      <xdr:col>86</xdr:col>
      <xdr:colOff>25400</xdr:colOff>
      <xdr:row>70</xdr:row>
      <xdr:rowOff>151168</xdr:rowOff>
    </xdr:to>
    <xdr:cxnSp macro="">
      <xdr:nvCxnSpPr>
        <xdr:cNvPr id="623" name="直線コネクタ 622"/>
        <xdr:cNvCxnSpPr/>
      </xdr:nvCxnSpPr>
      <xdr:spPr>
        <a:xfrm>
          <a:off x="16230600" y="12152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97993</xdr:rowOff>
    </xdr:from>
    <xdr:to>
      <xdr:col>85</xdr:col>
      <xdr:colOff>127000</xdr:colOff>
      <xdr:row>78</xdr:row>
      <xdr:rowOff>151524</xdr:rowOff>
    </xdr:to>
    <xdr:cxnSp macro="">
      <xdr:nvCxnSpPr>
        <xdr:cNvPr id="624" name="直線コネクタ 623"/>
        <xdr:cNvCxnSpPr/>
      </xdr:nvCxnSpPr>
      <xdr:spPr>
        <a:xfrm>
          <a:off x="15481300" y="12613843"/>
          <a:ext cx="838200" cy="910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89095</xdr:rowOff>
    </xdr:from>
    <xdr:ext cx="469744" cy="259045"/>
    <xdr:sp macro="" textlink="">
      <xdr:nvSpPr>
        <xdr:cNvPr id="625" name="災害復旧費平均値テキスト"/>
        <xdr:cNvSpPr txBox="1"/>
      </xdr:nvSpPr>
      <xdr:spPr>
        <a:xfrm>
          <a:off x="16370300" y="132907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66218</xdr:rowOff>
    </xdr:from>
    <xdr:to>
      <xdr:col>85</xdr:col>
      <xdr:colOff>177800</xdr:colOff>
      <xdr:row>78</xdr:row>
      <xdr:rowOff>167818</xdr:rowOff>
    </xdr:to>
    <xdr:sp macro="" textlink="">
      <xdr:nvSpPr>
        <xdr:cNvPr id="626" name="フローチャート: 判断 625"/>
        <xdr:cNvSpPr/>
      </xdr:nvSpPr>
      <xdr:spPr>
        <a:xfrm>
          <a:off x="16268700" y="13439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97993</xdr:rowOff>
    </xdr:from>
    <xdr:to>
      <xdr:col>81</xdr:col>
      <xdr:colOff>50800</xdr:colOff>
      <xdr:row>76</xdr:row>
      <xdr:rowOff>112192</xdr:rowOff>
    </xdr:to>
    <xdr:cxnSp macro="">
      <xdr:nvCxnSpPr>
        <xdr:cNvPr id="627" name="直線コネクタ 626"/>
        <xdr:cNvCxnSpPr/>
      </xdr:nvCxnSpPr>
      <xdr:spPr>
        <a:xfrm flipV="1">
          <a:off x="14592300" y="12613843"/>
          <a:ext cx="889000" cy="528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52743</xdr:rowOff>
    </xdr:from>
    <xdr:to>
      <xdr:col>81</xdr:col>
      <xdr:colOff>101600</xdr:colOff>
      <xdr:row>78</xdr:row>
      <xdr:rowOff>154343</xdr:rowOff>
    </xdr:to>
    <xdr:sp macro="" textlink="">
      <xdr:nvSpPr>
        <xdr:cNvPr id="628" name="フローチャート: 判断 627"/>
        <xdr:cNvSpPr/>
      </xdr:nvSpPr>
      <xdr:spPr>
        <a:xfrm>
          <a:off x="15430500" y="13425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145470</xdr:rowOff>
    </xdr:from>
    <xdr:ext cx="469744" cy="259045"/>
    <xdr:sp macro="" textlink="">
      <xdr:nvSpPr>
        <xdr:cNvPr id="629" name="テキスト ボックス 628"/>
        <xdr:cNvSpPr txBox="1"/>
      </xdr:nvSpPr>
      <xdr:spPr>
        <a:xfrm>
          <a:off x="15246428" y="13518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112192</xdr:rowOff>
    </xdr:from>
    <xdr:to>
      <xdr:col>76</xdr:col>
      <xdr:colOff>114300</xdr:colOff>
      <xdr:row>78</xdr:row>
      <xdr:rowOff>67081</xdr:rowOff>
    </xdr:to>
    <xdr:cxnSp macro="">
      <xdr:nvCxnSpPr>
        <xdr:cNvPr id="630" name="直線コネクタ 629"/>
        <xdr:cNvCxnSpPr/>
      </xdr:nvCxnSpPr>
      <xdr:spPr>
        <a:xfrm flipV="1">
          <a:off x="13703300" y="13142392"/>
          <a:ext cx="889000" cy="297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37288</xdr:rowOff>
    </xdr:from>
    <xdr:to>
      <xdr:col>76</xdr:col>
      <xdr:colOff>165100</xdr:colOff>
      <xdr:row>78</xdr:row>
      <xdr:rowOff>138888</xdr:rowOff>
    </xdr:to>
    <xdr:sp macro="" textlink="">
      <xdr:nvSpPr>
        <xdr:cNvPr id="631" name="フローチャート: 判断 630"/>
        <xdr:cNvSpPr/>
      </xdr:nvSpPr>
      <xdr:spPr>
        <a:xfrm>
          <a:off x="14541500" y="1341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130015</xdr:rowOff>
    </xdr:from>
    <xdr:ext cx="534377" cy="259045"/>
    <xdr:sp macro="" textlink="">
      <xdr:nvSpPr>
        <xdr:cNvPr id="632" name="テキスト ボックス 631"/>
        <xdr:cNvSpPr txBox="1"/>
      </xdr:nvSpPr>
      <xdr:spPr>
        <a:xfrm>
          <a:off x="14325111" y="13503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23876</xdr:rowOff>
    </xdr:from>
    <xdr:to>
      <xdr:col>71</xdr:col>
      <xdr:colOff>177800</xdr:colOff>
      <xdr:row>78</xdr:row>
      <xdr:rowOff>67081</xdr:rowOff>
    </xdr:to>
    <xdr:cxnSp macro="">
      <xdr:nvCxnSpPr>
        <xdr:cNvPr id="633" name="直線コネクタ 632"/>
        <xdr:cNvCxnSpPr/>
      </xdr:nvCxnSpPr>
      <xdr:spPr>
        <a:xfrm>
          <a:off x="12814300" y="13396976"/>
          <a:ext cx="889000" cy="43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160413</xdr:rowOff>
    </xdr:from>
    <xdr:to>
      <xdr:col>72</xdr:col>
      <xdr:colOff>38100</xdr:colOff>
      <xdr:row>78</xdr:row>
      <xdr:rowOff>90563</xdr:rowOff>
    </xdr:to>
    <xdr:sp macro="" textlink="">
      <xdr:nvSpPr>
        <xdr:cNvPr id="634" name="フローチャート: 判断 633"/>
        <xdr:cNvSpPr/>
      </xdr:nvSpPr>
      <xdr:spPr>
        <a:xfrm>
          <a:off x="13652500" y="1336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107090</xdr:rowOff>
    </xdr:from>
    <xdr:ext cx="534377" cy="259045"/>
    <xdr:sp macro="" textlink="">
      <xdr:nvSpPr>
        <xdr:cNvPr id="635" name="テキスト ボックス 634"/>
        <xdr:cNvSpPr txBox="1"/>
      </xdr:nvSpPr>
      <xdr:spPr>
        <a:xfrm>
          <a:off x="13436111" y="13137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63933</xdr:rowOff>
    </xdr:from>
    <xdr:to>
      <xdr:col>67</xdr:col>
      <xdr:colOff>101600</xdr:colOff>
      <xdr:row>78</xdr:row>
      <xdr:rowOff>165533</xdr:rowOff>
    </xdr:to>
    <xdr:sp macro="" textlink="">
      <xdr:nvSpPr>
        <xdr:cNvPr id="636" name="フローチャート: 判断 635"/>
        <xdr:cNvSpPr/>
      </xdr:nvSpPr>
      <xdr:spPr>
        <a:xfrm>
          <a:off x="12763500" y="13437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156660</xdr:rowOff>
    </xdr:from>
    <xdr:ext cx="469744" cy="259045"/>
    <xdr:sp macro="" textlink="">
      <xdr:nvSpPr>
        <xdr:cNvPr id="637" name="テキスト ボックス 636"/>
        <xdr:cNvSpPr txBox="1"/>
      </xdr:nvSpPr>
      <xdr:spPr>
        <a:xfrm>
          <a:off x="12579428" y="13529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100724</xdr:rowOff>
    </xdr:from>
    <xdr:to>
      <xdr:col>85</xdr:col>
      <xdr:colOff>177800</xdr:colOff>
      <xdr:row>79</xdr:row>
      <xdr:rowOff>30874</xdr:rowOff>
    </xdr:to>
    <xdr:sp macro="" textlink="">
      <xdr:nvSpPr>
        <xdr:cNvPr id="643" name="楕円 642"/>
        <xdr:cNvSpPr/>
      </xdr:nvSpPr>
      <xdr:spPr>
        <a:xfrm>
          <a:off x="16268700" y="13473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44645</xdr:rowOff>
    </xdr:from>
    <xdr:ext cx="469744" cy="259045"/>
    <xdr:sp macro="" textlink="">
      <xdr:nvSpPr>
        <xdr:cNvPr id="644" name="災害復旧費該当値テキスト"/>
        <xdr:cNvSpPr txBox="1"/>
      </xdr:nvSpPr>
      <xdr:spPr>
        <a:xfrm>
          <a:off x="16370300" y="13417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47193</xdr:rowOff>
    </xdr:from>
    <xdr:to>
      <xdr:col>81</xdr:col>
      <xdr:colOff>101600</xdr:colOff>
      <xdr:row>73</xdr:row>
      <xdr:rowOff>148793</xdr:rowOff>
    </xdr:to>
    <xdr:sp macro="" textlink="">
      <xdr:nvSpPr>
        <xdr:cNvPr id="645" name="楕円 644"/>
        <xdr:cNvSpPr/>
      </xdr:nvSpPr>
      <xdr:spPr>
        <a:xfrm>
          <a:off x="15430500" y="12563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71</xdr:row>
      <xdr:rowOff>165320</xdr:rowOff>
    </xdr:from>
    <xdr:ext cx="534377" cy="259045"/>
    <xdr:sp macro="" textlink="">
      <xdr:nvSpPr>
        <xdr:cNvPr id="646" name="テキスト ボックス 645"/>
        <xdr:cNvSpPr txBox="1"/>
      </xdr:nvSpPr>
      <xdr:spPr>
        <a:xfrm>
          <a:off x="15214111" y="12338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61392</xdr:rowOff>
    </xdr:from>
    <xdr:to>
      <xdr:col>76</xdr:col>
      <xdr:colOff>165100</xdr:colOff>
      <xdr:row>76</xdr:row>
      <xdr:rowOff>162992</xdr:rowOff>
    </xdr:to>
    <xdr:sp macro="" textlink="">
      <xdr:nvSpPr>
        <xdr:cNvPr id="647" name="楕円 646"/>
        <xdr:cNvSpPr/>
      </xdr:nvSpPr>
      <xdr:spPr>
        <a:xfrm>
          <a:off x="14541500" y="13091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8069</xdr:rowOff>
    </xdr:from>
    <xdr:ext cx="534377" cy="259045"/>
    <xdr:sp macro="" textlink="">
      <xdr:nvSpPr>
        <xdr:cNvPr id="648" name="テキスト ボックス 647"/>
        <xdr:cNvSpPr txBox="1"/>
      </xdr:nvSpPr>
      <xdr:spPr>
        <a:xfrm>
          <a:off x="14325111" y="12866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16281</xdr:rowOff>
    </xdr:from>
    <xdr:to>
      <xdr:col>72</xdr:col>
      <xdr:colOff>38100</xdr:colOff>
      <xdr:row>78</xdr:row>
      <xdr:rowOff>117881</xdr:rowOff>
    </xdr:to>
    <xdr:sp macro="" textlink="">
      <xdr:nvSpPr>
        <xdr:cNvPr id="649" name="楕円 648"/>
        <xdr:cNvSpPr/>
      </xdr:nvSpPr>
      <xdr:spPr>
        <a:xfrm>
          <a:off x="13652500" y="13389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109008</xdr:rowOff>
    </xdr:from>
    <xdr:ext cx="534377" cy="259045"/>
    <xdr:sp macro="" textlink="">
      <xdr:nvSpPr>
        <xdr:cNvPr id="650" name="テキスト ボックス 649"/>
        <xdr:cNvSpPr txBox="1"/>
      </xdr:nvSpPr>
      <xdr:spPr>
        <a:xfrm>
          <a:off x="13436111" y="13482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144526</xdr:rowOff>
    </xdr:from>
    <xdr:to>
      <xdr:col>67</xdr:col>
      <xdr:colOff>101600</xdr:colOff>
      <xdr:row>78</xdr:row>
      <xdr:rowOff>74676</xdr:rowOff>
    </xdr:to>
    <xdr:sp macro="" textlink="">
      <xdr:nvSpPr>
        <xdr:cNvPr id="651" name="楕円 650"/>
        <xdr:cNvSpPr/>
      </xdr:nvSpPr>
      <xdr:spPr>
        <a:xfrm>
          <a:off x="12763500" y="1334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91203</xdr:rowOff>
    </xdr:from>
    <xdr:ext cx="534377" cy="259045"/>
    <xdr:sp macro="" textlink="">
      <xdr:nvSpPr>
        <xdr:cNvPr id="652" name="テキスト ボックス 651"/>
        <xdr:cNvSpPr txBox="1"/>
      </xdr:nvSpPr>
      <xdr:spPr>
        <a:xfrm>
          <a:off x="12547111" y="13121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3" name="直線コネクタ 662"/>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4" name="テキスト ボックス 663"/>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5" name="直線コネクタ 664"/>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6" name="テキスト ボックス 665"/>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7" name="直線コネクタ 666"/>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8" name="テキスト ボックス 667"/>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9" name="直線コネクタ 668"/>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0" name="テキスト ボックス 669"/>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103918</xdr:rowOff>
    </xdr:from>
    <xdr:to>
      <xdr:col>85</xdr:col>
      <xdr:colOff>126364</xdr:colOff>
      <xdr:row>98</xdr:row>
      <xdr:rowOff>64548</xdr:rowOff>
    </xdr:to>
    <xdr:cxnSp macro="">
      <xdr:nvCxnSpPr>
        <xdr:cNvPr id="674" name="直線コネクタ 673"/>
        <xdr:cNvCxnSpPr/>
      </xdr:nvCxnSpPr>
      <xdr:spPr>
        <a:xfrm flipV="1">
          <a:off x="16317595" y="15705868"/>
          <a:ext cx="1269" cy="1160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68375</xdr:rowOff>
    </xdr:from>
    <xdr:ext cx="534377" cy="259045"/>
    <xdr:sp macro="" textlink="">
      <xdr:nvSpPr>
        <xdr:cNvPr id="675" name="公債費最小値テキスト"/>
        <xdr:cNvSpPr txBox="1"/>
      </xdr:nvSpPr>
      <xdr:spPr>
        <a:xfrm>
          <a:off x="16370300" y="16870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64548</xdr:rowOff>
    </xdr:from>
    <xdr:to>
      <xdr:col>86</xdr:col>
      <xdr:colOff>25400</xdr:colOff>
      <xdr:row>98</xdr:row>
      <xdr:rowOff>64548</xdr:rowOff>
    </xdr:to>
    <xdr:cxnSp macro="">
      <xdr:nvCxnSpPr>
        <xdr:cNvPr id="676" name="直線コネクタ 675"/>
        <xdr:cNvCxnSpPr/>
      </xdr:nvCxnSpPr>
      <xdr:spPr>
        <a:xfrm>
          <a:off x="16230600" y="1686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50595</xdr:rowOff>
    </xdr:from>
    <xdr:ext cx="599010" cy="259045"/>
    <xdr:sp macro="" textlink="">
      <xdr:nvSpPr>
        <xdr:cNvPr id="677" name="公債費最大値テキスト"/>
        <xdr:cNvSpPr txBox="1"/>
      </xdr:nvSpPr>
      <xdr:spPr>
        <a:xfrm>
          <a:off x="16370300" y="15481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540,653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103918</xdr:rowOff>
    </xdr:from>
    <xdr:to>
      <xdr:col>86</xdr:col>
      <xdr:colOff>25400</xdr:colOff>
      <xdr:row>91</xdr:row>
      <xdr:rowOff>103918</xdr:rowOff>
    </xdr:to>
    <xdr:cxnSp macro="">
      <xdr:nvCxnSpPr>
        <xdr:cNvPr id="678" name="直線コネクタ 677"/>
        <xdr:cNvCxnSpPr/>
      </xdr:nvCxnSpPr>
      <xdr:spPr>
        <a:xfrm>
          <a:off x="16230600" y="15705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162108</xdr:rowOff>
    </xdr:from>
    <xdr:to>
      <xdr:col>85</xdr:col>
      <xdr:colOff>127000</xdr:colOff>
      <xdr:row>98</xdr:row>
      <xdr:rowOff>6869</xdr:rowOff>
    </xdr:to>
    <xdr:cxnSp macro="">
      <xdr:nvCxnSpPr>
        <xdr:cNvPr id="679" name="直線コネクタ 678"/>
        <xdr:cNvCxnSpPr/>
      </xdr:nvCxnSpPr>
      <xdr:spPr>
        <a:xfrm flipV="1">
          <a:off x="15481300" y="16792758"/>
          <a:ext cx="838200" cy="16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106455</xdr:rowOff>
    </xdr:from>
    <xdr:ext cx="534377" cy="259045"/>
    <xdr:sp macro="" textlink="">
      <xdr:nvSpPr>
        <xdr:cNvPr id="680" name="公債費平均値テキスト"/>
        <xdr:cNvSpPr txBox="1"/>
      </xdr:nvSpPr>
      <xdr:spPr>
        <a:xfrm>
          <a:off x="16370300" y="165656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83578</xdr:rowOff>
    </xdr:from>
    <xdr:to>
      <xdr:col>85</xdr:col>
      <xdr:colOff>177800</xdr:colOff>
      <xdr:row>98</xdr:row>
      <xdr:rowOff>13728</xdr:rowOff>
    </xdr:to>
    <xdr:sp macro="" textlink="">
      <xdr:nvSpPr>
        <xdr:cNvPr id="681" name="フローチャート: 判断 680"/>
        <xdr:cNvSpPr/>
      </xdr:nvSpPr>
      <xdr:spPr>
        <a:xfrm>
          <a:off x="16268700" y="1671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6869</xdr:rowOff>
    </xdr:from>
    <xdr:to>
      <xdr:col>81</xdr:col>
      <xdr:colOff>50800</xdr:colOff>
      <xdr:row>98</xdr:row>
      <xdr:rowOff>24822</xdr:rowOff>
    </xdr:to>
    <xdr:cxnSp macro="">
      <xdr:nvCxnSpPr>
        <xdr:cNvPr id="682" name="直線コネクタ 681"/>
        <xdr:cNvCxnSpPr/>
      </xdr:nvCxnSpPr>
      <xdr:spPr>
        <a:xfrm flipV="1">
          <a:off x="14592300" y="16808969"/>
          <a:ext cx="889000" cy="17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83055</xdr:rowOff>
    </xdr:from>
    <xdr:to>
      <xdr:col>81</xdr:col>
      <xdr:colOff>101600</xdr:colOff>
      <xdr:row>98</xdr:row>
      <xdr:rowOff>13205</xdr:rowOff>
    </xdr:to>
    <xdr:sp macro="" textlink="">
      <xdr:nvSpPr>
        <xdr:cNvPr id="683" name="フローチャート: 判断 682"/>
        <xdr:cNvSpPr/>
      </xdr:nvSpPr>
      <xdr:spPr>
        <a:xfrm>
          <a:off x="15430500" y="16713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29732</xdr:rowOff>
    </xdr:from>
    <xdr:ext cx="534377" cy="259045"/>
    <xdr:sp macro="" textlink="">
      <xdr:nvSpPr>
        <xdr:cNvPr id="684" name="テキスト ボックス 683"/>
        <xdr:cNvSpPr txBox="1"/>
      </xdr:nvSpPr>
      <xdr:spPr>
        <a:xfrm>
          <a:off x="15214111" y="16488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24822</xdr:rowOff>
    </xdr:from>
    <xdr:to>
      <xdr:col>76</xdr:col>
      <xdr:colOff>114300</xdr:colOff>
      <xdr:row>98</xdr:row>
      <xdr:rowOff>33999</xdr:rowOff>
    </xdr:to>
    <xdr:cxnSp macro="">
      <xdr:nvCxnSpPr>
        <xdr:cNvPr id="685" name="直線コネクタ 684"/>
        <xdr:cNvCxnSpPr/>
      </xdr:nvCxnSpPr>
      <xdr:spPr>
        <a:xfrm flipV="1">
          <a:off x="13703300" y="16826922"/>
          <a:ext cx="889000" cy="9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88824</xdr:rowOff>
    </xdr:from>
    <xdr:to>
      <xdr:col>76</xdr:col>
      <xdr:colOff>165100</xdr:colOff>
      <xdr:row>98</xdr:row>
      <xdr:rowOff>18974</xdr:rowOff>
    </xdr:to>
    <xdr:sp macro="" textlink="">
      <xdr:nvSpPr>
        <xdr:cNvPr id="686" name="フローチャート: 判断 685"/>
        <xdr:cNvSpPr/>
      </xdr:nvSpPr>
      <xdr:spPr>
        <a:xfrm>
          <a:off x="14541500" y="1671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35501</xdr:rowOff>
    </xdr:from>
    <xdr:ext cx="534377" cy="259045"/>
    <xdr:sp macro="" textlink="">
      <xdr:nvSpPr>
        <xdr:cNvPr id="687" name="テキスト ボックス 686"/>
        <xdr:cNvSpPr txBox="1"/>
      </xdr:nvSpPr>
      <xdr:spPr>
        <a:xfrm>
          <a:off x="14325111" y="16494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33999</xdr:rowOff>
    </xdr:from>
    <xdr:to>
      <xdr:col>71</xdr:col>
      <xdr:colOff>177800</xdr:colOff>
      <xdr:row>98</xdr:row>
      <xdr:rowOff>36340</xdr:rowOff>
    </xdr:to>
    <xdr:cxnSp macro="">
      <xdr:nvCxnSpPr>
        <xdr:cNvPr id="688" name="直線コネクタ 687"/>
        <xdr:cNvCxnSpPr/>
      </xdr:nvCxnSpPr>
      <xdr:spPr>
        <a:xfrm flipV="1">
          <a:off x="12814300" y="16836099"/>
          <a:ext cx="889000" cy="2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122282</xdr:rowOff>
    </xdr:from>
    <xdr:to>
      <xdr:col>72</xdr:col>
      <xdr:colOff>38100</xdr:colOff>
      <xdr:row>98</xdr:row>
      <xdr:rowOff>52432</xdr:rowOff>
    </xdr:to>
    <xdr:sp macro="" textlink="">
      <xdr:nvSpPr>
        <xdr:cNvPr id="689" name="フローチャート: 判断 688"/>
        <xdr:cNvSpPr/>
      </xdr:nvSpPr>
      <xdr:spPr>
        <a:xfrm>
          <a:off x="13652500" y="16752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68959</xdr:rowOff>
    </xdr:from>
    <xdr:ext cx="534377" cy="259045"/>
    <xdr:sp macro="" textlink="">
      <xdr:nvSpPr>
        <xdr:cNvPr id="690" name="テキスト ボックス 689"/>
        <xdr:cNvSpPr txBox="1"/>
      </xdr:nvSpPr>
      <xdr:spPr>
        <a:xfrm>
          <a:off x="13436111" y="16528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120900</xdr:rowOff>
    </xdr:from>
    <xdr:to>
      <xdr:col>67</xdr:col>
      <xdr:colOff>101600</xdr:colOff>
      <xdr:row>98</xdr:row>
      <xdr:rowOff>51050</xdr:rowOff>
    </xdr:to>
    <xdr:sp macro="" textlink="">
      <xdr:nvSpPr>
        <xdr:cNvPr id="691" name="フローチャート: 判断 690"/>
        <xdr:cNvSpPr/>
      </xdr:nvSpPr>
      <xdr:spPr>
        <a:xfrm>
          <a:off x="12763500" y="16751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67577</xdr:rowOff>
    </xdr:from>
    <xdr:ext cx="534377" cy="259045"/>
    <xdr:sp macro="" textlink="">
      <xdr:nvSpPr>
        <xdr:cNvPr id="692" name="テキスト ボックス 691"/>
        <xdr:cNvSpPr txBox="1"/>
      </xdr:nvSpPr>
      <xdr:spPr>
        <a:xfrm>
          <a:off x="12547111" y="16526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111308</xdr:rowOff>
    </xdr:from>
    <xdr:to>
      <xdr:col>85</xdr:col>
      <xdr:colOff>177800</xdr:colOff>
      <xdr:row>98</xdr:row>
      <xdr:rowOff>41458</xdr:rowOff>
    </xdr:to>
    <xdr:sp macro="" textlink="">
      <xdr:nvSpPr>
        <xdr:cNvPr id="698" name="楕円 697"/>
        <xdr:cNvSpPr/>
      </xdr:nvSpPr>
      <xdr:spPr>
        <a:xfrm>
          <a:off x="16268700" y="16741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62006</xdr:rowOff>
    </xdr:from>
    <xdr:ext cx="534377" cy="259045"/>
    <xdr:sp macro="" textlink="">
      <xdr:nvSpPr>
        <xdr:cNvPr id="699" name="公債費該当値テキスト"/>
        <xdr:cNvSpPr txBox="1"/>
      </xdr:nvSpPr>
      <xdr:spPr>
        <a:xfrm>
          <a:off x="16370300" y="16692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127519</xdr:rowOff>
    </xdr:from>
    <xdr:to>
      <xdr:col>81</xdr:col>
      <xdr:colOff>101600</xdr:colOff>
      <xdr:row>98</xdr:row>
      <xdr:rowOff>57669</xdr:rowOff>
    </xdr:to>
    <xdr:sp macro="" textlink="">
      <xdr:nvSpPr>
        <xdr:cNvPr id="700" name="楕円 699"/>
        <xdr:cNvSpPr/>
      </xdr:nvSpPr>
      <xdr:spPr>
        <a:xfrm>
          <a:off x="15430500" y="16758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48796</xdr:rowOff>
    </xdr:from>
    <xdr:ext cx="534377" cy="259045"/>
    <xdr:sp macro="" textlink="">
      <xdr:nvSpPr>
        <xdr:cNvPr id="701" name="テキスト ボックス 700"/>
        <xdr:cNvSpPr txBox="1"/>
      </xdr:nvSpPr>
      <xdr:spPr>
        <a:xfrm>
          <a:off x="15214111" y="16850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145472</xdr:rowOff>
    </xdr:from>
    <xdr:to>
      <xdr:col>76</xdr:col>
      <xdr:colOff>165100</xdr:colOff>
      <xdr:row>98</xdr:row>
      <xdr:rowOff>75622</xdr:rowOff>
    </xdr:to>
    <xdr:sp macro="" textlink="">
      <xdr:nvSpPr>
        <xdr:cNvPr id="702" name="楕円 701"/>
        <xdr:cNvSpPr/>
      </xdr:nvSpPr>
      <xdr:spPr>
        <a:xfrm>
          <a:off x="14541500" y="16776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66749</xdr:rowOff>
    </xdr:from>
    <xdr:ext cx="534377" cy="259045"/>
    <xdr:sp macro="" textlink="">
      <xdr:nvSpPr>
        <xdr:cNvPr id="703" name="テキスト ボックス 702"/>
        <xdr:cNvSpPr txBox="1"/>
      </xdr:nvSpPr>
      <xdr:spPr>
        <a:xfrm>
          <a:off x="14325111" y="16868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154649</xdr:rowOff>
    </xdr:from>
    <xdr:to>
      <xdr:col>72</xdr:col>
      <xdr:colOff>38100</xdr:colOff>
      <xdr:row>98</xdr:row>
      <xdr:rowOff>84799</xdr:rowOff>
    </xdr:to>
    <xdr:sp macro="" textlink="">
      <xdr:nvSpPr>
        <xdr:cNvPr id="704" name="楕円 703"/>
        <xdr:cNvSpPr/>
      </xdr:nvSpPr>
      <xdr:spPr>
        <a:xfrm>
          <a:off x="13652500" y="16785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75926</xdr:rowOff>
    </xdr:from>
    <xdr:ext cx="534377" cy="259045"/>
    <xdr:sp macro="" textlink="">
      <xdr:nvSpPr>
        <xdr:cNvPr id="705" name="テキスト ボックス 704"/>
        <xdr:cNvSpPr txBox="1"/>
      </xdr:nvSpPr>
      <xdr:spPr>
        <a:xfrm>
          <a:off x="13436111" y="16878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156990</xdr:rowOff>
    </xdr:from>
    <xdr:to>
      <xdr:col>67</xdr:col>
      <xdr:colOff>101600</xdr:colOff>
      <xdr:row>98</xdr:row>
      <xdr:rowOff>87140</xdr:rowOff>
    </xdr:to>
    <xdr:sp macro="" textlink="">
      <xdr:nvSpPr>
        <xdr:cNvPr id="706" name="楕円 705"/>
        <xdr:cNvSpPr/>
      </xdr:nvSpPr>
      <xdr:spPr>
        <a:xfrm>
          <a:off x="12763500" y="1678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78267</xdr:rowOff>
    </xdr:from>
    <xdr:ext cx="534377" cy="259045"/>
    <xdr:sp macro="" textlink="">
      <xdr:nvSpPr>
        <xdr:cNvPr id="707" name="テキスト ボックス 706"/>
        <xdr:cNvSpPr txBox="1"/>
      </xdr:nvSpPr>
      <xdr:spPr>
        <a:xfrm>
          <a:off x="12547111" y="16880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8" name="直線コネクタ 71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9" name="テキスト ボックス 71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0" name="直線コネクタ 71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1" name="テキスト ボックス 720"/>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3" name="テキスト ボックス 722"/>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4" name="直線コネクタ 72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5" name="テキスト ボックス 724"/>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6" name="直線コネクタ 72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7" name="テキスト ボックス 726"/>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91059</xdr:rowOff>
    </xdr:from>
    <xdr:to>
      <xdr:col>116</xdr:col>
      <xdr:colOff>62864</xdr:colOff>
      <xdr:row>39</xdr:row>
      <xdr:rowOff>44450</xdr:rowOff>
    </xdr:to>
    <xdr:cxnSp macro="">
      <xdr:nvCxnSpPr>
        <xdr:cNvPr id="731" name="直線コネクタ 730"/>
        <xdr:cNvCxnSpPr/>
      </xdr:nvCxnSpPr>
      <xdr:spPr>
        <a:xfrm flipV="1">
          <a:off x="22159595" y="5234559"/>
          <a:ext cx="1269" cy="1496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76471</xdr:rowOff>
    </xdr:from>
    <xdr:ext cx="249299" cy="259045"/>
    <xdr:sp macro="" textlink="">
      <xdr:nvSpPr>
        <xdr:cNvPr id="732" name="諸支出金最小値テキスト"/>
        <xdr:cNvSpPr txBox="1"/>
      </xdr:nvSpPr>
      <xdr:spPr>
        <a:xfrm>
          <a:off x="22212300" y="67630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3" name="直線コネクタ 73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37736</xdr:rowOff>
    </xdr:from>
    <xdr:ext cx="534377" cy="259045"/>
    <xdr:sp macro="" textlink="">
      <xdr:nvSpPr>
        <xdr:cNvPr id="734" name="諸支出金最大値テキスト"/>
        <xdr:cNvSpPr txBox="1"/>
      </xdr:nvSpPr>
      <xdr:spPr>
        <a:xfrm>
          <a:off x="22212300" y="5009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11,783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91059</xdr:rowOff>
    </xdr:from>
    <xdr:to>
      <xdr:col>116</xdr:col>
      <xdr:colOff>152400</xdr:colOff>
      <xdr:row>30</xdr:row>
      <xdr:rowOff>91059</xdr:rowOff>
    </xdr:to>
    <xdr:cxnSp macro="">
      <xdr:nvCxnSpPr>
        <xdr:cNvPr id="735" name="直線コネクタ 734"/>
        <xdr:cNvCxnSpPr/>
      </xdr:nvCxnSpPr>
      <xdr:spPr>
        <a:xfrm>
          <a:off x="22072600" y="5234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6" name="直線コネクタ 735"/>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165371</xdr:rowOff>
    </xdr:from>
    <xdr:ext cx="378565" cy="259045"/>
    <xdr:sp macro="" textlink="">
      <xdr:nvSpPr>
        <xdr:cNvPr id="737" name="諸支出金平均値テキスト"/>
        <xdr:cNvSpPr txBox="1"/>
      </xdr:nvSpPr>
      <xdr:spPr>
        <a:xfrm>
          <a:off x="22212300" y="65090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142494</xdr:rowOff>
    </xdr:from>
    <xdr:to>
      <xdr:col>116</xdr:col>
      <xdr:colOff>114300</xdr:colOff>
      <xdr:row>39</xdr:row>
      <xdr:rowOff>72644</xdr:rowOff>
    </xdr:to>
    <xdr:sp macro="" textlink="">
      <xdr:nvSpPr>
        <xdr:cNvPr id="738" name="フローチャート: 判断 737"/>
        <xdr:cNvSpPr/>
      </xdr:nvSpPr>
      <xdr:spPr>
        <a:xfrm>
          <a:off x="22110700" y="665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9" name="直線コネクタ 738"/>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147447</xdr:rowOff>
    </xdr:from>
    <xdr:to>
      <xdr:col>112</xdr:col>
      <xdr:colOff>38100</xdr:colOff>
      <xdr:row>39</xdr:row>
      <xdr:rowOff>77597</xdr:rowOff>
    </xdr:to>
    <xdr:sp macro="" textlink="">
      <xdr:nvSpPr>
        <xdr:cNvPr id="740" name="フローチャート: 判断 739"/>
        <xdr:cNvSpPr/>
      </xdr:nvSpPr>
      <xdr:spPr>
        <a:xfrm>
          <a:off x="21272500" y="6662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94124</xdr:rowOff>
    </xdr:from>
    <xdr:ext cx="378565" cy="259045"/>
    <xdr:sp macro="" textlink="">
      <xdr:nvSpPr>
        <xdr:cNvPr id="741" name="テキスト ボックス 740"/>
        <xdr:cNvSpPr txBox="1"/>
      </xdr:nvSpPr>
      <xdr:spPr>
        <a:xfrm>
          <a:off x="21134017" y="64377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2" name="直線コネクタ 741"/>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157353</xdr:rowOff>
    </xdr:from>
    <xdr:to>
      <xdr:col>107</xdr:col>
      <xdr:colOff>101600</xdr:colOff>
      <xdr:row>39</xdr:row>
      <xdr:rowOff>87503</xdr:rowOff>
    </xdr:to>
    <xdr:sp macro="" textlink="">
      <xdr:nvSpPr>
        <xdr:cNvPr id="743" name="フローチャート: 判断 742"/>
        <xdr:cNvSpPr/>
      </xdr:nvSpPr>
      <xdr:spPr>
        <a:xfrm>
          <a:off x="20383500" y="667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104030</xdr:rowOff>
    </xdr:from>
    <xdr:ext cx="313932" cy="259045"/>
    <xdr:sp macro="" textlink="">
      <xdr:nvSpPr>
        <xdr:cNvPr id="744" name="テキスト ボックス 743"/>
        <xdr:cNvSpPr txBox="1"/>
      </xdr:nvSpPr>
      <xdr:spPr>
        <a:xfrm>
          <a:off x="20277333" y="6447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5" name="直線コネクタ 744"/>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158750</xdr:rowOff>
    </xdr:from>
    <xdr:to>
      <xdr:col>102</xdr:col>
      <xdr:colOff>165100</xdr:colOff>
      <xdr:row>39</xdr:row>
      <xdr:rowOff>88900</xdr:rowOff>
    </xdr:to>
    <xdr:sp macro="" textlink="">
      <xdr:nvSpPr>
        <xdr:cNvPr id="746" name="フローチャート: 判断 745"/>
        <xdr:cNvSpPr/>
      </xdr:nvSpPr>
      <xdr:spPr>
        <a:xfrm>
          <a:off x="19494500" y="667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105427</xdr:rowOff>
    </xdr:from>
    <xdr:ext cx="313932" cy="259045"/>
    <xdr:sp macro="" textlink="">
      <xdr:nvSpPr>
        <xdr:cNvPr id="747" name="テキスト ボックス 746"/>
        <xdr:cNvSpPr txBox="1"/>
      </xdr:nvSpPr>
      <xdr:spPr>
        <a:xfrm>
          <a:off x="19388333" y="64490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156337</xdr:rowOff>
    </xdr:from>
    <xdr:to>
      <xdr:col>98</xdr:col>
      <xdr:colOff>38100</xdr:colOff>
      <xdr:row>39</xdr:row>
      <xdr:rowOff>86487</xdr:rowOff>
    </xdr:to>
    <xdr:sp macro="" textlink="">
      <xdr:nvSpPr>
        <xdr:cNvPr id="748" name="フローチャート: 判断 747"/>
        <xdr:cNvSpPr/>
      </xdr:nvSpPr>
      <xdr:spPr>
        <a:xfrm>
          <a:off x="18605500" y="6671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103014</xdr:rowOff>
    </xdr:from>
    <xdr:ext cx="313932" cy="259045"/>
    <xdr:sp macro="" textlink="">
      <xdr:nvSpPr>
        <xdr:cNvPr id="749" name="テキスト ボックス 748"/>
        <xdr:cNvSpPr txBox="1"/>
      </xdr:nvSpPr>
      <xdr:spPr>
        <a:xfrm>
          <a:off x="18499333" y="644666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5" name="楕円 75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120921</xdr:rowOff>
    </xdr:from>
    <xdr:ext cx="249299" cy="259045"/>
    <xdr:sp macro="" textlink="">
      <xdr:nvSpPr>
        <xdr:cNvPr id="756" name="諸支出金該当値テキスト"/>
        <xdr:cNvSpPr txBox="1"/>
      </xdr:nvSpPr>
      <xdr:spPr>
        <a:xfrm>
          <a:off x="22212300" y="66360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7" name="楕円 75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8" name="テキスト ボックス 757"/>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9" name="楕円 75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0" name="テキスト ボックス 759"/>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1" name="楕円 76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2" name="テキスト ボックス 761"/>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3" name="楕円 76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4" name="テキスト ボックス 763"/>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5" name="直線コネクタ 774"/>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6" name="テキスト ボックス 775"/>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7" name="直線コネクタ 776"/>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78" name="テキスト ボックス 777"/>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9" name="直線コネクタ 778"/>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780" name="テキスト ボックス 779"/>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1" name="直線コネクタ 780"/>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782" name="テキスト ボックス 781"/>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3" name="直線コネクタ 782"/>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21970</xdr:rowOff>
    </xdr:from>
    <xdr:ext cx="467179" cy="259045"/>
    <xdr:sp macro="" textlink="">
      <xdr:nvSpPr>
        <xdr:cNvPr id="784" name="テキスト ボックス 783"/>
        <xdr:cNvSpPr txBox="1"/>
      </xdr:nvSpPr>
      <xdr:spPr>
        <a:xfrm>
          <a:off x="17820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5" name="直線コネクタ 784"/>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6" name="テキスト ボックス 785"/>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153579</xdr:rowOff>
    </xdr:from>
    <xdr:to>
      <xdr:col>116</xdr:col>
      <xdr:colOff>62864</xdr:colOff>
      <xdr:row>59</xdr:row>
      <xdr:rowOff>98878</xdr:rowOff>
    </xdr:to>
    <xdr:cxnSp macro="">
      <xdr:nvCxnSpPr>
        <xdr:cNvPr id="790" name="直線コネクタ 789"/>
        <xdr:cNvCxnSpPr/>
      </xdr:nvCxnSpPr>
      <xdr:spPr>
        <a:xfrm flipV="1">
          <a:off x="22159595" y="8726079"/>
          <a:ext cx="1269" cy="1488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146157</xdr:rowOff>
    </xdr:from>
    <xdr:ext cx="249299" cy="259045"/>
    <xdr:sp macro="" textlink="">
      <xdr:nvSpPr>
        <xdr:cNvPr id="791" name="前年度繰上充用金最小値テキスト"/>
        <xdr:cNvSpPr txBox="1"/>
      </xdr:nvSpPr>
      <xdr:spPr>
        <a:xfrm>
          <a:off x="22212300" y="102617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2" name="直線コネクタ 791"/>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100256</xdr:rowOff>
    </xdr:from>
    <xdr:ext cx="469744" cy="259045"/>
    <xdr:sp macro="" textlink="">
      <xdr:nvSpPr>
        <xdr:cNvPr id="793" name="前年度繰上充用金最大値テキスト"/>
        <xdr:cNvSpPr txBox="1"/>
      </xdr:nvSpPr>
      <xdr:spPr>
        <a:xfrm>
          <a:off x="22212300" y="8501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9,115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153579</xdr:rowOff>
    </xdr:from>
    <xdr:to>
      <xdr:col>116</xdr:col>
      <xdr:colOff>152400</xdr:colOff>
      <xdr:row>50</xdr:row>
      <xdr:rowOff>153579</xdr:rowOff>
    </xdr:to>
    <xdr:cxnSp macro="">
      <xdr:nvCxnSpPr>
        <xdr:cNvPr id="794" name="直線コネクタ 793"/>
        <xdr:cNvCxnSpPr/>
      </xdr:nvCxnSpPr>
      <xdr:spPr>
        <a:xfrm>
          <a:off x="22072600" y="8726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795" name="直線コネクタ 794"/>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63608</xdr:rowOff>
    </xdr:from>
    <xdr:ext cx="313932" cy="259045"/>
    <xdr:sp macro="" textlink="">
      <xdr:nvSpPr>
        <xdr:cNvPr id="796" name="前年度繰上充用金平均値テキスト"/>
        <xdr:cNvSpPr txBox="1"/>
      </xdr:nvSpPr>
      <xdr:spPr>
        <a:xfrm>
          <a:off x="22212300" y="1000770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40731</xdr:rowOff>
    </xdr:from>
    <xdr:to>
      <xdr:col>116</xdr:col>
      <xdr:colOff>114300</xdr:colOff>
      <xdr:row>59</xdr:row>
      <xdr:rowOff>142331</xdr:rowOff>
    </xdr:to>
    <xdr:sp macro="" textlink="">
      <xdr:nvSpPr>
        <xdr:cNvPr id="797" name="フローチャート: 判断 796"/>
        <xdr:cNvSpPr/>
      </xdr:nvSpPr>
      <xdr:spPr>
        <a:xfrm>
          <a:off x="22110700" y="10156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798" name="直線コネクタ 797"/>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40405</xdr:rowOff>
    </xdr:from>
    <xdr:to>
      <xdr:col>112</xdr:col>
      <xdr:colOff>38100</xdr:colOff>
      <xdr:row>59</xdr:row>
      <xdr:rowOff>142005</xdr:rowOff>
    </xdr:to>
    <xdr:sp macro="" textlink="">
      <xdr:nvSpPr>
        <xdr:cNvPr id="799" name="フローチャート: 判断 798"/>
        <xdr:cNvSpPr/>
      </xdr:nvSpPr>
      <xdr:spPr>
        <a:xfrm>
          <a:off x="21272500" y="1015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158532</xdr:rowOff>
    </xdr:from>
    <xdr:ext cx="313932" cy="259045"/>
    <xdr:sp macro="" textlink="">
      <xdr:nvSpPr>
        <xdr:cNvPr id="800" name="テキスト ボックス 799"/>
        <xdr:cNvSpPr txBox="1"/>
      </xdr:nvSpPr>
      <xdr:spPr>
        <a:xfrm>
          <a:off x="21166333" y="99311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801" name="直線コネクタ 800"/>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39915</xdr:rowOff>
    </xdr:from>
    <xdr:to>
      <xdr:col>107</xdr:col>
      <xdr:colOff>101600</xdr:colOff>
      <xdr:row>59</xdr:row>
      <xdr:rowOff>141515</xdr:rowOff>
    </xdr:to>
    <xdr:sp macro="" textlink="">
      <xdr:nvSpPr>
        <xdr:cNvPr id="802" name="フローチャート: 判断 801"/>
        <xdr:cNvSpPr/>
      </xdr:nvSpPr>
      <xdr:spPr>
        <a:xfrm>
          <a:off x="20383500" y="1015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158042</xdr:rowOff>
    </xdr:from>
    <xdr:ext cx="313932" cy="259045"/>
    <xdr:sp macro="" textlink="">
      <xdr:nvSpPr>
        <xdr:cNvPr id="803" name="テキスト ボックス 802"/>
        <xdr:cNvSpPr txBox="1"/>
      </xdr:nvSpPr>
      <xdr:spPr>
        <a:xfrm>
          <a:off x="20277333" y="99306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804" name="直線コネクタ 803"/>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48078</xdr:rowOff>
    </xdr:from>
    <xdr:to>
      <xdr:col>102</xdr:col>
      <xdr:colOff>165100</xdr:colOff>
      <xdr:row>59</xdr:row>
      <xdr:rowOff>149678</xdr:rowOff>
    </xdr:to>
    <xdr:sp macro="" textlink="">
      <xdr:nvSpPr>
        <xdr:cNvPr id="805" name="フローチャート: 判断 804"/>
        <xdr:cNvSpPr/>
      </xdr:nvSpPr>
      <xdr:spPr>
        <a:xfrm>
          <a:off x="19494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06" name="テキスト ボックス 805"/>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07" name="フローチャート: 判断 806"/>
        <xdr:cNvSpPr/>
      </xdr:nvSpPr>
      <xdr:spPr>
        <a:xfrm>
          <a:off x="18605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08" name="テキスト ボックス 807"/>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14" name="楕円 813"/>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59</xdr:row>
      <xdr:rowOff>19157</xdr:rowOff>
    </xdr:from>
    <xdr:ext cx="249299" cy="259045"/>
    <xdr:sp macro="" textlink="">
      <xdr:nvSpPr>
        <xdr:cNvPr id="815" name="前年度繰上充用金該当値テキスト"/>
        <xdr:cNvSpPr txBox="1"/>
      </xdr:nvSpPr>
      <xdr:spPr>
        <a:xfrm>
          <a:off x="22212300" y="101347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16" name="楕円 815"/>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17" name="テキスト ボックス 816"/>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18" name="楕円 817"/>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19" name="テキスト ボックス 818"/>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20" name="楕円 819"/>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166205</xdr:rowOff>
    </xdr:from>
    <xdr:ext cx="249299" cy="259045"/>
    <xdr:sp macro="" textlink="">
      <xdr:nvSpPr>
        <xdr:cNvPr id="821" name="テキスト ボックス 820"/>
        <xdr:cNvSpPr txBox="1"/>
      </xdr:nvSpPr>
      <xdr:spPr>
        <a:xfrm>
          <a:off x="19420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22" name="楕円 821"/>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166205</xdr:rowOff>
    </xdr:from>
    <xdr:ext cx="249299" cy="259045"/>
    <xdr:sp macro="" textlink="">
      <xdr:nvSpPr>
        <xdr:cNvPr id="823" name="テキスト ボックス 822"/>
        <xdr:cNvSpPr txBox="1"/>
      </xdr:nvSpPr>
      <xdr:spPr>
        <a:xfrm>
          <a:off x="18531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607,689</a:t>
          </a:r>
          <a:r>
            <a:rPr kumimoji="1" lang="ja-JP" altLang="en-US" sz="1300">
              <a:latin typeface="ＭＳ Ｐゴシック" panose="020B0600070205080204" pitchFamily="50" charset="-128"/>
              <a:ea typeface="ＭＳ Ｐゴシック" panose="020B0600070205080204" pitchFamily="50" charset="-128"/>
            </a:rPr>
            <a:t>円（前年度</a:t>
          </a:r>
          <a:r>
            <a:rPr kumimoji="1" lang="en-US" altLang="ja-JP" sz="1300">
              <a:latin typeface="ＭＳ Ｐゴシック" panose="020B0600070205080204" pitchFamily="50" charset="-128"/>
              <a:ea typeface="ＭＳ Ｐゴシック" panose="020B0600070205080204" pitchFamily="50" charset="-128"/>
            </a:rPr>
            <a:t>600,889</a:t>
          </a:r>
          <a:r>
            <a:rPr kumimoji="1" lang="ja-JP" altLang="en-US" sz="1300">
              <a:latin typeface="ＭＳ Ｐゴシック" panose="020B0600070205080204" pitchFamily="50" charset="-128"/>
              <a:ea typeface="ＭＳ Ｐゴシック" panose="020B0600070205080204" pitchFamily="50" charset="-128"/>
            </a:rPr>
            <a:t>円）となっており、前年度比</a:t>
          </a:r>
          <a:r>
            <a:rPr kumimoji="1" lang="en-US" altLang="ja-JP" sz="1300">
              <a:latin typeface="ＭＳ Ｐゴシック" panose="020B0600070205080204" pitchFamily="50" charset="-128"/>
              <a:ea typeface="ＭＳ Ｐゴシック" panose="020B0600070205080204" pitchFamily="50" charset="-128"/>
            </a:rPr>
            <a:t>6,800</a:t>
          </a:r>
          <a:r>
            <a:rPr kumimoji="1" lang="ja-JP" altLang="en-US" sz="1300">
              <a:latin typeface="ＭＳ Ｐゴシック" panose="020B0600070205080204" pitchFamily="50" charset="-128"/>
              <a:ea typeface="ＭＳ Ｐゴシック" panose="020B0600070205080204" pitchFamily="50" charset="-128"/>
            </a:rPr>
            <a:t>円の増加となった。増加の大きな要因としては、農林水産業費における漁村再生交付金事業に係る費用の増加等が挙げられる。その他、特徴的な内容について以下のとおり。</a:t>
          </a:r>
        </a:p>
        <a:p>
          <a:r>
            <a:rPr kumimoji="1" lang="ja-JP" altLang="en-US" sz="1300">
              <a:latin typeface="ＭＳ Ｐゴシック" panose="020B0600070205080204" pitchFamily="50" charset="-128"/>
              <a:ea typeface="ＭＳ Ｐゴシック" panose="020B0600070205080204" pitchFamily="50" charset="-128"/>
            </a:rPr>
            <a:t>　・土木費については、前年度比で</a:t>
          </a:r>
          <a:r>
            <a:rPr kumimoji="1" lang="en-US" altLang="ja-JP" sz="1300">
              <a:latin typeface="ＭＳ Ｐゴシック" panose="020B0600070205080204" pitchFamily="50" charset="-128"/>
              <a:ea typeface="ＭＳ Ｐゴシック" panose="020B0600070205080204" pitchFamily="50" charset="-128"/>
            </a:rPr>
            <a:t>8,657</a:t>
          </a:r>
          <a:r>
            <a:rPr kumimoji="1" lang="ja-JP" altLang="en-US" sz="1300">
              <a:latin typeface="ＭＳ Ｐゴシック" panose="020B0600070205080204" pitchFamily="50" charset="-128"/>
              <a:ea typeface="ＭＳ Ｐゴシック" panose="020B0600070205080204" pitchFamily="50" charset="-128"/>
            </a:rPr>
            <a:t>円増加している。社会資本整備総合交付金事業に係る経費が前年度と比べ増加したことが主な要因である。</a:t>
          </a:r>
        </a:p>
        <a:p>
          <a:r>
            <a:rPr kumimoji="1" lang="ja-JP" altLang="en-US" sz="1300">
              <a:latin typeface="ＭＳ Ｐゴシック" panose="020B0600070205080204" pitchFamily="50" charset="-128"/>
              <a:ea typeface="ＭＳ Ｐゴシック" panose="020B0600070205080204" pitchFamily="50" charset="-128"/>
            </a:rPr>
            <a:t>　・教育費については、前年度比で</a:t>
          </a:r>
          <a:r>
            <a:rPr kumimoji="1" lang="en-US" altLang="ja-JP" sz="1300">
              <a:latin typeface="ＭＳ Ｐゴシック" panose="020B0600070205080204" pitchFamily="50" charset="-128"/>
              <a:ea typeface="ＭＳ Ｐゴシック" panose="020B0600070205080204" pitchFamily="50" charset="-128"/>
            </a:rPr>
            <a:t>5,432</a:t>
          </a:r>
          <a:r>
            <a:rPr kumimoji="1" lang="ja-JP" altLang="en-US" sz="1300">
              <a:latin typeface="ＭＳ Ｐゴシック" panose="020B0600070205080204" pitchFamily="50" charset="-128"/>
              <a:ea typeface="ＭＳ Ｐゴシック" panose="020B0600070205080204" pitchFamily="50" charset="-128"/>
            </a:rPr>
            <a:t>円増加している。多目的交流施設整備事業に係る経費が前年度と比べ皆増したことが主な要因である。</a:t>
          </a:r>
        </a:p>
        <a:p>
          <a:r>
            <a:rPr kumimoji="1" lang="ja-JP" altLang="en-US" sz="1300">
              <a:latin typeface="ＭＳ Ｐゴシック" panose="020B0600070205080204" pitchFamily="50" charset="-128"/>
              <a:ea typeface="ＭＳ Ｐゴシック" panose="020B0600070205080204" pitchFamily="50" charset="-128"/>
            </a:rPr>
            <a:t>　・災害復旧事業費については、前年度比で</a:t>
          </a:r>
          <a:r>
            <a:rPr kumimoji="1" lang="en-US" altLang="ja-JP" sz="1300">
              <a:latin typeface="ＭＳ Ｐゴシック" panose="020B0600070205080204" pitchFamily="50" charset="-128"/>
              <a:ea typeface="ＭＳ Ｐゴシック" panose="020B0600070205080204" pitchFamily="50" charset="-128"/>
            </a:rPr>
            <a:t>71,715</a:t>
          </a:r>
          <a:r>
            <a:rPr kumimoji="1" lang="ja-JP" altLang="en-US" sz="1300">
              <a:latin typeface="ＭＳ Ｐゴシック" panose="020B0600070205080204" pitchFamily="50" charset="-128"/>
              <a:ea typeface="ＭＳ Ｐゴシック" panose="020B0600070205080204" pitchFamily="50" charset="-128"/>
            </a:rPr>
            <a:t>円減少している。庁舎建設事業経費が前年度と比べ減少したことが主な要因である。</a:t>
          </a:r>
        </a:p>
        <a:p>
          <a:r>
            <a:rPr kumimoji="1" lang="ja-JP" altLang="en-US" sz="1300">
              <a:latin typeface="ＭＳ Ｐゴシック" panose="020B0600070205080204" pitchFamily="50" charset="-128"/>
              <a:ea typeface="ＭＳ Ｐゴシック" panose="020B0600070205080204" pitchFamily="50" charset="-128"/>
            </a:rPr>
            <a:t>　・公債費については、前年度比で</a:t>
          </a:r>
          <a:r>
            <a:rPr kumimoji="1" lang="en-US" altLang="ja-JP" sz="1300">
              <a:latin typeface="ＭＳ Ｐゴシック" panose="020B0600070205080204" pitchFamily="50" charset="-128"/>
              <a:ea typeface="ＭＳ Ｐゴシック" panose="020B0600070205080204" pitchFamily="50" charset="-128"/>
            </a:rPr>
            <a:t>7,092</a:t>
          </a:r>
          <a:r>
            <a:rPr kumimoji="1" lang="ja-JP" altLang="en-US" sz="1300">
              <a:latin typeface="ＭＳ Ｐゴシック" panose="020B0600070205080204" pitchFamily="50" charset="-128"/>
              <a:ea typeface="ＭＳ Ｐゴシック" panose="020B0600070205080204" pitchFamily="50" charset="-128"/>
            </a:rPr>
            <a:t>円増加している。熊本地震からの復旧事業に係る災害復旧事業債等の償還により前年度と比べ増加したことが主な要因である。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熊本県宇土市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財政調整基金残高は標準財政規模比</a:t>
          </a:r>
          <a:r>
            <a:rPr kumimoji="1" lang="en-US" altLang="ja-JP" sz="1200">
              <a:latin typeface="ＭＳ ゴシック" pitchFamily="49" charset="-128"/>
              <a:ea typeface="ＭＳ ゴシック" pitchFamily="49" charset="-128"/>
            </a:rPr>
            <a:t>34.37</a:t>
          </a:r>
          <a:r>
            <a:rPr kumimoji="1" lang="ja-JP" altLang="en-US" sz="1200">
              <a:latin typeface="ＭＳ ゴシック" pitchFamily="49" charset="-128"/>
              <a:ea typeface="ＭＳ ゴシック" pitchFamily="49" charset="-128"/>
            </a:rPr>
            <a:t>で、前年度比で</a:t>
          </a:r>
          <a:r>
            <a:rPr kumimoji="1" lang="en-US" altLang="ja-JP" sz="1200">
              <a:latin typeface="ＭＳ ゴシック" pitchFamily="49" charset="-128"/>
              <a:ea typeface="ＭＳ ゴシック" pitchFamily="49" charset="-128"/>
            </a:rPr>
            <a:t>11.84</a:t>
          </a:r>
          <a:r>
            <a:rPr kumimoji="1" lang="ja-JP" altLang="en-US" sz="1200">
              <a:latin typeface="ＭＳ ゴシック" pitchFamily="49" charset="-128"/>
              <a:ea typeface="ＭＳ ゴシック" pitchFamily="49" charset="-128"/>
            </a:rPr>
            <a:t>ポイント減少した。要因としては道路や学校公営住宅等の修繕や工事に充てる市有施設整備基金に</a:t>
          </a:r>
          <a:r>
            <a:rPr kumimoji="1" lang="en-US" altLang="ja-JP" sz="1200">
              <a:latin typeface="ＭＳ ゴシック" pitchFamily="49" charset="-128"/>
              <a:ea typeface="ＭＳ ゴシック" pitchFamily="49" charset="-128"/>
            </a:rPr>
            <a:t>1,000</a:t>
          </a:r>
          <a:r>
            <a:rPr kumimoji="1" lang="ja-JP" altLang="en-US" sz="1200">
              <a:latin typeface="ＭＳ ゴシック" pitchFamily="49" charset="-128"/>
              <a:ea typeface="ＭＳ ゴシック" pitchFamily="49" charset="-128"/>
            </a:rPr>
            <a:t>百万円積み立てたためである。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実質収支額は標準財政規模比</a:t>
          </a:r>
          <a:r>
            <a:rPr kumimoji="1" lang="en-US" altLang="ja-JP" sz="1200">
              <a:latin typeface="ＭＳ ゴシック" pitchFamily="49" charset="-128"/>
              <a:ea typeface="ＭＳ ゴシック" pitchFamily="49" charset="-128"/>
            </a:rPr>
            <a:t>6.22</a:t>
          </a:r>
          <a:r>
            <a:rPr kumimoji="1" lang="ja-JP" altLang="en-US" sz="1200">
              <a:latin typeface="ＭＳ ゴシック" pitchFamily="49" charset="-128"/>
              <a:ea typeface="ＭＳ ゴシック" pitchFamily="49" charset="-128"/>
            </a:rPr>
            <a:t>％で、前年度比で</a:t>
          </a:r>
          <a:r>
            <a:rPr kumimoji="1" lang="en-US" altLang="ja-JP" sz="1200">
              <a:latin typeface="ＭＳ ゴシック" pitchFamily="49" charset="-128"/>
              <a:ea typeface="ＭＳ ゴシック" pitchFamily="49" charset="-128"/>
            </a:rPr>
            <a:t>7.5</a:t>
          </a:r>
          <a:r>
            <a:rPr kumimoji="1" lang="ja-JP" altLang="en-US" sz="1200">
              <a:latin typeface="ＭＳ ゴシック" pitchFamily="49" charset="-128"/>
              <a:ea typeface="ＭＳ ゴシック" pitchFamily="49" charset="-128"/>
            </a:rPr>
            <a:t>ポイント減少した。要因としては、熊本地震で借り入れた元金償還の本格化による公債費の増額等が挙げられる。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実質単年度収支は前年度比で</a:t>
          </a:r>
          <a:r>
            <a:rPr kumimoji="1" lang="en-US" altLang="ja-JP" sz="1200">
              <a:latin typeface="ＭＳ ゴシック" pitchFamily="49" charset="-128"/>
              <a:ea typeface="ＭＳ ゴシック" pitchFamily="49" charset="-128"/>
            </a:rPr>
            <a:t>25.61</a:t>
          </a:r>
          <a:r>
            <a:rPr kumimoji="1" lang="ja-JP" altLang="en-US" sz="1200">
              <a:latin typeface="ＭＳ ゴシック" pitchFamily="49" charset="-128"/>
              <a:ea typeface="ＭＳ ゴシック" pitchFamily="49" charset="-128"/>
            </a:rPr>
            <a:t>ポイント減少している。要因として、上記の理由から財政調整基金の取り崩しが必要となりマイナスとなったが、一時的なものである。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熊本県宇土市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全会計赤字はなく、良好な運営を行っている。</a:t>
          </a:r>
        </a:p>
        <a:p>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一般会計</a:t>
          </a:r>
          <a:r>
            <a:rPr kumimoji="1" lang="en-US" altLang="ja-JP" sz="1100">
              <a:latin typeface="ＭＳ ゴシック" pitchFamily="49" charset="-128"/>
              <a:ea typeface="ＭＳ ゴシック" pitchFamily="49" charset="-128"/>
            </a:rPr>
            <a:t>】</a:t>
          </a:r>
        </a:p>
        <a:p>
          <a:r>
            <a:rPr kumimoji="1" lang="ja-JP" altLang="en-US" sz="1100">
              <a:latin typeface="ＭＳ ゴシック" pitchFamily="49" charset="-128"/>
              <a:ea typeface="ＭＳ ゴシック" pitchFamily="49" charset="-128"/>
            </a:rPr>
            <a:t>　歳入においては、市税の徴収強化や自主財源の確保に努めるとともに、歳出予算の抑制を行うことで、健全な財政運営に努めている。</a:t>
          </a:r>
        </a:p>
        <a:p>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公共下水道事業会計</a:t>
          </a:r>
          <a:r>
            <a:rPr kumimoji="1" lang="en-US" altLang="ja-JP" sz="1100">
              <a:latin typeface="ＭＳ ゴシック" pitchFamily="49" charset="-128"/>
              <a:ea typeface="ＭＳ ゴシック" pitchFamily="49" charset="-128"/>
            </a:rPr>
            <a:t>】</a:t>
          </a:r>
        </a:p>
        <a:p>
          <a:r>
            <a:rPr kumimoji="1" lang="ja-JP" altLang="en-US" sz="1100">
              <a:latin typeface="ＭＳ ゴシック" pitchFamily="49" charset="-128"/>
              <a:ea typeface="ＭＳ ゴシック" pitchFamily="49" charset="-128"/>
            </a:rPr>
            <a:t>　公営企業会計に移行しているため、独立採算を行っているが、公債費に対する部分の一部に一般会計からの補助を支出している。</a:t>
          </a:r>
        </a:p>
        <a:p>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水道事業会計</a:t>
          </a:r>
          <a:r>
            <a:rPr kumimoji="1" lang="en-US" altLang="ja-JP" sz="1100">
              <a:latin typeface="ＭＳ ゴシック" pitchFamily="49" charset="-128"/>
              <a:ea typeface="ＭＳ ゴシック" pitchFamily="49" charset="-128"/>
            </a:rPr>
            <a:t>】</a:t>
          </a:r>
        </a:p>
        <a:p>
          <a:r>
            <a:rPr kumimoji="1" lang="ja-JP" altLang="en-US" sz="1100">
              <a:latin typeface="ＭＳ ゴシック" pitchFamily="49" charset="-128"/>
              <a:ea typeface="ＭＳ ゴシック" pitchFamily="49" charset="-128"/>
            </a:rPr>
            <a:t>　公営企業会計に移行しており、独立採算を行っている。簡易水道事業特別会計を統合したことに伴い、旧簡易水道事業の公債費の一部に一般会計から繰出金を支出しているが、良好な運営を行っている。</a:t>
          </a:r>
        </a:p>
        <a:p>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介護保険事業</a:t>
          </a:r>
          <a:r>
            <a:rPr kumimoji="1" lang="en-US" altLang="ja-JP" sz="1100">
              <a:latin typeface="ＭＳ ゴシック" pitchFamily="49" charset="-128"/>
              <a:ea typeface="ＭＳ ゴシック" pitchFamily="49" charset="-128"/>
            </a:rPr>
            <a:t>】</a:t>
          </a:r>
        </a:p>
        <a:p>
          <a:r>
            <a:rPr kumimoji="1" lang="ja-JP" altLang="en-US" sz="1100">
              <a:latin typeface="ＭＳ ゴシック" pitchFamily="49" charset="-128"/>
              <a:ea typeface="ＭＳ ゴシック" pitchFamily="49" charset="-128"/>
            </a:rPr>
            <a:t>　高齢者人口の増加により、給付費等が増加している状況であるため、収支は黒字だが厳しい財政状況である。</a:t>
          </a:r>
        </a:p>
        <a:p>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国民健康保険特別会計</a:t>
          </a:r>
          <a:r>
            <a:rPr kumimoji="1" lang="en-US" altLang="ja-JP" sz="1100">
              <a:latin typeface="ＭＳ ゴシック" pitchFamily="49" charset="-128"/>
              <a:ea typeface="ＭＳ ゴシック" pitchFamily="49" charset="-128"/>
            </a:rPr>
            <a:t>】</a:t>
          </a:r>
        </a:p>
        <a:p>
          <a:r>
            <a:rPr kumimoji="1" lang="ja-JP" altLang="en-US" sz="1100">
              <a:latin typeface="ＭＳ ゴシック" pitchFamily="49" charset="-128"/>
              <a:ea typeface="ＭＳ ゴシック" pitchFamily="49" charset="-128"/>
            </a:rPr>
            <a:t>　赤字補てんを目的とした一般会計からの基準外繰出金の支出は、令和</a:t>
          </a:r>
          <a:r>
            <a:rPr kumimoji="1" lang="en-US" altLang="ja-JP" sz="1100">
              <a:latin typeface="ＭＳ ゴシック" pitchFamily="49" charset="-128"/>
              <a:ea typeface="ＭＳ ゴシック" pitchFamily="49" charset="-128"/>
            </a:rPr>
            <a:t>2</a:t>
          </a:r>
          <a:r>
            <a:rPr kumimoji="1" lang="ja-JP" altLang="en-US" sz="1100">
              <a:latin typeface="ＭＳ ゴシック" pitchFamily="49" charset="-128"/>
              <a:ea typeface="ＭＳ ゴシック" pitchFamily="49" charset="-128"/>
            </a:rPr>
            <a:t>年度以降支出していない。</a:t>
          </a:r>
        </a:p>
        <a:p>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漁業集落排水施設整備事業特別会計</a:t>
          </a:r>
          <a:r>
            <a:rPr kumimoji="1" lang="en-US" altLang="ja-JP" sz="1100">
              <a:latin typeface="ＭＳ ゴシック" pitchFamily="49" charset="-128"/>
              <a:ea typeface="ＭＳ ゴシック" pitchFamily="49" charset="-128"/>
            </a:rPr>
            <a:t>】</a:t>
          </a:r>
        </a:p>
        <a:p>
          <a:r>
            <a:rPr kumimoji="1" lang="ja-JP" altLang="en-US" sz="1100">
              <a:latin typeface="ＭＳ ゴシック" pitchFamily="49" charset="-128"/>
              <a:ea typeface="ＭＳ ゴシック" pitchFamily="49" charset="-128"/>
            </a:rPr>
            <a:t>　使用料収入では運営が難しいため、一般会計からの繰出金により収支を保っており、運営は厳しい状況となっているが、令和</a:t>
          </a:r>
          <a:r>
            <a:rPr kumimoji="1" lang="en-US" altLang="ja-JP" sz="1100">
              <a:latin typeface="ＭＳ ゴシック" pitchFamily="49" charset="-128"/>
              <a:ea typeface="ＭＳ ゴシック" pitchFamily="49" charset="-128"/>
            </a:rPr>
            <a:t>6</a:t>
          </a:r>
          <a:r>
            <a:rPr kumimoji="1" lang="ja-JP" altLang="en-US" sz="1100">
              <a:latin typeface="ＭＳ ゴシック" pitchFamily="49" charset="-128"/>
              <a:ea typeface="ＭＳ ゴシック" pitchFamily="49" charset="-128"/>
            </a:rPr>
            <a:t>年度からは公営企業会計に移行し地方公営企業法の適用となる。</a:t>
          </a:r>
        </a:p>
        <a:p>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後期高齢者医療特別会計</a:t>
          </a:r>
          <a:r>
            <a:rPr kumimoji="1" lang="en-US" altLang="ja-JP" sz="1100">
              <a:latin typeface="ＭＳ ゴシック" pitchFamily="49" charset="-128"/>
              <a:ea typeface="ＭＳ ゴシック" pitchFamily="49" charset="-128"/>
            </a:rPr>
            <a:t>】</a:t>
          </a:r>
        </a:p>
        <a:p>
          <a:r>
            <a:rPr kumimoji="1" lang="ja-JP" altLang="en-US" sz="1100">
              <a:latin typeface="ＭＳ ゴシック" pitchFamily="49" charset="-128"/>
              <a:ea typeface="ＭＳ ゴシック" pitchFamily="49" charset="-128"/>
            </a:rPr>
            <a:t>　広域連合に対する負担金等に対し一般会計からの繰出金を支出しているが、健全な運営を行っている。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熊本県宇土市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については、熊本地震からの復旧事業に係る災害対策債や公共施設等の復旧に係る災害復旧事業債の償還の開始されたことに伴い増加傾向にある。元金償還が始まっているため、引き続き実質公債費比率が高い状況が継続することが見込まれる。</a:t>
          </a:r>
        </a:p>
        <a:p>
          <a:r>
            <a:rPr kumimoji="1" lang="ja-JP" altLang="en-US" sz="1400">
              <a:latin typeface="ＭＳ ゴシック" pitchFamily="49" charset="-128"/>
              <a:ea typeface="ＭＳ ゴシック" pitchFamily="49" charset="-128"/>
            </a:rPr>
            <a:t>　算入公債費等については、災害復旧費等に係る基準財政需要額が増加したことで、前年度から</a:t>
          </a:r>
          <a:r>
            <a:rPr kumimoji="1" lang="en-US" altLang="ja-JP" sz="1400">
              <a:latin typeface="ＭＳ ゴシック" pitchFamily="49" charset="-128"/>
              <a:ea typeface="ＭＳ ゴシック" pitchFamily="49" charset="-128"/>
            </a:rPr>
            <a:t>260</a:t>
          </a:r>
          <a:r>
            <a:rPr kumimoji="1" lang="ja-JP" altLang="en-US" sz="1400">
              <a:latin typeface="ＭＳ ゴシック" pitchFamily="49" charset="-128"/>
              <a:ea typeface="ＭＳ ゴシック" pitchFamily="49" charset="-128"/>
            </a:rPr>
            <a:t>百万円増加した。</a:t>
          </a:r>
        </a:p>
        <a:p>
          <a:r>
            <a:rPr kumimoji="1" lang="ja-JP" altLang="en-US" sz="1400">
              <a:latin typeface="ＭＳ ゴシック" pitchFamily="49" charset="-128"/>
              <a:ea typeface="ＭＳ ゴシック" pitchFamily="49" charset="-128"/>
            </a:rPr>
            <a:t>　今後は、起債事業の見直しや有利な地方債の活用をより一層推し進め、実質公債費比率を悪化させないよう努めている。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現在本市では満期一括償還に係る地方債の発行は行っておらず、満期一括償還に係る減債基金への積立は行っていない。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熊本県宇土市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将来負担額のうち、地方債現在高については、庁舎建設事業等の熊本地震からの復旧事業実施に伴う災害復旧事業債において、新庁舎の本体工事が完了したことから借入額のピークを迎え、令和</a:t>
          </a:r>
          <a:r>
            <a:rPr kumimoji="1" lang="en-US" altLang="ja-JP" sz="1200">
              <a:latin typeface="ＭＳ ゴシック" pitchFamily="49" charset="-128"/>
              <a:ea typeface="ＭＳ ゴシック" pitchFamily="49" charset="-128"/>
            </a:rPr>
            <a:t>5</a:t>
          </a:r>
          <a:r>
            <a:rPr kumimoji="1" lang="ja-JP" altLang="en-US" sz="1200">
              <a:latin typeface="ＭＳ ゴシック" pitchFamily="49" charset="-128"/>
              <a:ea typeface="ＭＳ ゴシック" pitchFamily="49" charset="-128"/>
            </a:rPr>
            <a:t>年度は減少している。組合等負担見込額について令和</a:t>
          </a:r>
          <a:r>
            <a:rPr kumimoji="1" lang="en-US" altLang="ja-JP" sz="1200">
              <a:latin typeface="ＭＳ ゴシック" pitchFamily="49" charset="-128"/>
              <a:ea typeface="ＭＳ ゴシック" pitchFamily="49" charset="-128"/>
            </a:rPr>
            <a:t>2</a:t>
          </a:r>
          <a:r>
            <a:rPr kumimoji="1" lang="ja-JP" altLang="en-US" sz="1200">
              <a:latin typeface="ＭＳ ゴシック" pitchFamily="49" charset="-128"/>
              <a:ea typeface="ＭＳ ゴシック" pitchFamily="49" charset="-128"/>
            </a:rPr>
            <a:t>年度から大幅に増加している。令和</a:t>
          </a:r>
          <a:r>
            <a:rPr kumimoji="1" lang="en-US" altLang="ja-JP" sz="1200">
              <a:latin typeface="ＭＳ ゴシック" pitchFamily="49" charset="-128"/>
              <a:ea typeface="ＭＳ ゴシック" pitchFamily="49" charset="-128"/>
            </a:rPr>
            <a:t>2</a:t>
          </a:r>
          <a:r>
            <a:rPr kumimoji="1" lang="ja-JP" altLang="en-US" sz="1200">
              <a:latin typeface="ＭＳ ゴシック" pitchFamily="49" charset="-128"/>
              <a:ea typeface="ＭＳ ゴシック" pitchFamily="49" charset="-128"/>
            </a:rPr>
            <a:t>年度及び令和</a:t>
          </a:r>
          <a:r>
            <a:rPr kumimoji="1" lang="en-US" altLang="ja-JP" sz="1200">
              <a:latin typeface="ＭＳ ゴシック" pitchFamily="49" charset="-128"/>
              <a:ea typeface="ＭＳ ゴシック" pitchFamily="49" charset="-128"/>
            </a:rPr>
            <a:t>3</a:t>
          </a:r>
          <a:r>
            <a:rPr kumimoji="1" lang="ja-JP" altLang="en-US" sz="1200">
              <a:latin typeface="ＭＳ ゴシック" pitchFamily="49" charset="-128"/>
              <a:ea typeface="ＭＳ ゴシック" pitchFamily="49" charset="-128"/>
            </a:rPr>
            <a:t>年度は、宇城広域連合の消防本部・北消防署建設事業に係る地方債借入の影響によるものである。令和</a:t>
          </a:r>
          <a:r>
            <a:rPr kumimoji="1" lang="en-US" altLang="ja-JP" sz="1200">
              <a:latin typeface="ＭＳ ゴシック" pitchFamily="49" charset="-128"/>
              <a:ea typeface="ＭＳ ゴシック" pitchFamily="49" charset="-128"/>
            </a:rPr>
            <a:t>4</a:t>
          </a:r>
          <a:r>
            <a:rPr kumimoji="1" lang="ja-JP" altLang="en-US" sz="1200">
              <a:latin typeface="ＭＳ ゴシック" pitchFamily="49" charset="-128"/>
              <a:ea typeface="ＭＳ ゴシック" pitchFamily="49" charset="-128"/>
            </a:rPr>
            <a:t>年度及び令和</a:t>
          </a:r>
          <a:r>
            <a:rPr kumimoji="1" lang="en-US" altLang="ja-JP" sz="1200">
              <a:latin typeface="ＭＳ ゴシック" pitchFamily="49" charset="-128"/>
              <a:ea typeface="ＭＳ ゴシック" pitchFamily="49" charset="-128"/>
            </a:rPr>
            <a:t>5</a:t>
          </a:r>
          <a:r>
            <a:rPr kumimoji="1" lang="ja-JP" altLang="en-US" sz="1200">
              <a:latin typeface="ＭＳ ゴシック" pitchFamily="49" charset="-128"/>
              <a:ea typeface="ＭＳ ゴシック" pitchFamily="49" charset="-128"/>
            </a:rPr>
            <a:t>年度については、宇城広域連合の宇城クリーンセンター（廃棄物処理施設）建設事業に係る影響であり、当該</a:t>
          </a:r>
          <a:r>
            <a:rPr kumimoji="1" lang="en-US" altLang="ja-JP" sz="1200">
              <a:latin typeface="ＭＳ ゴシック" pitchFamily="49" charset="-128"/>
              <a:ea typeface="ＭＳ ゴシック" pitchFamily="49" charset="-128"/>
            </a:rPr>
            <a:t>2</a:t>
          </a:r>
          <a:r>
            <a:rPr kumimoji="1" lang="ja-JP" altLang="en-US" sz="1200">
              <a:latin typeface="ＭＳ ゴシック" pitchFamily="49" charset="-128"/>
              <a:ea typeface="ＭＳ ゴシック" pitchFamily="49" charset="-128"/>
            </a:rPr>
            <a:t>件の大型事業の実施によるものである。</a:t>
          </a:r>
        </a:p>
        <a:p>
          <a:r>
            <a:rPr kumimoji="1" lang="ja-JP" altLang="en-US" sz="1200">
              <a:latin typeface="ＭＳ ゴシック" pitchFamily="49" charset="-128"/>
              <a:ea typeface="ＭＳ ゴシック" pitchFamily="49" charset="-128"/>
            </a:rPr>
            <a:t>　充当可能財源のうち、基金については、後年度の事業に寄附金を活用するためふるさと宇土応援基金に積立を行ったことで前年度から増加となった。また、基準財政需要額算入見込額については、地方債現在高と同様に借入額がピークを迎えたことで、地方債残高に対する地方交付税も減額となっ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熊本県宇土市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基金全体としては、前年度から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百万円増加した。主な要因として、将来の公共施設整備の財源確保を目的に、市有施設整備基金に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百万円積立を行ったことが挙げられる。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は、市有施設基金ついては、公共施設等総合管理計画等を踏まえて取崩しを行う方針である。また、熊本地震の復旧事業として発行した起債の償還や物件費、扶助費、補助費等の伸びが見込まれ、財政調整基金や減債基金の取崩しを行わなければならないと懸念しているため、基金全体としては今後減少していくことが想定され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・市有施設整備基金：老朽化した市有施設の更新・整備に要する経費の財源に充てるための基金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・庁舎建設等基金：庁舎建設又は改修に要する調査費、設計費及び工事費等の財源に充てるための基金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・ふるさと宇土応援基金：ふるさと納税の活用事業の財源に充てるための基金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年熊本地震復興基金：平成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年熊本地震による災害からの早期の復興を図るための経費の財源に充てるための基金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・地域福祉基金：地域における保健福祉の増進を図るための経費の財源に充てるための基金</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・市有整備施設整備基金については、後年度に実施する老朽化した施設の修繕や工事の財源を確保するため積立を行い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・庁舎建設等基金については、庁舎建設事業に充てるため取り崩しを行い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・ふるさと宇土応援基金については、後年度に実施する活用事業の財源とするため積立を行い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年熊本地震復興基金については、県から追加交付があったため積立を行い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・地域福祉基金については、重層的支援体制整備事業への移行準備事業に係る経費の財源に充てるため取り崩しを行い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市有施設整備基金については、今後、公共施設等総合管理計画及び個別施設計画等に基づき公共施設の適切な維持管理を行うため、必要に応じ基金を取り崩し、財源として活用していく予定。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また、庁舎建設等基金は、令和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年度に本体工事が完了し、残す関連工事も令和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年度に完了するため大幅な取り崩しの予定はない。平成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年熊本地震復興基金は残高が増えているものの、熊本地震関連の財源とするため枯渇する見込み。</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年度決算に基づく決算剰余金として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百万円の積立等を行ったが、道路や学校、公営住宅等の修繕や工事に充てる市有施設整備基金に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百万円積み立てるために取り崩したことから、基金残高が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978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熊本地震の復旧事業の財源として発行した起債の償還や、物件費、扶助費、補助費等の伸びによる財源補てん等で財政調整基金の取崩を行わなければならない事態も想定されるため、中長期的にみれば枯渇することが懸念さ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利子以外の積立を行っていないため、前年度からの増減はなかった。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減債基金は公債費元金の償還に活用する目的で積立を行っている。これまで大きな取崩しは行っていないが、熊本地震災害廃棄物処理基金補助金を原資に積立（令和元年度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百万円積立）を行っているため、当該分については、対象費用（災害廃棄物処理事業に係る借入金の償還金）に充てる財源として活用していく方針。また、令和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年度普通交付税追加交付分のうち臨時財政対策償還基金費により交付された</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百万円を基金に積み立てており、当該分について、令和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年度に借り入れた臨時財政対策債の償還が完了する令和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年度までに活用していく方針。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&#65279;<?xml version="1.0" encoding="UTF-8" standalone="yes"?><Relationships xmlns="http://schemas.openxmlformats.org/package/2006/relationships"><Relationship Id="rId2" Type="http://schemas.openxmlformats.org/officeDocument/2006/relationships/drawing" Target="../drawings/drawing1.xml" /></Relationships>
</file>

<file path=xl/worksheets/_rels/sheet4.xml.rels>&#65279;<?xml version="1.0" encoding="UTF-8" standalone="yes"?><Relationships xmlns="http://schemas.openxmlformats.org/package/2006/relationships"><Relationship Id="rId2" Type="http://schemas.openxmlformats.org/officeDocument/2006/relationships/drawing" Target="../drawings/drawing2.xml" /></Relationships>
</file>

<file path=xl/worksheets/_rels/sheet5.xml.rels>&#65279;<?xml version="1.0" encoding="UTF-8" standalone="yes"?><Relationships xmlns="http://schemas.openxmlformats.org/package/2006/relationships"><Relationship Id="rId2" Type="http://schemas.openxmlformats.org/officeDocument/2006/relationships/drawing" Target="../drawings/drawing3.xml" /></Relationships>
</file>

<file path=xl/worksheets/_rels/sheet6.xml.rels>&#65279;<?xml version="1.0" encoding="UTF-8" standalone="yes"?><Relationships xmlns="http://schemas.openxmlformats.org/package/2006/relationships"><Relationship Id="rId2" Type="http://schemas.openxmlformats.org/officeDocument/2006/relationships/drawing" Target="../drawings/drawing4.xml" /></Relationships>
</file>

<file path=xl/worksheets/_rels/sheet7.xml.rels>&#65279;<?xml version="1.0" encoding="UTF-8" standalone="yes"?><Relationships xmlns="http://schemas.openxmlformats.org/package/2006/relationships"><Relationship Id="rId2" Type="http://schemas.openxmlformats.org/officeDocument/2006/relationships/drawing" Target="../drawings/drawing6.xml" /></Relationships>
</file>

<file path=xl/worksheets/_rels/sheet8.xml.rels>&#65279;<?xml version="1.0" encoding="UTF-8" standalone="yes"?><Relationships xmlns="http://schemas.openxmlformats.org/package/2006/relationships"><Relationship Id="rId2" Type="http://schemas.openxmlformats.org/officeDocument/2006/relationships/drawing" Target="../drawings/drawing7.xml" /></Relationships>
</file>

<file path=xl/worksheets/_rels/sheet9.xml.rels>&#65279;<?xml version="1.0" encoding="UTF-8" standalone="yes"?><Relationships xmlns="http://schemas.openxmlformats.org/package/2006/relationships"><Relationship Id="rId2" Type="http://schemas.openxmlformats.org/officeDocument/2006/relationships/drawing" Target="../drawings/drawing8.xml" /></Relationships>
</file>

<file path=xl/worksheets/_rels/sheet10.xml.rels>&#65279;<?xml version="1.0" encoding="UTF-8" standalone="yes"?><Relationships xmlns="http://schemas.openxmlformats.org/package/2006/relationships"><Relationship Id="rId2" Type="http://schemas.openxmlformats.org/officeDocument/2006/relationships/drawing" Target="../drawings/drawing9.xml" /></Relationships>
</file>

<file path=xl/worksheets/_rels/sheet11.xml.rels>&#65279;<?xml version="1.0" encoding="UTF-8" standalone="yes"?><Relationships xmlns="http://schemas.openxmlformats.org/package/2006/relationships"><Relationship Id="rId2" Type="http://schemas.openxmlformats.org/officeDocument/2006/relationships/drawing" Target="../drawings/drawing10.xml" /></Relationships>
</file>

<file path=xl/worksheets/_rels/sheet12.xml.rels>&#65279;<?xml version="1.0" encoding="UTF-8" standalone="yes"?><Relationships xmlns="http://schemas.openxmlformats.org/package/2006/relationships"><Relationship Id="rId2" Type="http://schemas.openxmlformats.org/officeDocument/2006/relationships/drawing" Target="../drawings/drawing11.xml" /></Relationships>
</file>

<file path=xl/worksheets/_rels/sheet13.xml.rels>&#65279;<?xml version="1.0" encoding="UTF-8" standalone="yes"?><Relationships xmlns="http://schemas.openxmlformats.org/package/2006/relationships"><Relationship Id="rId2" Type="http://schemas.openxmlformats.org/officeDocument/2006/relationships/drawing" Target="../drawings/drawing12.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85" zoomScaleNormal="85" workbookViewId="0"/>
  </sheetViews>
  <sheetFormatPr defaultColWidth="0" defaultRowHeight="11" zeroHeight="1"/>
  <cols>
    <col min="1" max="11" width="2.08984375" style="180" customWidth="1"/>
    <col min="12" max="12" width="2.26953125" style="180" customWidth="1"/>
    <col min="13" max="17" width="2.36328125" style="180" customWidth="1"/>
    <col min="18" max="119" width="2.08984375" style="180" customWidth="1"/>
    <col min="120" max="16384" width="0" style="180" hidden="1"/>
  </cols>
  <sheetData>
    <row r="1" spans="1:119" ht="33" customHeight="1">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 thickBot="1">
      <c r="B2" s="182" t="s">
        <v>77</v>
      </c>
      <c r="C2" s="182"/>
      <c r="D2" s="183"/>
    </row>
    <row r="3" spans="1:119" ht="18.75" customHeight="1" thickBot="1">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23252035</v>
      </c>
      <c r="BO4" s="371"/>
      <c r="BP4" s="371"/>
      <c r="BQ4" s="371"/>
      <c r="BR4" s="371"/>
      <c r="BS4" s="371"/>
      <c r="BT4" s="371"/>
      <c r="BU4" s="372"/>
      <c r="BV4" s="370">
        <v>23381770</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6.2</v>
      </c>
      <c r="CU4" s="377"/>
      <c r="CV4" s="377"/>
      <c r="CW4" s="377"/>
      <c r="CX4" s="377"/>
      <c r="CY4" s="377"/>
      <c r="CZ4" s="377"/>
      <c r="DA4" s="378"/>
      <c r="DB4" s="376">
        <v>13.7</v>
      </c>
      <c r="DC4" s="377"/>
      <c r="DD4" s="377"/>
      <c r="DE4" s="377"/>
      <c r="DF4" s="377"/>
      <c r="DG4" s="377"/>
      <c r="DH4" s="377"/>
      <c r="DI4" s="378"/>
    </row>
    <row r="5" spans="1:119" ht="18.75" customHeight="1">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22102267</v>
      </c>
      <c r="BO5" s="408"/>
      <c r="BP5" s="408"/>
      <c r="BQ5" s="408"/>
      <c r="BR5" s="408"/>
      <c r="BS5" s="408"/>
      <c r="BT5" s="408"/>
      <c r="BU5" s="409"/>
      <c r="BV5" s="407">
        <v>21922240</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94.9</v>
      </c>
      <c r="CU5" s="405"/>
      <c r="CV5" s="405"/>
      <c r="CW5" s="405"/>
      <c r="CX5" s="405"/>
      <c r="CY5" s="405"/>
      <c r="CZ5" s="405"/>
      <c r="DA5" s="406"/>
      <c r="DB5" s="404">
        <v>93.8</v>
      </c>
      <c r="DC5" s="405"/>
      <c r="DD5" s="405"/>
      <c r="DE5" s="405"/>
      <c r="DF5" s="405"/>
      <c r="DG5" s="405"/>
      <c r="DH5" s="405"/>
      <c r="DI5" s="406"/>
    </row>
    <row r="6" spans="1:119" ht="18.75" customHeight="1">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1149768</v>
      </c>
      <c r="BO6" s="408"/>
      <c r="BP6" s="408"/>
      <c r="BQ6" s="408"/>
      <c r="BR6" s="408"/>
      <c r="BS6" s="408"/>
      <c r="BT6" s="408"/>
      <c r="BU6" s="409"/>
      <c r="BV6" s="407">
        <v>1459530</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95.6</v>
      </c>
      <c r="CU6" s="445"/>
      <c r="CV6" s="445"/>
      <c r="CW6" s="445"/>
      <c r="CX6" s="445"/>
      <c r="CY6" s="445"/>
      <c r="CZ6" s="445"/>
      <c r="DA6" s="446"/>
      <c r="DB6" s="444">
        <v>95.3</v>
      </c>
      <c r="DC6" s="445"/>
      <c r="DD6" s="445"/>
      <c r="DE6" s="445"/>
      <c r="DF6" s="445"/>
      <c r="DG6" s="445"/>
      <c r="DH6" s="445"/>
      <c r="DI6" s="446"/>
    </row>
    <row r="7" spans="1:119" ht="18.75" customHeight="1">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90</v>
      </c>
      <c r="AV7" s="440"/>
      <c r="AW7" s="440"/>
      <c r="AX7" s="440"/>
      <c r="AY7" s="441" t="s">
        <v>101</v>
      </c>
      <c r="AZ7" s="442"/>
      <c r="BA7" s="442"/>
      <c r="BB7" s="442"/>
      <c r="BC7" s="442"/>
      <c r="BD7" s="442"/>
      <c r="BE7" s="442"/>
      <c r="BF7" s="442"/>
      <c r="BG7" s="442"/>
      <c r="BH7" s="442"/>
      <c r="BI7" s="442"/>
      <c r="BJ7" s="442"/>
      <c r="BK7" s="442"/>
      <c r="BL7" s="442"/>
      <c r="BM7" s="443"/>
      <c r="BN7" s="407">
        <v>545423</v>
      </c>
      <c r="BO7" s="408"/>
      <c r="BP7" s="408"/>
      <c r="BQ7" s="408"/>
      <c r="BR7" s="408"/>
      <c r="BS7" s="408"/>
      <c r="BT7" s="408"/>
      <c r="BU7" s="409"/>
      <c r="BV7" s="407">
        <v>177114</v>
      </c>
      <c r="BW7" s="408"/>
      <c r="BX7" s="408"/>
      <c r="BY7" s="408"/>
      <c r="BZ7" s="408"/>
      <c r="CA7" s="408"/>
      <c r="CB7" s="408"/>
      <c r="CC7" s="409"/>
      <c r="CD7" s="410" t="s">
        <v>102</v>
      </c>
      <c r="CE7" s="411"/>
      <c r="CF7" s="411"/>
      <c r="CG7" s="411"/>
      <c r="CH7" s="411"/>
      <c r="CI7" s="411"/>
      <c r="CJ7" s="411"/>
      <c r="CK7" s="411"/>
      <c r="CL7" s="411"/>
      <c r="CM7" s="411"/>
      <c r="CN7" s="411"/>
      <c r="CO7" s="411"/>
      <c r="CP7" s="411"/>
      <c r="CQ7" s="411"/>
      <c r="CR7" s="411"/>
      <c r="CS7" s="412"/>
      <c r="CT7" s="407">
        <v>9720634</v>
      </c>
      <c r="CU7" s="408"/>
      <c r="CV7" s="408"/>
      <c r="CW7" s="408"/>
      <c r="CX7" s="408"/>
      <c r="CY7" s="408"/>
      <c r="CZ7" s="408"/>
      <c r="DA7" s="409"/>
      <c r="DB7" s="407">
        <v>9346565</v>
      </c>
      <c r="DC7" s="408"/>
      <c r="DD7" s="408"/>
      <c r="DE7" s="408"/>
      <c r="DF7" s="408"/>
      <c r="DG7" s="408"/>
      <c r="DH7" s="408"/>
      <c r="DI7" s="409"/>
    </row>
    <row r="8" spans="1:119" ht="18.75" customHeight="1" thickBot="1">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103</v>
      </c>
      <c r="AN8" s="437"/>
      <c r="AO8" s="437"/>
      <c r="AP8" s="437"/>
      <c r="AQ8" s="437"/>
      <c r="AR8" s="437"/>
      <c r="AS8" s="437"/>
      <c r="AT8" s="438"/>
      <c r="AU8" s="439" t="s">
        <v>90</v>
      </c>
      <c r="AV8" s="440"/>
      <c r="AW8" s="440"/>
      <c r="AX8" s="440"/>
      <c r="AY8" s="441" t="s">
        <v>104</v>
      </c>
      <c r="AZ8" s="442"/>
      <c r="BA8" s="442"/>
      <c r="BB8" s="442"/>
      <c r="BC8" s="442"/>
      <c r="BD8" s="442"/>
      <c r="BE8" s="442"/>
      <c r="BF8" s="442"/>
      <c r="BG8" s="442"/>
      <c r="BH8" s="442"/>
      <c r="BI8" s="442"/>
      <c r="BJ8" s="442"/>
      <c r="BK8" s="442"/>
      <c r="BL8" s="442"/>
      <c r="BM8" s="443"/>
      <c r="BN8" s="407">
        <v>604345</v>
      </c>
      <c r="BO8" s="408"/>
      <c r="BP8" s="408"/>
      <c r="BQ8" s="408"/>
      <c r="BR8" s="408"/>
      <c r="BS8" s="408"/>
      <c r="BT8" s="408"/>
      <c r="BU8" s="409"/>
      <c r="BV8" s="407">
        <v>1282416</v>
      </c>
      <c r="BW8" s="408"/>
      <c r="BX8" s="408"/>
      <c r="BY8" s="408"/>
      <c r="BZ8" s="408"/>
      <c r="CA8" s="408"/>
      <c r="CB8" s="408"/>
      <c r="CC8" s="409"/>
      <c r="CD8" s="410" t="s">
        <v>105</v>
      </c>
      <c r="CE8" s="411"/>
      <c r="CF8" s="411"/>
      <c r="CG8" s="411"/>
      <c r="CH8" s="411"/>
      <c r="CI8" s="411"/>
      <c r="CJ8" s="411"/>
      <c r="CK8" s="411"/>
      <c r="CL8" s="411"/>
      <c r="CM8" s="411"/>
      <c r="CN8" s="411"/>
      <c r="CO8" s="411"/>
      <c r="CP8" s="411"/>
      <c r="CQ8" s="411"/>
      <c r="CR8" s="411"/>
      <c r="CS8" s="412"/>
      <c r="CT8" s="447">
        <v>0.5</v>
      </c>
      <c r="CU8" s="448"/>
      <c r="CV8" s="448"/>
      <c r="CW8" s="448"/>
      <c r="CX8" s="448"/>
      <c r="CY8" s="448"/>
      <c r="CZ8" s="448"/>
      <c r="DA8" s="449"/>
      <c r="DB8" s="447">
        <v>0.52</v>
      </c>
      <c r="DC8" s="448"/>
      <c r="DD8" s="448"/>
      <c r="DE8" s="448"/>
      <c r="DF8" s="448"/>
      <c r="DG8" s="448"/>
      <c r="DH8" s="448"/>
      <c r="DI8" s="449"/>
    </row>
    <row r="9" spans="1:119" ht="18.75" customHeight="1" thickBot="1">
      <c r="A9" s="181"/>
      <c r="B9" s="401" t="s">
        <v>106</v>
      </c>
      <c r="C9" s="402"/>
      <c r="D9" s="402"/>
      <c r="E9" s="402"/>
      <c r="F9" s="402"/>
      <c r="G9" s="402"/>
      <c r="H9" s="402"/>
      <c r="I9" s="402"/>
      <c r="J9" s="402"/>
      <c r="K9" s="450"/>
      <c r="L9" s="451" t="s">
        <v>107</v>
      </c>
      <c r="M9" s="452"/>
      <c r="N9" s="452"/>
      <c r="O9" s="452"/>
      <c r="P9" s="452"/>
      <c r="Q9" s="453"/>
      <c r="R9" s="454">
        <v>36122</v>
      </c>
      <c r="S9" s="455"/>
      <c r="T9" s="455"/>
      <c r="U9" s="455"/>
      <c r="V9" s="456"/>
      <c r="W9" s="364" t="s">
        <v>108</v>
      </c>
      <c r="X9" s="365"/>
      <c r="Y9" s="365"/>
      <c r="Z9" s="365"/>
      <c r="AA9" s="365"/>
      <c r="AB9" s="365"/>
      <c r="AC9" s="365"/>
      <c r="AD9" s="365"/>
      <c r="AE9" s="365"/>
      <c r="AF9" s="365"/>
      <c r="AG9" s="365"/>
      <c r="AH9" s="365"/>
      <c r="AI9" s="365"/>
      <c r="AJ9" s="365"/>
      <c r="AK9" s="365"/>
      <c r="AL9" s="366"/>
      <c r="AM9" s="436" t="s">
        <v>109</v>
      </c>
      <c r="AN9" s="437"/>
      <c r="AO9" s="437"/>
      <c r="AP9" s="437"/>
      <c r="AQ9" s="437"/>
      <c r="AR9" s="437"/>
      <c r="AS9" s="437"/>
      <c r="AT9" s="438"/>
      <c r="AU9" s="439" t="s">
        <v>90</v>
      </c>
      <c r="AV9" s="440"/>
      <c r="AW9" s="440"/>
      <c r="AX9" s="440"/>
      <c r="AY9" s="441" t="s">
        <v>110</v>
      </c>
      <c r="AZ9" s="442"/>
      <c r="BA9" s="442"/>
      <c r="BB9" s="442"/>
      <c r="BC9" s="442"/>
      <c r="BD9" s="442"/>
      <c r="BE9" s="442"/>
      <c r="BF9" s="442"/>
      <c r="BG9" s="442"/>
      <c r="BH9" s="442"/>
      <c r="BI9" s="442"/>
      <c r="BJ9" s="442"/>
      <c r="BK9" s="442"/>
      <c r="BL9" s="442"/>
      <c r="BM9" s="443"/>
      <c r="BN9" s="407">
        <v>-678071</v>
      </c>
      <c r="BO9" s="408"/>
      <c r="BP9" s="408"/>
      <c r="BQ9" s="408"/>
      <c r="BR9" s="408"/>
      <c r="BS9" s="408"/>
      <c r="BT9" s="408"/>
      <c r="BU9" s="409"/>
      <c r="BV9" s="407">
        <v>166776</v>
      </c>
      <c r="BW9" s="408"/>
      <c r="BX9" s="408"/>
      <c r="BY9" s="408"/>
      <c r="BZ9" s="408"/>
      <c r="CA9" s="408"/>
      <c r="CB9" s="408"/>
      <c r="CC9" s="409"/>
      <c r="CD9" s="410" t="s">
        <v>111</v>
      </c>
      <c r="CE9" s="411"/>
      <c r="CF9" s="411"/>
      <c r="CG9" s="411"/>
      <c r="CH9" s="411"/>
      <c r="CI9" s="411"/>
      <c r="CJ9" s="411"/>
      <c r="CK9" s="411"/>
      <c r="CL9" s="411"/>
      <c r="CM9" s="411"/>
      <c r="CN9" s="411"/>
      <c r="CO9" s="411"/>
      <c r="CP9" s="411"/>
      <c r="CQ9" s="411"/>
      <c r="CR9" s="411"/>
      <c r="CS9" s="412"/>
      <c r="CT9" s="404">
        <v>15.3</v>
      </c>
      <c r="CU9" s="405"/>
      <c r="CV9" s="405"/>
      <c r="CW9" s="405"/>
      <c r="CX9" s="405"/>
      <c r="CY9" s="405"/>
      <c r="CZ9" s="405"/>
      <c r="DA9" s="406"/>
      <c r="DB9" s="404">
        <v>15.8</v>
      </c>
      <c r="DC9" s="405"/>
      <c r="DD9" s="405"/>
      <c r="DE9" s="405"/>
      <c r="DF9" s="405"/>
      <c r="DG9" s="405"/>
      <c r="DH9" s="405"/>
      <c r="DI9" s="406"/>
    </row>
    <row r="10" spans="1:119" ht="18.75" customHeight="1" thickBot="1">
      <c r="A10" s="181"/>
      <c r="B10" s="401"/>
      <c r="C10" s="402"/>
      <c r="D10" s="402"/>
      <c r="E10" s="402"/>
      <c r="F10" s="402"/>
      <c r="G10" s="402"/>
      <c r="H10" s="402"/>
      <c r="I10" s="402"/>
      <c r="J10" s="402"/>
      <c r="K10" s="450"/>
      <c r="L10" s="457" t="s">
        <v>112</v>
      </c>
      <c r="M10" s="437"/>
      <c r="N10" s="437"/>
      <c r="O10" s="437"/>
      <c r="P10" s="437"/>
      <c r="Q10" s="438"/>
      <c r="R10" s="458">
        <v>37026</v>
      </c>
      <c r="S10" s="459"/>
      <c r="T10" s="459"/>
      <c r="U10" s="459"/>
      <c r="V10" s="460"/>
      <c r="W10" s="395"/>
      <c r="X10" s="396"/>
      <c r="Y10" s="396"/>
      <c r="Z10" s="396"/>
      <c r="AA10" s="396"/>
      <c r="AB10" s="396"/>
      <c r="AC10" s="396"/>
      <c r="AD10" s="396"/>
      <c r="AE10" s="396"/>
      <c r="AF10" s="396"/>
      <c r="AG10" s="396"/>
      <c r="AH10" s="396"/>
      <c r="AI10" s="396"/>
      <c r="AJ10" s="396"/>
      <c r="AK10" s="396"/>
      <c r="AL10" s="399"/>
      <c r="AM10" s="436" t="s">
        <v>113</v>
      </c>
      <c r="AN10" s="437"/>
      <c r="AO10" s="437"/>
      <c r="AP10" s="437"/>
      <c r="AQ10" s="437"/>
      <c r="AR10" s="437"/>
      <c r="AS10" s="437"/>
      <c r="AT10" s="438"/>
      <c r="AU10" s="439" t="s">
        <v>90</v>
      </c>
      <c r="AV10" s="440"/>
      <c r="AW10" s="440"/>
      <c r="AX10" s="440"/>
      <c r="AY10" s="441" t="s">
        <v>114</v>
      </c>
      <c r="AZ10" s="442"/>
      <c r="BA10" s="442"/>
      <c r="BB10" s="442"/>
      <c r="BC10" s="442"/>
      <c r="BD10" s="442"/>
      <c r="BE10" s="442"/>
      <c r="BF10" s="442"/>
      <c r="BG10" s="442"/>
      <c r="BH10" s="442"/>
      <c r="BI10" s="442"/>
      <c r="BJ10" s="442"/>
      <c r="BK10" s="442"/>
      <c r="BL10" s="442"/>
      <c r="BM10" s="443"/>
      <c r="BN10" s="407">
        <v>14341</v>
      </c>
      <c r="BO10" s="408"/>
      <c r="BP10" s="408"/>
      <c r="BQ10" s="408"/>
      <c r="BR10" s="408"/>
      <c r="BS10" s="408"/>
      <c r="BT10" s="408"/>
      <c r="BU10" s="409"/>
      <c r="BV10" s="407">
        <v>9687</v>
      </c>
      <c r="BW10" s="408"/>
      <c r="BX10" s="408"/>
      <c r="BY10" s="408"/>
      <c r="BZ10" s="408"/>
      <c r="CA10" s="408"/>
      <c r="CB10" s="408"/>
      <c r="CC10" s="409"/>
      <c r="CD10" s="184" t="s">
        <v>115</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c r="A11" s="181"/>
      <c r="B11" s="401"/>
      <c r="C11" s="402"/>
      <c r="D11" s="402"/>
      <c r="E11" s="402"/>
      <c r="F11" s="402"/>
      <c r="G11" s="402"/>
      <c r="H11" s="402"/>
      <c r="I11" s="402"/>
      <c r="J11" s="402"/>
      <c r="K11" s="450"/>
      <c r="L11" s="461" t="s">
        <v>116</v>
      </c>
      <c r="M11" s="462"/>
      <c r="N11" s="462"/>
      <c r="O11" s="462"/>
      <c r="P11" s="462"/>
      <c r="Q11" s="463"/>
      <c r="R11" s="464" t="s">
        <v>117</v>
      </c>
      <c r="S11" s="465"/>
      <c r="T11" s="465"/>
      <c r="U11" s="465"/>
      <c r="V11" s="466"/>
      <c r="W11" s="395"/>
      <c r="X11" s="396"/>
      <c r="Y11" s="396"/>
      <c r="Z11" s="396"/>
      <c r="AA11" s="396"/>
      <c r="AB11" s="396"/>
      <c r="AC11" s="396"/>
      <c r="AD11" s="396"/>
      <c r="AE11" s="396"/>
      <c r="AF11" s="396"/>
      <c r="AG11" s="396"/>
      <c r="AH11" s="396"/>
      <c r="AI11" s="396"/>
      <c r="AJ11" s="396"/>
      <c r="AK11" s="396"/>
      <c r="AL11" s="399"/>
      <c r="AM11" s="436" t="s">
        <v>118</v>
      </c>
      <c r="AN11" s="437"/>
      <c r="AO11" s="437"/>
      <c r="AP11" s="437"/>
      <c r="AQ11" s="437"/>
      <c r="AR11" s="437"/>
      <c r="AS11" s="437"/>
      <c r="AT11" s="438"/>
      <c r="AU11" s="439" t="s">
        <v>90</v>
      </c>
      <c r="AV11" s="440"/>
      <c r="AW11" s="440"/>
      <c r="AX11" s="440"/>
      <c r="AY11" s="441" t="s">
        <v>119</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120</v>
      </c>
      <c r="CE11" s="411"/>
      <c r="CF11" s="411"/>
      <c r="CG11" s="411"/>
      <c r="CH11" s="411"/>
      <c r="CI11" s="411"/>
      <c r="CJ11" s="411"/>
      <c r="CK11" s="411"/>
      <c r="CL11" s="411"/>
      <c r="CM11" s="411"/>
      <c r="CN11" s="411"/>
      <c r="CO11" s="411"/>
      <c r="CP11" s="411"/>
      <c r="CQ11" s="411"/>
      <c r="CR11" s="411"/>
      <c r="CS11" s="412"/>
      <c r="CT11" s="447" t="s">
        <v>121</v>
      </c>
      <c r="CU11" s="448"/>
      <c r="CV11" s="448"/>
      <c r="CW11" s="448"/>
      <c r="CX11" s="448"/>
      <c r="CY11" s="448"/>
      <c r="CZ11" s="448"/>
      <c r="DA11" s="449"/>
      <c r="DB11" s="447" t="s">
        <v>121</v>
      </c>
      <c r="DC11" s="448"/>
      <c r="DD11" s="448"/>
      <c r="DE11" s="448"/>
      <c r="DF11" s="448"/>
      <c r="DG11" s="448"/>
      <c r="DH11" s="448"/>
      <c r="DI11" s="449"/>
    </row>
    <row r="12" spans="1:119" ht="18.75" customHeight="1">
      <c r="A12" s="181"/>
      <c r="B12" s="467" t="s">
        <v>122</v>
      </c>
      <c r="C12" s="468"/>
      <c r="D12" s="468"/>
      <c r="E12" s="468"/>
      <c r="F12" s="468"/>
      <c r="G12" s="468"/>
      <c r="H12" s="468"/>
      <c r="I12" s="468"/>
      <c r="J12" s="468"/>
      <c r="K12" s="469"/>
      <c r="L12" s="476" t="s">
        <v>123</v>
      </c>
      <c r="M12" s="477"/>
      <c r="N12" s="477"/>
      <c r="O12" s="477"/>
      <c r="P12" s="477"/>
      <c r="Q12" s="478"/>
      <c r="R12" s="479">
        <v>36371</v>
      </c>
      <c r="S12" s="480"/>
      <c r="T12" s="480"/>
      <c r="U12" s="480"/>
      <c r="V12" s="481"/>
      <c r="W12" s="482" t="s">
        <v>1</v>
      </c>
      <c r="X12" s="440"/>
      <c r="Y12" s="440"/>
      <c r="Z12" s="440"/>
      <c r="AA12" s="440"/>
      <c r="AB12" s="483"/>
      <c r="AC12" s="484" t="s">
        <v>124</v>
      </c>
      <c r="AD12" s="485"/>
      <c r="AE12" s="485"/>
      <c r="AF12" s="485"/>
      <c r="AG12" s="486"/>
      <c r="AH12" s="484" t="s">
        <v>125</v>
      </c>
      <c r="AI12" s="485"/>
      <c r="AJ12" s="485"/>
      <c r="AK12" s="485"/>
      <c r="AL12" s="487"/>
      <c r="AM12" s="436" t="s">
        <v>126</v>
      </c>
      <c r="AN12" s="437"/>
      <c r="AO12" s="437"/>
      <c r="AP12" s="437"/>
      <c r="AQ12" s="437"/>
      <c r="AR12" s="437"/>
      <c r="AS12" s="437"/>
      <c r="AT12" s="438"/>
      <c r="AU12" s="439" t="s">
        <v>90</v>
      </c>
      <c r="AV12" s="440"/>
      <c r="AW12" s="440"/>
      <c r="AX12" s="440"/>
      <c r="AY12" s="441" t="s">
        <v>127</v>
      </c>
      <c r="AZ12" s="442"/>
      <c r="BA12" s="442"/>
      <c r="BB12" s="442"/>
      <c r="BC12" s="442"/>
      <c r="BD12" s="442"/>
      <c r="BE12" s="442"/>
      <c r="BF12" s="442"/>
      <c r="BG12" s="442"/>
      <c r="BH12" s="442"/>
      <c r="BI12" s="442"/>
      <c r="BJ12" s="442"/>
      <c r="BK12" s="442"/>
      <c r="BL12" s="442"/>
      <c r="BM12" s="443"/>
      <c r="BN12" s="407">
        <v>1642255</v>
      </c>
      <c r="BO12" s="408"/>
      <c r="BP12" s="408"/>
      <c r="BQ12" s="408"/>
      <c r="BR12" s="408"/>
      <c r="BS12" s="408"/>
      <c r="BT12" s="408"/>
      <c r="BU12" s="409"/>
      <c r="BV12" s="407">
        <v>0</v>
      </c>
      <c r="BW12" s="408"/>
      <c r="BX12" s="408"/>
      <c r="BY12" s="408"/>
      <c r="BZ12" s="408"/>
      <c r="CA12" s="408"/>
      <c r="CB12" s="408"/>
      <c r="CC12" s="409"/>
      <c r="CD12" s="410" t="s">
        <v>128</v>
      </c>
      <c r="CE12" s="411"/>
      <c r="CF12" s="411"/>
      <c r="CG12" s="411"/>
      <c r="CH12" s="411"/>
      <c r="CI12" s="411"/>
      <c r="CJ12" s="411"/>
      <c r="CK12" s="411"/>
      <c r="CL12" s="411"/>
      <c r="CM12" s="411"/>
      <c r="CN12" s="411"/>
      <c r="CO12" s="411"/>
      <c r="CP12" s="411"/>
      <c r="CQ12" s="411"/>
      <c r="CR12" s="411"/>
      <c r="CS12" s="412"/>
      <c r="CT12" s="447" t="s">
        <v>121</v>
      </c>
      <c r="CU12" s="448"/>
      <c r="CV12" s="448"/>
      <c r="CW12" s="448"/>
      <c r="CX12" s="448"/>
      <c r="CY12" s="448"/>
      <c r="CZ12" s="448"/>
      <c r="DA12" s="449"/>
      <c r="DB12" s="447" t="s">
        <v>121</v>
      </c>
      <c r="DC12" s="448"/>
      <c r="DD12" s="448"/>
      <c r="DE12" s="448"/>
      <c r="DF12" s="448"/>
      <c r="DG12" s="448"/>
      <c r="DH12" s="448"/>
      <c r="DI12" s="449"/>
    </row>
    <row r="13" spans="1:119" ht="18.75" customHeight="1">
      <c r="A13" s="181"/>
      <c r="B13" s="470"/>
      <c r="C13" s="471"/>
      <c r="D13" s="471"/>
      <c r="E13" s="471"/>
      <c r="F13" s="471"/>
      <c r="G13" s="471"/>
      <c r="H13" s="471"/>
      <c r="I13" s="471"/>
      <c r="J13" s="471"/>
      <c r="K13" s="472"/>
      <c r="L13" s="190"/>
      <c r="M13" s="498" t="s">
        <v>129</v>
      </c>
      <c r="N13" s="499"/>
      <c r="O13" s="499"/>
      <c r="P13" s="499"/>
      <c r="Q13" s="500"/>
      <c r="R13" s="491">
        <v>36000</v>
      </c>
      <c r="S13" s="492"/>
      <c r="T13" s="492"/>
      <c r="U13" s="492"/>
      <c r="V13" s="493"/>
      <c r="W13" s="423" t="s">
        <v>130</v>
      </c>
      <c r="X13" s="424"/>
      <c r="Y13" s="424"/>
      <c r="Z13" s="424"/>
      <c r="AA13" s="424"/>
      <c r="AB13" s="414"/>
      <c r="AC13" s="458">
        <v>1265</v>
      </c>
      <c r="AD13" s="459"/>
      <c r="AE13" s="459"/>
      <c r="AF13" s="459"/>
      <c r="AG13" s="501"/>
      <c r="AH13" s="458">
        <v>1626</v>
      </c>
      <c r="AI13" s="459"/>
      <c r="AJ13" s="459"/>
      <c r="AK13" s="459"/>
      <c r="AL13" s="460"/>
      <c r="AM13" s="436" t="s">
        <v>131</v>
      </c>
      <c r="AN13" s="437"/>
      <c r="AO13" s="437"/>
      <c r="AP13" s="437"/>
      <c r="AQ13" s="437"/>
      <c r="AR13" s="437"/>
      <c r="AS13" s="437"/>
      <c r="AT13" s="438"/>
      <c r="AU13" s="439" t="s">
        <v>90</v>
      </c>
      <c r="AV13" s="440"/>
      <c r="AW13" s="440"/>
      <c r="AX13" s="440"/>
      <c r="AY13" s="441" t="s">
        <v>132</v>
      </c>
      <c r="AZ13" s="442"/>
      <c r="BA13" s="442"/>
      <c r="BB13" s="442"/>
      <c r="BC13" s="442"/>
      <c r="BD13" s="442"/>
      <c r="BE13" s="442"/>
      <c r="BF13" s="442"/>
      <c r="BG13" s="442"/>
      <c r="BH13" s="442"/>
      <c r="BI13" s="442"/>
      <c r="BJ13" s="442"/>
      <c r="BK13" s="442"/>
      <c r="BL13" s="442"/>
      <c r="BM13" s="443"/>
      <c r="BN13" s="407">
        <v>-2305985</v>
      </c>
      <c r="BO13" s="408"/>
      <c r="BP13" s="408"/>
      <c r="BQ13" s="408"/>
      <c r="BR13" s="408"/>
      <c r="BS13" s="408"/>
      <c r="BT13" s="408"/>
      <c r="BU13" s="409"/>
      <c r="BV13" s="407">
        <v>176463</v>
      </c>
      <c r="BW13" s="408"/>
      <c r="BX13" s="408"/>
      <c r="BY13" s="408"/>
      <c r="BZ13" s="408"/>
      <c r="CA13" s="408"/>
      <c r="CB13" s="408"/>
      <c r="CC13" s="409"/>
      <c r="CD13" s="410" t="s">
        <v>133</v>
      </c>
      <c r="CE13" s="411"/>
      <c r="CF13" s="411"/>
      <c r="CG13" s="411"/>
      <c r="CH13" s="411"/>
      <c r="CI13" s="411"/>
      <c r="CJ13" s="411"/>
      <c r="CK13" s="411"/>
      <c r="CL13" s="411"/>
      <c r="CM13" s="411"/>
      <c r="CN13" s="411"/>
      <c r="CO13" s="411"/>
      <c r="CP13" s="411"/>
      <c r="CQ13" s="411"/>
      <c r="CR13" s="411"/>
      <c r="CS13" s="412"/>
      <c r="CT13" s="404">
        <v>11.6</v>
      </c>
      <c r="CU13" s="405"/>
      <c r="CV13" s="405"/>
      <c r="CW13" s="405"/>
      <c r="CX13" s="405"/>
      <c r="CY13" s="405"/>
      <c r="CZ13" s="405"/>
      <c r="DA13" s="406"/>
      <c r="DB13" s="404">
        <v>11.1</v>
      </c>
      <c r="DC13" s="405"/>
      <c r="DD13" s="405"/>
      <c r="DE13" s="405"/>
      <c r="DF13" s="405"/>
      <c r="DG13" s="405"/>
      <c r="DH13" s="405"/>
      <c r="DI13" s="406"/>
    </row>
    <row r="14" spans="1:119" ht="18.75" customHeight="1" thickBot="1">
      <c r="A14" s="181"/>
      <c r="B14" s="470"/>
      <c r="C14" s="471"/>
      <c r="D14" s="471"/>
      <c r="E14" s="471"/>
      <c r="F14" s="471"/>
      <c r="G14" s="471"/>
      <c r="H14" s="471"/>
      <c r="I14" s="471"/>
      <c r="J14" s="471"/>
      <c r="K14" s="472"/>
      <c r="L14" s="488" t="s">
        <v>134</v>
      </c>
      <c r="M14" s="489"/>
      <c r="N14" s="489"/>
      <c r="O14" s="489"/>
      <c r="P14" s="489"/>
      <c r="Q14" s="490"/>
      <c r="R14" s="491">
        <v>36483</v>
      </c>
      <c r="S14" s="492"/>
      <c r="T14" s="492"/>
      <c r="U14" s="492"/>
      <c r="V14" s="493"/>
      <c r="W14" s="397"/>
      <c r="X14" s="398"/>
      <c r="Y14" s="398"/>
      <c r="Z14" s="398"/>
      <c r="AA14" s="398"/>
      <c r="AB14" s="387"/>
      <c r="AC14" s="494">
        <v>8.1</v>
      </c>
      <c r="AD14" s="495"/>
      <c r="AE14" s="495"/>
      <c r="AF14" s="495"/>
      <c r="AG14" s="496"/>
      <c r="AH14" s="494">
        <v>9.4</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135</v>
      </c>
      <c r="CE14" s="503"/>
      <c r="CF14" s="503"/>
      <c r="CG14" s="503"/>
      <c r="CH14" s="503"/>
      <c r="CI14" s="503"/>
      <c r="CJ14" s="503"/>
      <c r="CK14" s="503"/>
      <c r="CL14" s="503"/>
      <c r="CM14" s="503"/>
      <c r="CN14" s="503"/>
      <c r="CO14" s="503"/>
      <c r="CP14" s="503"/>
      <c r="CQ14" s="503"/>
      <c r="CR14" s="503"/>
      <c r="CS14" s="504"/>
      <c r="CT14" s="505" t="s">
        <v>121</v>
      </c>
      <c r="CU14" s="506"/>
      <c r="CV14" s="506"/>
      <c r="CW14" s="506"/>
      <c r="CX14" s="506"/>
      <c r="CY14" s="506"/>
      <c r="CZ14" s="506"/>
      <c r="DA14" s="507"/>
      <c r="DB14" s="505" t="s">
        <v>121</v>
      </c>
      <c r="DC14" s="506"/>
      <c r="DD14" s="506"/>
      <c r="DE14" s="506"/>
      <c r="DF14" s="506"/>
      <c r="DG14" s="506"/>
      <c r="DH14" s="506"/>
      <c r="DI14" s="507"/>
    </row>
    <row r="15" spans="1:119" ht="18.75" customHeight="1">
      <c r="A15" s="181"/>
      <c r="B15" s="470"/>
      <c r="C15" s="471"/>
      <c r="D15" s="471"/>
      <c r="E15" s="471"/>
      <c r="F15" s="471"/>
      <c r="G15" s="471"/>
      <c r="H15" s="471"/>
      <c r="I15" s="471"/>
      <c r="J15" s="471"/>
      <c r="K15" s="472"/>
      <c r="L15" s="190"/>
      <c r="M15" s="498" t="s">
        <v>129</v>
      </c>
      <c r="N15" s="499"/>
      <c r="O15" s="499"/>
      <c r="P15" s="499"/>
      <c r="Q15" s="500"/>
      <c r="R15" s="491">
        <v>36196</v>
      </c>
      <c r="S15" s="492"/>
      <c r="T15" s="492"/>
      <c r="U15" s="492"/>
      <c r="V15" s="493"/>
      <c r="W15" s="423" t="s">
        <v>136</v>
      </c>
      <c r="X15" s="424"/>
      <c r="Y15" s="424"/>
      <c r="Z15" s="424"/>
      <c r="AA15" s="424"/>
      <c r="AB15" s="414"/>
      <c r="AC15" s="458">
        <v>3573</v>
      </c>
      <c r="AD15" s="459"/>
      <c r="AE15" s="459"/>
      <c r="AF15" s="459"/>
      <c r="AG15" s="501"/>
      <c r="AH15" s="458">
        <v>3967</v>
      </c>
      <c r="AI15" s="459"/>
      <c r="AJ15" s="459"/>
      <c r="AK15" s="459"/>
      <c r="AL15" s="460"/>
      <c r="AM15" s="436"/>
      <c r="AN15" s="437"/>
      <c r="AO15" s="437"/>
      <c r="AP15" s="437"/>
      <c r="AQ15" s="437"/>
      <c r="AR15" s="437"/>
      <c r="AS15" s="437"/>
      <c r="AT15" s="438"/>
      <c r="AU15" s="439"/>
      <c r="AV15" s="440"/>
      <c r="AW15" s="440"/>
      <c r="AX15" s="440"/>
      <c r="AY15" s="367" t="s">
        <v>137</v>
      </c>
      <c r="AZ15" s="368"/>
      <c r="BA15" s="368"/>
      <c r="BB15" s="368"/>
      <c r="BC15" s="368"/>
      <c r="BD15" s="368"/>
      <c r="BE15" s="368"/>
      <c r="BF15" s="368"/>
      <c r="BG15" s="368"/>
      <c r="BH15" s="368"/>
      <c r="BI15" s="368"/>
      <c r="BJ15" s="368"/>
      <c r="BK15" s="368"/>
      <c r="BL15" s="368"/>
      <c r="BM15" s="369"/>
      <c r="BN15" s="370">
        <v>4217591</v>
      </c>
      <c r="BO15" s="371"/>
      <c r="BP15" s="371"/>
      <c r="BQ15" s="371"/>
      <c r="BR15" s="371"/>
      <c r="BS15" s="371"/>
      <c r="BT15" s="371"/>
      <c r="BU15" s="372"/>
      <c r="BV15" s="370">
        <v>4092576</v>
      </c>
      <c r="BW15" s="371"/>
      <c r="BX15" s="371"/>
      <c r="BY15" s="371"/>
      <c r="BZ15" s="371"/>
      <c r="CA15" s="371"/>
      <c r="CB15" s="371"/>
      <c r="CC15" s="372"/>
      <c r="CD15" s="508" t="s">
        <v>138</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c r="A16" s="181"/>
      <c r="B16" s="470"/>
      <c r="C16" s="471"/>
      <c r="D16" s="471"/>
      <c r="E16" s="471"/>
      <c r="F16" s="471"/>
      <c r="G16" s="471"/>
      <c r="H16" s="471"/>
      <c r="I16" s="471"/>
      <c r="J16" s="471"/>
      <c r="K16" s="472"/>
      <c r="L16" s="488" t="s">
        <v>139</v>
      </c>
      <c r="M16" s="511"/>
      <c r="N16" s="511"/>
      <c r="O16" s="511"/>
      <c r="P16" s="511"/>
      <c r="Q16" s="512"/>
      <c r="R16" s="513" t="s">
        <v>140</v>
      </c>
      <c r="S16" s="514"/>
      <c r="T16" s="514"/>
      <c r="U16" s="514"/>
      <c r="V16" s="515"/>
      <c r="W16" s="397"/>
      <c r="X16" s="398"/>
      <c r="Y16" s="398"/>
      <c r="Z16" s="398"/>
      <c r="AA16" s="398"/>
      <c r="AB16" s="387"/>
      <c r="AC16" s="494">
        <v>23</v>
      </c>
      <c r="AD16" s="495"/>
      <c r="AE16" s="495"/>
      <c r="AF16" s="495"/>
      <c r="AG16" s="496"/>
      <c r="AH16" s="494">
        <v>22.9</v>
      </c>
      <c r="AI16" s="495"/>
      <c r="AJ16" s="495"/>
      <c r="AK16" s="495"/>
      <c r="AL16" s="497"/>
      <c r="AM16" s="436"/>
      <c r="AN16" s="437"/>
      <c r="AO16" s="437"/>
      <c r="AP16" s="437"/>
      <c r="AQ16" s="437"/>
      <c r="AR16" s="437"/>
      <c r="AS16" s="437"/>
      <c r="AT16" s="438"/>
      <c r="AU16" s="439"/>
      <c r="AV16" s="440"/>
      <c r="AW16" s="440"/>
      <c r="AX16" s="440"/>
      <c r="AY16" s="441" t="s">
        <v>141</v>
      </c>
      <c r="AZ16" s="442"/>
      <c r="BA16" s="442"/>
      <c r="BB16" s="442"/>
      <c r="BC16" s="442"/>
      <c r="BD16" s="442"/>
      <c r="BE16" s="442"/>
      <c r="BF16" s="442"/>
      <c r="BG16" s="442"/>
      <c r="BH16" s="442"/>
      <c r="BI16" s="442"/>
      <c r="BJ16" s="442"/>
      <c r="BK16" s="442"/>
      <c r="BL16" s="442"/>
      <c r="BM16" s="443"/>
      <c r="BN16" s="407">
        <v>8579908</v>
      </c>
      <c r="BO16" s="408"/>
      <c r="BP16" s="408"/>
      <c r="BQ16" s="408"/>
      <c r="BR16" s="408"/>
      <c r="BS16" s="408"/>
      <c r="BT16" s="408"/>
      <c r="BU16" s="409"/>
      <c r="BV16" s="407">
        <v>8145260</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c r="A17" s="181"/>
      <c r="B17" s="473"/>
      <c r="C17" s="474"/>
      <c r="D17" s="474"/>
      <c r="E17" s="474"/>
      <c r="F17" s="474"/>
      <c r="G17" s="474"/>
      <c r="H17" s="474"/>
      <c r="I17" s="474"/>
      <c r="J17" s="474"/>
      <c r="K17" s="475"/>
      <c r="L17" s="195"/>
      <c r="M17" s="518" t="s">
        <v>142</v>
      </c>
      <c r="N17" s="519"/>
      <c r="O17" s="519"/>
      <c r="P17" s="519"/>
      <c r="Q17" s="520"/>
      <c r="R17" s="513" t="s">
        <v>143</v>
      </c>
      <c r="S17" s="514"/>
      <c r="T17" s="514"/>
      <c r="U17" s="514"/>
      <c r="V17" s="515"/>
      <c r="W17" s="423" t="s">
        <v>144</v>
      </c>
      <c r="X17" s="424"/>
      <c r="Y17" s="424"/>
      <c r="Z17" s="424"/>
      <c r="AA17" s="424"/>
      <c r="AB17" s="414"/>
      <c r="AC17" s="458">
        <v>10693</v>
      </c>
      <c r="AD17" s="459"/>
      <c r="AE17" s="459"/>
      <c r="AF17" s="459"/>
      <c r="AG17" s="501"/>
      <c r="AH17" s="458">
        <v>11719</v>
      </c>
      <c r="AI17" s="459"/>
      <c r="AJ17" s="459"/>
      <c r="AK17" s="459"/>
      <c r="AL17" s="460"/>
      <c r="AM17" s="436"/>
      <c r="AN17" s="437"/>
      <c r="AO17" s="437"/>
      <c r="AP17" s="437"/>
      <c r="AQ17" s="437"/>
      <c r="AR17" s="437"/>
      <c r="AS17" s="437"/>
      <c r="AT17" s="438"/>
      <c r="AU17" s="439"/>
      <c r="AV17" s="440"/>
      <c r="AW17" s="440"/>
      <c r="AX17" s="440"/>
      <c r="AY17" s="441" t="s">
        <v>145</v>
      </c>
      <c r="AZ17" s="442"/>
      <c r="BA17" s="442"/>
      <c r="BB17" s="442"/>
      <c r="BC17" s="442"/>
      <c r="BD17" s="442"/>
      <c r="BE17" s="442"/>
      <c r="BF17" s="442"/>
      <c r="BG17" s="442"/>
      <c r="BH17" s="442"/>
      <c r="BI17" s="442"/>
      <c r="BJ17" s="442"/>
      <c r="BK17" s="442"/>
      <c r="BL17" s="442"/>
      <c r="BM17" s="443"/>
      <c r="BN17" s="407">
        <v>5283304</v>
      </c>
      <c r="BO17" s="408"/>
      <c r="BP17" s="408"/>
      <c r="BQ17" s="408"/>
      <c r="BR17" s="408"/>
      <c r="BS17" s="408"/>
      <c r="BT17" s="408"/>
      <c r="BU17" s="409"/>
      <c r="BV17" s="407">
        <v>5139972</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c r="A18" s="181"/>
      <c r="B18" s="529" t="s">
        <v>146</v>
      </c>
      <c r="C18" s="450"/>
      <c r="D18" s="450"/>
      <c r="E18" s="530"/>
      <c r="F18" s="530"/>
      <c r="G18" s="530"/>
      <c r="H18" s="530"/>
      <c r="I18" s="530"/>
      <c r="J18" s="530"/>
      <c r="K18" s="530"/>
      <c r="L18" s="531">
        <v>74.3</v>
      </c>
      <c r="M18" s="531"/>
      <c r="N18" s="531"/>
      <c r="O18" s="531"/>
      <c r="P18" s="531"/>
      <c r="Q18" s="531"/>
      <c r="R18" s="532"/>
      <c r="S18" s="532"/>
      <c r="T18" s="532"/>
      <c r="U18" s="532"/>
      <c r="V18" s="533"/>
      <c r="W18" s="425"/>
      <c r="X18" s="426"/>
      <c r="Y18" s="426"/>
      <c r="Z18" s="426"/>
      <c r="AA18" s="426"/>
      <c r="AB18" s="417"/>
      <c r="AC18" s="534">
        <v>68.8</v>
      </c>
      <c r="AD18" s="535"/>
      <c r="AE18" s="535"/>
      <c r="AF18" s="535"/>
      <c r="AG18" s="536"/>
      <c r="AH18" s="534">
        <v>67.7</v>
      </c>
      <c r="AI18" s="535"/>
      <c r="AJ18" s="535"/>
      <c r="AK18" s="535"/>
      <c r="AL18" s="537"/>
      <c r="AM18" s="436"/>
      <c r="AN18" s="437"/>
      <c r="AO18" s="437"/>
      <c r="AP18" s="437"/>
      <c r="AQ18" s="437"/>
      <c r="AR18" s="437"/>
      <c r="AS18" s="437"/>
      <c r="AT18" s="438"/>
      <c r="AU18" s="439"/>
      <c r="AV18" s="440"/>
      <c r="AW18" s="440"/>
      <c r="AX18" s="440"/>
      <c r="AY18" s="441" t="s">
        <v>147</v>
      </c>
      <c r="AZ18" s="442"/>
      <c r="BA18" s="442"/>
      <c r="BB18" s="442"/>
      <c r="BC18" s="442"/>
      <c r="BD18" s="442"/>
      <c r="BE18" s="442"/>
      <c r="BF18" s="442"/>
      <c r="BG18" s="442"/>
      <c r="BH18" s="442"/>
      <c r="BI18" s="442"/>
      <c r="BJ18" s="442"/>
      <c r="BK18" s="442"/>
      <c r="BL18" s="442"/>
      <c r="BM18" s="443"/>
      <c r="BN18" s="407">
        <v>9366385</v>
      </c>
      <c r="BO18" s="408"/>
      <c r="BP18" s="408"/>
      <c r="BQ18" s="408"/>
      <c r="BR18" s="408"/>
      <c r="BS18" s="408"/>
      <c r="BT18" s="408"/>
      <c r="BU18" s="409"/>
      <c r="BV18" s="407">
        <v>9004008</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c r="A19" s="181"/>
      <c r="B19" s="529" t="s">
        <v>148</v>
      </c>
      <c r="C19" s="450"/>
      <c r="D19" s="450"/>
      <c r="E19" s="530"/>
      <c r="F19" s="530"/>
      <c r="G19" s="530"/>
      <c r="H19" s="530"/>
      <c r="I19" s="530"/>
      <c r="J19" s="530"/>
      <c r="K19" s="530"/>
      <c r="L19" s="538">
        <v>486</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149</v>
      </c>
      <c r="AZ19" s="442"/>
      <c r="BA19" s="442"/>
      <c r="BB19" s="442"/>
      <c r="BC19" s="442"/>
      <c r="BD19" s="442"/>
      <c r="BE19" s="442"/>
      <c r="BF19" s="442"/>
      <c r="BG19" s="442"/>
      <c r="BH19" s="442"/>
      <c r="BI19" s="442"/>
      <c r="BJ19" s="442"/>
      <c r="BK19" s="442"/>
      <c r="BL19" s="442"/>
      <c r="BM19" s="443"/>
      <c r="BN19" s="407">
        <v>14469848</v>
      </c>
      <c r="BO19" s="408"/>
      <c r="BP19" s="408"/>
      <c r="BQ19" s="408"/>
      <c r="BR19" s="408"/>
      <c r="BS19" s="408"/>
      <c r="BT19" s="408"/>
      <c r="BU19" s="409"/>
      <c r="BV19" s="407">
        <v>12849570</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c r="A20" s="181"/>
      <c r="B20" s="529" t="s">
        <v>150</v>
      </c>
      <c r="C20" s="450"/>
      <c r="D20" s="450"/>
      <c r="E20" s="530"/>
      <c r="F20" s="530"/>
      <c r="G20" s="530"/>
      <c r="H20" s="530"/>
      <c r="I20" s="530"/>
      <c r="J20" s="530"/>
      <c r="K20" s="530"/>
      <c r="L20" s="538">
        <v>13499</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c r="A21" s="181"/>
      <c r="B21" s="547" t="s">
        <v>151</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c r="A22" s="181"/>
      <c r="B22" s="577" t="s">
        <v>152</v>
      </c>
      <c r="C22" s="551"/>
      <c r="D22" s="552"/>
      <c r="E22" s="419" t="s">
        <v>1</v>
      </c>
      <c r="F22" s="424"/>
      <c r="G22" s="424"/>
      <c r="H22" s="424"/>
      <c r="I22" s="424"/>
      <c r="J22" s="424"/>
      <c r="K22" s="414"/>
      <c r="L22" s="419" t="s">
        <v>153</v>
      </c>
      <c r="M22" s="424"/>
      <c r="N22" s="424"/>
      <c r="O22" s="424"/>
      <c r="P22" s="414"/>
      <c r="Q22" s="582" t="s">
        <v>154</v>
      </c>
      <c r="R22" s="583"/>
      <c r="S22" s="583"/>
      <c r="T22" s="583"/>
      <c r="U22" s="583"/>
      <c r="V22" s="584"/>
      <c r="W22" s="550" t="s">
        <v>155</v>
      </c>
      <c r="X22" s="551"/>
      <c r="Y22" s="552"/>
      <c r="Z22" s="419" t="s">
        <v>1</v>
      </c>
      <c r="AA22" s="424"/>
      <c r="AB22" s="424"/>
      <c r="AC22" s="424"/>
      <c r="AD22" s="424"/>
      <c r="AE22" s="424"/>
      <c r="AF22" s="424"/>
      <c r="AG22" s="414"/>
      <c r="AH22" s="588" t="s">
        <v>156</v>
      </c>
      <c r="AI22" s="424"/>
      <c r="AJ22" s="424"/>
      <c r="AK22" s="424"/>
      <c r="AL22" s="414"/>
      <c r="AM22" s="588" t="s">
        <v>157</v>
      </c>
      <c r="AN22" s="589"/>
      <c r="AO22" s="589"/>
      <c r="AP22" s="589"/>
      <c r="AQ22" s="589"/>
      <c r="AR22" s="590"/>
      <c r="AS22" s="582" t="s">
        <v>154</v>
      </c>
      <c r="AT22" s="583"/>
      <c r="AU22" s="583"/>
      <c r="AV22" s="583"/>
      <c r="AW22" s="583"/>
      <c r="AX22" s="594"/>
      <c r="AY22" s="367" t="s">
        <v>158</v>
      </c>
      <c r="AZ22" s="368"/>
      <c r="BA22" s="368"/>
      <c r="BB22" s="368"/>
      <c r="BC22" s="368"/>
      <c r="BD22" s="368"/>
      <c r="BE22" s="368"/>
      <c r="BF22" s="368"/>
      <c r="BG22" s="368"/>
      <c r="BH22" s="368"/>
      <c r="BI22" s="368"/>
      <c r="BJ22" s="368"/>
      <c r="BK22" s="368"/>
      <c r="BL22" s="368"/>
      <c r="BM22" s="369"/>
      <c r="BN22" s="370">
        <v>21690205</v>
      </c>
      <c r="BO22" s="371"/>
      <c r="BP22" s="371"/>
      <c r="BQ22" s="371"/>
      <c r="BR22" s="371"/>
      <c r="BS22" s="371"/>
      <c r="BT22" s="371"/>
      <c r="BU22" s="372"/>
      <c r="BV22" s="370">
        <v>22463297</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159</v>
      </c>
      <c r="AZ23" s="442"/>
      <c r="BA23" s="442"/>
      <c r="BB23" s="442"/>
      <c r="BC23" s="442"/>
      <c r="BD23" s="442"/>
      <c r="BE23" s="442"/>
      <c r="BF23" s="442"/>
      <c r="BG23" s="442"/>
      <c r="BH23" s="442"/>
      <c r="BI23" s="442"/>
      <c r="BJ23" s="442"/>
      <c r="BK23" s="442"/>
      <c r="BL23" s="442"/>
      <c r="BM23" s="443"/>
      <c r="BN23" s="407">
        <v>18849049</v>
      </c>
      <c r="BO23" s="408"/>
      <c r="BP23" s="408"/>
      <c r="BQ23" s="408"/>
      <c r="BR23" s="408"/>
      <c r="BS23" s="408"/>
      <c r="BT23" s="408"/>
      <c r="BU23" s="409"/>
      <c r="BV23" s="407">
        <v>19317184</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c r="A24" s="181"/>
      <c r="B24" s="578"/>
      <c r="C24" s="554"/>
      <c r="D24" s="555"/>
      <c r="E24" s="457" t="s">
        <v>160</v>
      </c>
      <c r="F24" s="437"/>
      <c r="G24" s="437"/>
      <c r="H24" s="437"/>
      <c r="I24" s="437"/>
      <c r="J24" s="437"/>
      <c r="K24" s="438"/>
      <c r="L24" s="458">
        <v>1</v>
      </c>
      <c r="M24" s="459"/>
      <c r="N24" s="459"/>
      <c r="O24" s="459"/>
      <c r="P24" s="501"/>
      <c r="Q24" s="458">
        <v>8110</v>
      </c>
      <c r="R24" s="459"/>
      <c r="S24" s="459"/>
      <c r="T24" s="459"/>
      <c r="U24" s="459"/>
      <c r="V24" s="501"/>
      <c r="W24" s="553"/>
      <c r="X24" s="554"/>
      <c r="Y24" s="555"/>
      <c r="Z24" s="457" t="s">
        <v>161</v>
      </c>
      <c r="AA24" s="437"/>
      <c r="AB24" s="437"/>
      <c r="AC24" s="437"/>
      <c r="AD24" s="437"/>
      <c r="AE24" s="437"/>
      <c r="AF24" s="437"/>
      <c r="AG24" s="438"/>
      <c r="AH24" s="458">
        <v>222</v>
      </c>
      <c r="AI24" s="459"/>
      <c r="AJ24" s="459"/>
      <c r="AK24" s="459"/>
      <c r="AL24" s="501"/>
      <c r="AM24" s="458">
        <v>679098</v>
      </c>
      <c r="AN24" s="459"/>
      <c r="AO24" s="459"/>
      <c r="AP24" s="459"/>
      <c r="AQ24" s="459"/>
      <c r="AR24" s="501"/>
      <c r="AS24" s="458">
        <v>3059</v>
      </c>
      <c r="AT24" s="459"/>
      <c r="AU24" s="459"/>
      <c r="AV24" s="459"/>
      <c r="AW24" s="459"/>
      <c r="AX24" s="460"/>
      <c r="AY24" s="523" t="s">
        <v>162</v>
      </c>
      <c r="AZ24" s="524"/>
      <c r="BA24" s="524"/>
      <c r="BB24" s="524"/>
      <c r="BC24" s="524"/>
      <c r="BD24" s="524"/>
      <c r="BE24" s="524"/>
      <c r="BF24" s="524"/>
      <c r="BG24" s="524"/>
      <c r="BH24" s="524"/>
      <c r="BI24" s="524"/>
      <c r="BJ24" s="524"/>
      <c r="BK24" s="524"/>
      <c r="BL24" s="524"/>
      <c r="BM24" s="525"/>
      <c r="BN24" s="407">
        <v>16941755</v>
      </c>
      <c r="BO24" s="408"/>
      <c r="BP24" s="408"/>
      <c r="BQ24" s="408"/>
      <c r="BR24" s="408"/>
      <c r="BS24" s="408"/>
      <c r="BT24" s="408"/>
      <c r="BU24" s="409"/>
      <c r="BV24" s="407">
        <v>17252092</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c r="A25" s="181"/>
      <c r="B25" s="578"/>
      <c r="C25" s="554"/>
      <c r="D25" s="555"/>
      <c r="E25" s="457" t="s">
        <v>163</v>
      </c>
      <c r="F25" s="437"/>
      <c r="G25" s="437"/>
      <c r="H25" s="437"/>
      <c r="I25" s="437"/>
      <c r="J25" s="437"/>
      <c r="K25" s="438"/>
      <c r="L25" s="458">
        <v>1</v>
      </c>
      <c r="M25" s="459"/>
      <c r="N25" s="459"/>
      <c r="O25" s="459"/>
      <c r="P25" s="501"/>
      <c r="Q25" s="458">
        <v>6410</v>
      </c>
      <c r="R25" s="459"/>
      <c r="S25" s="459"/>
      <c r="T25" s="459"/>
      <c r="U25" s="459"/>
      <c r="V25" s="501"/>
      <c r="W25" s="553"/>
      <c r="X25" s="554"/>
      <c r="Y25" s="555"/>
      <c r="Z25" s="457" t="s">
        <v>164</v>
      </c>
      <c r="AA25" s="437"/>
      <c r="AB25" s="437"/>
      <c r="AC25" s="437"/>
      <c r="AD25" s="437"/>
      <c r="AE25" s="437"/>
      <c r="AF25" s="437"/>
      <c r="AG25" s="438"/>
      <c r="AH25" s="458" t="s">
        <v>121</v>
      </c>
      <c r="AI25" s="459"/>
      <c r="AJ25" s="459"/>
      <c r="AK25" s="459"/>
      <c r="AL25" s="501"/>
      <c r="AM25" s="458" t="s">
        <v>121</v>
      </c>
      <c r="AN25" s="459"/>
      <c r="AO25" s="459"/>
      <c r="AP25" s="459"/>
      <c r="AQ25" s="459"/>
      <c r="AR25" s="501"/>
      <c r="AS25" s="458" t="s">
        <v>121</v>
      </c>
      <c r="AT25" s="459"/>
      <c r="AU25" s="459"/>
      <c r="AV25" s="459"/>
      <c r="AW25" s="459"/>
      <c r="AX25" s="460"/>
      <c r="AY25" s="367" t="s">
        <v>165</v>
      </c>
      <c r="AZ25" s="368"/>
      <c r="BA25" s="368"/>
      <c r="BB25" s="368"/>
      <c r="BC25" s="368"/>
      <c r="BD25" s="368"/>
      <c r="BE25" s="368"/>
      <c r="BF25" s="368"/>
      <c r="BG25" s="368"/>
      <c r="BH25" s="368"/>
      <c r="BI25" s="368"/>
      <c r="BJ25" s="368"/>
      <c r="BK25" s="368"/>
      <c r="BL25" s="368"/>
      <c r="BM25" s="369"/>
      <c r="BN25" s="370">
        <v>9507962</v>
      </c>
      <c r="BO25" s="371"/>
      <c r="BP25" s="371"/>
      <c r="BQ25" s="371"/>
      <c r="BR25" s="371"/>
      <c r="BS25" s="371"/>
      <c r="BT25" s="371"/>
      <c r="BU25" s="372"/>
      <c r="BV25" s="370">
        <v>9610747</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c r="A26" s="181"/>
      <c r="B26" s="578"/>
      <c r="C26" s="554"/>
      <c r="D26" s="555"/>
      <c r="E26" s="457" t="s">
        <v>166</v>
      </c>
      <c r="F26" s="437"/>
      <c r="G26" s="437"/>
      <c r="H26" s="437"/>
      <c r="I26" s="437"/>
      <c r="J26" s="437"/>
      <c r="K26" s="438"/>
      <c r="L26" s="458">
        <v>1</v>
      </c>
      <c r="M26" s="459"/>
      <c r="N26" s="459"/>
      <c r="O26" s="459"/>
      <c r="P26" s="501"/>
      <c r="Q26" s="458">
        <v>5670</v>
      </c>
      <c r="R26" s="459"/>
      <c r="S26" s="459"/>
      <c r="T26" s="459"/>
      <c r="U26" s="459"/>
      <c r="V26" s="501"/>
      <c r="W26" s="553"/>
      <c r="X26" s="554"/>
      <c r="Y26" s="555"/>
      <c r="Z26" s="457" t="s">
        <v>167</v>
      </c>
      <c r="AA26" s="559"/>
      <c r="AB26" s="559"/>
      <c r="AC26" s="559"/>
      <c r="AD26" s="559"/>
      <c r="AE26" s="559"/>
      <c r="AF26" s="559"/>
      <c r="AG26" s="560"/>
      <c r="AH26" s="458" t="s">
        <v>121</v>
      </c>
      <c r="AI26" s="459"/>
      <c r="AJ26" s="459"/>
      <c r="AK26" s="459"/>
      <c r="AL26" s="501"/>
      <c r="AM26" s="458" t="s">
        <v>121</v>
      </c>
      <c r="AN26" s="459"/>
      <c r="AO26" s="459"/>
      <c r="AP26" s="459"/>
      <c r="AQ26" s="459"/>
      <c r="AR26" s="501"/>
      <c r="AS26" s="458" t="s">
        <v>121</v>
      </c>
      <c r="AT26" s="459"/>
      <c r="AU26" s="459"/>
      <c r="AV26" s="459"/>
      <c r="AW26" s="459"/>
      <c r="AX26" s="460"/>
      <c r="AY26" s="410" t="s">
        <v>168</v>
      </c>
      <c r="AZ26" s="411"/>
      <c r="BA26" s="411"/>
      <c r="BB26" s="411"/>
      <c r="BC26" s="411"/>
      <c r="BD26" s="411"/>
      <c r="BE26" s="411"/>
      <c r="BF26" s="411"/>
      <c r="BG26" s="411"/>
      <c r="BH26" s="411"/>
      <c r="BI26" s="411"/>
      <c r="BJ26" s="411"/>
      <c r="BK26" s="411"/>
      <c r="BL26" s="411"/>
      <c r="BM26" s="412"/>
      <c r="BN26" s="407" t="s">
        <v>121</v>
      </c>
      <c r="BO26" s="408"/>
      <c r="BP26" s="408"/>
      <c r="BQ26" s="408"/>
      <c r="BR26" s="408"/>
      <c r="BS26" s="408"/>
      <c r="BT26" s="408"/>
      <c r="BU26" s="409"/>
      <c r="BV26" s="407" t="s">
        <v>121</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c r="A27" s="181"/>
      <c r="B27" s="578"/>
      <c r="C27" s="554"/>
      <c r="D27" s="555"/>
      <c r="E27" s="457" t="s">
        <v>169</v>
      </c>
      <c r="F27" s="437"/>
      <c r="G27" s="437"/>
      <c r="H27" s="437"/>
      <c r="I27" s="437"/>
      <c r="J27" s="437"/>
      <c r="K27" s="438"/>
      <c r="L27" s="458">
        <v>1</v>
      </c>
      <c r="M27" s="459"/>
      <c r="N27" s="459"/>
      <c r="O27" s="459"/>
      <c r="P27" s="501"/>
      <c r="Q27" s="458">
        <v>4017</v>
      </c>
      <c r="R27" s="459"/>
      <c r="S27" s="459"/>
      <c r="T27" s="459"/>
      <c r="U27" s="459"/>
      <c r="V27" s="501"/>
      <c r="W27" s="553"/>
      <c r="X27" s="554"/>
      <c r="Y27" s="555"/>
      <c r="Z27" s="457" t="s">
        <v>170</v>
      </c>
      <c r="AA27" s="437"/>
      <c r="AB27" s="437"/>
      <c r="AC27" s="437"/>
      <c r="AD27" s="437"/>
      <c r="AE27" s="437"/>
      <c r="AF27" s="437"/>
      <c r="AG27" s="438"/>
      <c r="AH27" s="458">
        <v>13</v>
      </c>
      <c r="AI27" s="459"/>
      <c r="AJ27" s="459"/>
      <c r="AK27" s="459"/>
      <c r="AL27" s="501"/>
      <c r="AM27" s="458">
        <v>37066</v>
      </c>
      <c r="AN27" s="459"/>
      <c r="AO27" s="459"/>
      <c r="AP27" s="459"/>
      <c r="AQ27" s="459"/>
      <c r="AR27" s="501"/>
      <c r="AS27" s="458">
        <v>2851</v>
      </c>
      <c r="AT27" s="459"/>
      <c r="AU27" s="459"/>
      <c r="AV27" s="459"/>
      <c r="AW27" s="459"/>
      <c r="AX27" s="460"/>
      <c r="AY27" s="502" t="s">
        <v>171</v>
      </c>
      <c r="AZ27" s="503"/>
      <c r="BA27" s="503"/>
      <c r="BB27" s="503"/>
      <c r="BC27" s="503"/>
      <c r="BD27" s="503"/>
      <c r="BE27" s="503"/>
      <c r="BF27" s="503"/>
      <c r="BG27" s="503"/>
      <c r="BH27" s="503"/>
      <c r="BI27" s="503"/>
      <c r="BJ27" s="503"/>
      <c r="BK27" s="503"/>
      <c r="BL27" s="503"/>
      <c r="BM27" s="504"/>
      <c r="BN27" s="526" t="s">
        <v>121</v>
      </c>
      <c r="BO27" s="527"/>
      <c r="BP27" s="527"/>
      <c r="BQ27" s="527"/>
      <c r="BR27" s="527"/>
      <c r="BS27" s="527"/>
      <c r="BT27" s="527"/>
      <c r="BU27" s="528"/>
      <c r="BV27" s="526" t="s">
        <v>121</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c r="A28" s="181"/>
      <c r="B28" s="578"/>
      <c r="C28" s="554"/>
      <c r="D28" s="555"/>
      <c r="E28" s="457" t="s">
        <v>172</v>
      </c>
      <c r="F28" s="437"/>
      <c r="G28" s="437"/>
      <c r="H28" s="437"/>
      <c r="I28" s="437"/>
      <c r="J28" s="437"/>
      <c r="K28" s="438"/>
      <c r="L28" s="458">
        <v>1</v>
      </c>
      <c r="M28" s="459"/>
      <c r="N28" s="459"/>
      <c r="O28" s="459"/>
      <c r="P28" s="501"/>
      <c r="Q28" s="458">
        <v>3678</v>
      </c>
      <c r="R28" s="459"/>
      <c r="S28" s="459"/>
      <c r="T28" s="459"/>
      <c r="U28" s="459"/>
      <c r="V28" s="501"/>
      <c r="W28" s="553"/>
      <c r="X28" s="554"/>
      <c r="Y28" s="555"/>
      <c r="Z28" s="457" t="s">
        <v>173</v>
      </c>
      <c r="AA28" s="437"/>
      <c r="AB28" s="437"/>
      <c r="AC28" s="437"/>
      <c r="AD28" s="437"/>
      <c r="AE28" s="437"/>
      <c r="AF28" s="437"/>
      <c r="AG28" s="438"/>
      <c r="AH28" s="458" t="s">
        <v>121</v>
      </c>
      <c r="AI28" s="459"/>
      <c r="AJ28" s="459"/>
      <c r="AK28" s="459"/>
      <c r="AL28" s="501"/>
      <c r="AM28" s="458" t="s">
        <v>121</v>
      </c>
      <c r="AN28" s="459"/>
      <c r="AO28" s="459"/>
      <c r="AP28" s="459"/>
      <c r="AQ28" s="459"/>
      <c r="AR28" s="501"/>
      <c r="AS28" s="458" t="s">
        <v>121</v>
      </c>
      <c r="AT28" s="459"/>
      <c r="AU28" s="459"/>
      <c r="AV28" s="459"/>
      <c r="AW28" s="459"/>
      <c r="AX28" s="460"/>
      <c r="AY28" s="561" t="s">
        <v>174</v>
      </c>
      <c r="AZ28" s="562"/>
      <c r="BA28" s="562"/>
      <c r="BB28" s="563"/>
      <c r="BC28" s="367" t="s">
        <v>46</v>
      </c>
      <c r="BD28" s="368"/>
      <c r="BE28" s="368"/>
      <c r="BF28" s="368"/>
      <c r="BG28" s="368"/>
      <c r="BH28" s="368"/>
      <c r="BI28" s="368"/>
      <c r="BJ28" s="368"/>
      <c r="BK28" s="368"/>
      <c r="BL28" s="368"/>
      <c r="BM28" s="369"/>
      <c r="BN28" s="370">
        <v>3340734</v>
      </c>
      <c r="BO28" s="371"/>
      <c r="BP28" s="371"/>
      <c r="BQ28" s="371"/>
      <c r="BR28" s="371"/>
      <c r="BS28" s="371"/>
      <c r="BT28" s="371"/>
      <c r="BU28" s="372"/>
      <c r="BV28" s="370">
        <v>4318648</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c r="A29" s="181"/>
      <c r="B29" s="578"/>
      <c r="C29" s="554"/>
      <c r="D29" s="555"/>
      <c r="E29" s="457" t="s">
        <v>175</v>
      </c>
      <c r="F29" s="437"/>
      <c r="G29" s="437"/>
      <c r="H29" s="437"/>
      <c r="I29" s="437"/>
      <c r="J29" s="437"/>
      <c r="K29" s="438"/>
      <c r="L29" s="458">
        <v>16</v>
      </c>
      <c r="M29" s="459"/>
      <c r="N29" s="459"/>
      <c r="O29" s="459"/>
      <c r="P29" s="501"/>
      <c r="Q29" s="458">
        <v>3469</v>
      </c>
      <c r="R29" s="459"/>
      <c r="S29" s="459"/>
      <c r="T29" s="459"/>
      <c r="U29" s="459"/>
      <c r="V29" s="501"/>
      <c r="W29" s="556"/>
      <c r="X29" s="557"/>
      <c r="Y29" s="558"/>
      <c r="Z29" s="457" t="s">
        <v>176</v>
      </c>
      <c r="AA29" s="437"/>
      <c r="AB29" s="437"/>
      <c r="AC29" s="437"/>
      <c r="AD29" s="437"/>
      <c r="AE29" s="437"/>
      <c r="AF29" s="437"/>
      <c r="AG29" s="438"/>
      <c r="AH29" s="458">
        <v>235</v>
      </c>
      <c r="AI29" s="459"/>
      <c r="AJ29" s="459"/>
      <c r="AK29" s="459"/>
      <c r="AL29" s="501"/>
      <c r="AM29" s="458">
        <v>716164</v>
      </c>
      <c r="AN29" s="459"/>
      <c r="AO29" s="459"/>
      <c r="AP29" s="459"/>
      <c r="AQ29" s="459"/>
      <c r="AR29" s="501"/>
      <c r="AS29" s="458">
        <v>3048</v>
      </c>
      <c r="AT29" s="459"/>
      <c r="AU29" s="459"/>
      <c r="AV29" s="459"/>
      <c r="AW29" s="459"/>
      <c r="AX29" s="460"/>
      <c r="AY29" s="564"/>
      <c r="AZ29" s="565"/>
      <c r="BA29" s="565"/>
      <c r="BB29" s="566"/>
      <c r="BC29" s="441" t="s">
        <v>177</v>
      </c>
      <c r="BD29" s="442"/>
      <c r="BE29" s="442"/>
      <c r="BF29" s="442"/>
      <c r="BG29" s="442"/>
      <c r="BH29" s="442"/>
      <c r="BI29" s="442"/>
      <c r="BJ29" s="442"/>
      <c r="BK29" s="442"/>
      <c r="BL29" s="442"/>
      <c r="BM29" s="443"/>
      <c r="BN29" s="407">
        <v>868327</v>
      </c>
      <c r="BO29" s="408"/>
      <c r="BP29" s="408"/>
      <c r="BQ29" s="408"/>
      <c r="BR29" s="408"/>
      <c r="BS29" s="408"/>
      <c r="BT29" s="408"/>
      <c r="BU29" s="409"/>
      <c r="BV29" s="407">
        <v>868309</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178</v>
      </c>
      <c r="X30" s="575"/>
      <c r="Y30" s="575"/>
      <c r="Z30" s="575"/>
      <c r="AA30" s="575"/>
      <c r="AB30" s="575"/>
      <c r="AC30" s="575"/>
      <c r="AD30" s="575"/>
      <c r="AE30" s="575"/>
      <c r="AF30" s="575"/>
      <c r="AG30" s="576"/>
      <c r="AH30" s="534">
        <v>96.4</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3178319</v>
      </c>
      <c r="BO30" s="527"/>
      <c r="BP30" s="527"/>
      <c r="BQ30" s="527"/>
      <c r="BR30" s="527"/>
      <c r="BS30" s="527"/>
      <c r="BT30" s="527"/>
      <c r="BU30" s="528"/>
      <c r="BV30" s="526">
        <v>2069379</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c r="A31" s="181"/>
      <c r="B31" s="203"/>
      <c r="DI31" s="204"/>
    </row>
    <row r="32" spans="1:113" ht="13.5" customHeight="1">
      <c r="A32" s="181"/>
      <c r="B32" s="205"/>
      <c r="C32" s="570" t="s">
        <v>179</v>
      </c>
      <c r="D32" s="570"/>
      <c r="E32" s="570"/>
      <c r="F32" s="570"/>
      <c r="G32" s="570"/>
      <c r="H32" s="570"/>
      <c r="I32" s="570"/>
      <c r="J32" s="570"/>
      <c r="K32" s="570"/>
      <c r="L32" s="570"/>
      <c r="M32" s="570"/>
      <c r="N32" s="570"/>
      <c r="O32" s="570"/>
      <c r="P32" s="570"/>
      <c r="Q32" s="570"/>
      <c r="R32" s="570"/>
      <c r="S32" s="570"/>
      <c r="U32" s="411" t="s">
        <v>180</v>
      </c>
      <c r="V32" s="411"/>
      <c r="W32" s="411"/>
      <c r="X32" s="411"/>
      <c r="Y32" s="411"/>
      <c r="Z32" s="411"/>
      <c r="AA32" s="411"/>
      <c r="AB32" s="411"/>
      <c r="AC32" s="411"/>
      <c r="AD32" s="411"/>
      <c r="AE32" s="411"/>
      <c r="AF32" s="411"/>
      <c r="AG32" s="411"/>
      <c r="AH32" s="411"/>
      <c r="AI32" s="411"/>
      <c r="AJ32" s="411"/>
      <c r="AK32" s="411"/>
      <c r="AM32" s="411" t="s">
        <v>181</v>
      </c>
      <c r="AN32" s="411"/>
      <c r="AO32" s="411"/>
      <c r="AP32" s="411"/>
      <c r="AQ32" s="411"/>
      <c r="AR32" s="411"/>
      <c r="AS32" s="411"/>
      <c r="AT32" s="411"/>
      <c r="AU32" s="411"/>
      <c r="AV32" s="411"/>
      <c r="AW32" s="411"/>
      <c r="AX32" s="411"/>
      <c r="AY32" s="411"/>
      <c r="AZ32" s="411"/>
      <c r="BA32" s="411"/>
      <c r="BB32" s="411"/>
      <c r="BC32" s="411"/>
      <c r="BE32" s="411" t="s">
        <v>182</v>
      </c>
      <c r="BF32" s="411"/>
      <c r="BG32" s="411"/>
      <c r="BH32" s="411"/>
      <c r="BI32" s="411"/>
      <c r="BJ32" s="411"/>
      <c r="BK32" s="411"/>
      <c r="BL32" s="411"/>
      <c r="BM32" s="411"/>
      <c r="BN32" s="411"/>
      <c r="BO32" s="411"/>
      <c r="BP32" s="411"/>
      <c r="BQ32" s="411"/>
      <c r="BR32" s="411"/>
      <c r="BS32" s="411"/>
      <c r="BT32" s="411"/>
      <c r="BU32" s="411"/>
      <c r="BW32" s="411" t="s">
        <v>183</v>
      </c>
      <c r="BX32" s="411"/>
      <c r="BY32" s="411"/>
      <c r="BZ32" s="411"/>
      <c r="CA32" s="411"/>
      <c r="CB32" s="411"/>
      <c r="CC32" s="411"/>
      <c r="CD32" s="411"/>
      <c r="CE32" s="411"/>
      <c r="CF32" s="411"/>
      <c r="CG32" s="411"/>
      <c r="CH32" s="411"/>
      <c r="CI32" s="411"/>
      <c r="CJ32" s="411"/>
      <c r="CK32" s="411"/>
      <c r="CL32" s="411"/>
      <c r="CM32" s="411"/>
      <c r="CO32" s="411" t="s">
        <v>184</v>
      </c>
      <c r="CP32" s="411"/>
      <c r="CQ32" s="411"/>
      <c r="CR32" s="411"/>
      <c r="CS32" s="411"/>
      <c r="CT32" s="411"/>
      <c r="CU32" s="411"/>
      <c r="CV32" s="411"/>
      <c r="CW32" s="411"/>
      <c r="CX32" s="411"/>
      <c r="CY32" s="411"/>
      <c r="CZ32" s="411"/>
      <c r="DA32" s="411"/>
      <c r="DB32" s="411"/>
      <c r="DC32" s="411"/>
      <c r="DD32" s="411"/>
      <c r="DE32" s="411"/>
      <c r="DI32" s="204"/>
    </row>
    <row r="33" spans="1:113" ht="13.5" customHeight="1">
      <c r="A33" s="181"/>
      <c r="B33" s="205"/>
      <c r="C33" s="431" t="s">
        <v>185</v>
      </c>
      <c r="D33" s="431"/>
      <c r="E33" s="396" t="s">
        <v>186</v>
      </c>
      <c r="F33" s="396"/>
      <c r="G33" s="396"/>
      <c r="H33" s="396"/>
      <c r="I33" s="396"/>
      <c r="J33" s="396"/>
      <c r="K33" s="396"/>
      <c r="L33" s="396"/>
      <c r="M33" s="396"/>
      <c r="N33" s="396"/>
      <c r="O33" s="396"/>
      <c r="P33" s="396"/>
      <c r="Q33" s="396"/>
      <c r="R33" s="396"/>
      <c r="S33" s="396"/>
      <c r="T33" s="206"/>
      <c r="U33" s="431" t="s">
        <v>185</v>
      </c>
      <c r="V33" s="431"/>
      <c r="W33" s="396" t="s">
        <v>186</v>
      </c>
      <c r="X33" s="396"/>
      <c r="Y33" s="396"/>
      <c r="Z33" s="396"/>
      <c r="AA33" s="396"/>
      <c r="AB33" s="396"/>
      <c r="AC33" s="396"/>
      <c r="AD33" s="396"/>
      <c r="AE33" s="396"/>
      <c r="AF33" s="396"/>
      <c r="AG33" s="396"/>
      <c r="AH33" s="396"/>
      <c r="AI33" s="396"/>
      <c r="AJ33" s="396"/>
      <c r="AK33" s="396"/>
      <c r="AL33" s="206"/>
      <c r="AM33" s="431" t="s">
        <v>185</v>
      </c>
      <c r="AN33" s="431"/>
      <c r="AO33" s="396" t="s">
        <v>186</v>
      </c>
      <c r="AP33" s="396"/>
      <c r="AQ33" s="396"/>
      <c r="AR33" s="396"/>
      <c r="AS33" s="396"/>
      <c r="AT33" s="396"/>
      <c r="AU33" s="396"/>
      <c r="AV33" s="396"/>
      <c r="AW33" s="396"/>
      <c r="AX33" s="396"/>
      <c r="AY33" s="396"/>
      <c r="AZ33" s="396"/>
      <c r="BA33" s="396"/>
      <c r="BB33" s="396"/>
      <c r="BC33" s="396"/>
      <c r="BD33" s="207"/>
      <c r="BE33" s="396" t="s">
        <v>187</v>
      </c>
      <c r="BF33" s="396"/>
      <c r="BG33" s="396" t="s">
        <v>188</v>
      </c>
      <c r="BH33" s="396"/>
      <c r="BI33" s="396"/>
      <c r="BJ33" s="396"/>
      <c r="BK33" s="396"/>
      <c r="BL33" s="396"/>
      <c r="BM33" s="396"/>
      <c r="BN33" s="396"/>
      <c r="BO33" s="396"/>
      <c r="BP33" s="396"/>
      <c r="BQ33" s="396"/>
      <c r="BR33" s="396"/>
      <c r="BS33" s="396"/>
      <c r="BT33" s="396"/>
      <c r="BU33" s="396"/>
      <c r="BV33" s="207"/>
      <c r="BW33" s="431" t="s">
        <v>187</v>
      </c>
      <c r="BX33" s="431"/>
      <c r="BY33" s="396" t="s">
        <v>189</v>
      </c>
      <c r="BZ33" s="396"/>
      <c r="CA33" s="396"/>
      <c r="CB33" s="396"/>
      <c r="CC33" s="396"/>
      <c r="CD33" s="396"/>
      <c r="CE33" s="396"/>
      <c r="CF33" s="396"/>
      <c r="CG33" s="396"/>
      <c r="CH33" s="396"/>
      <c r="CI33" s="396"/>
      <c r="CJ33" s="396"/>
      <c r="CK33" s="396"/>
      <c r="CL33" s="396"/>
      <c r="CM33" s="396"/>
      <c r="CN33" s="206"/>
      <c r="CO33" s="431" t="s">
        <v>185</v>
      </c>
      <c r="CP33" s="431"/>
      <c r="CQ33" s="396" t="s">
        <v>190</v>
      </c>
      <c r="CR33" s="396"/>
      <c r="CS33" s="396"/>
      <c r="CT33" s="396"/>
      <c r="CU33" s="396"/>
      <c r="CV33" s="396"/>
      <c r="CW33" s="396"/>
      <c r="CX33" s="396"/>
      <c r="CY33" s="396"/>
      <c r="CZ33" s="396"/>
      <c r="DA33" s="396"/>
      <c r="DB33" s="396"/>
      <c r="DC33" s="396"/>
      <c r="DD33" s="396"/>
      <c r="DE33" s="396"/>
      <c r="DF33" s="206"/>
      <c r="DG33" s="596" t="s">
        <v>191</v>
      </c>
      <c r="DH33" s="596"/>
      <c r="DI33" s="208"/>
    </row>
    <row r="34" spans="1:113" ht="32.25" customHeight="1">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2</v>
      </c>
      <c r="V34" s="597"/>
      <c r="W34" s="598" t="str">
        <f>IF('各会計、関係団体の財政状況及び健全化判断比率'!B28="","",'各会計、関係団体の財政状況及び健全化判断比率'!B28)</f>
        <v>宇土市国民健康保険特別会計</v>
      </c>
      <c r="X34" s="598"/>
      <c r="Y34" s="598"/>
      <c r="Z34" s="598"/>
      <c r="AA34" s="598"/>
      <c r="AB34" s="598"/>
      <c r="AC34" s="598"/>
      <c r="AD34" s="598"/>
      <c r="AE34" s="598"/>
      <c r="AF34" s="598"/>
      <c r="AG34" s="598"/>
      <c r="AH34" s="598"/>
      <c r="AI34" s="598"/>
      <c r="AJ34" s="598"/>
      <c r="AK34" s="598"/>
      <c r="AL34" s="181"/>
      <c r="AM34" s="597">
        <f>IF(AO34="","",MAX(C34:D43,U34:V43)+1)</f>
        <v>5</v>
      </c>
      <c r="AN34" s="597"/>
      <c r="AO34" s="598" t="str">
        <f>IF('各会計、関係団体の財政状況及び健全化判断比率'!B31="","",'各会計、関係団体の財政状況及び健全化判断比率'!B31)</f>
        <v>宇土市水道事業会計</v>
      </c>
      <c r="AP34" s="598"/>
      <c r="AQ34" s="598"/>
      <c r="AR34" s="598"/>
      <c r="AS34" s="598"/>
      <c r="AT34" s="598"/>
      <c r="AU34" s="598"/>
      <c r="AV34" s="598"/>
      <c r="AW34" s="598"/>
      <c r="AX34" s="598"/>
      <c r="AY34" s="598"/>
      <c r="AZ34" s="598"/>
      <c r="BA34" s="598"/>
      <c r="BB34" s="598"/>
      <c r="BC34" s="598"/>
      <c r="BD34" s="181"/>
      <c r="BE34" s="597">
        <f>IF(BG34="","",MAX(C34:D43,U34:V43,AM34:AN43)+1)</f>
        <v>7</v>
      </c>
      <c r="BF34" s="597"/>
      <c r="BG34" s="598" t="str">
        <f>IF('各会計、関係団体の財政状況及び健全化判断比率'!B33="","",'各会計、関係団体の財政状況及び健全化判断比率'!B33)</f>
        <v>宇土市漁業集落排水施設整備事業特別会計</v>
      </c>
      <c r="BH34" s="598"/>
      <c r="BI34" s="598"/>
      <c r="BJ34" s="598"/>
      <c r="BK34" s="598"/>
      <c r="BL34" s="598"/>
      <c r="BM34" s="598"/>
      <c r="BN34" s="598"/>
      <c r="BO34" s="598"/>
      <c r="BP34" s="598"/>
      <c r="BQ34" s="598"/>
      <c r="BR34" s="598"/>
      <c r="BS34" s="598"/>
      <c r="BT34" s="598"/>
      <c r="BU34" s="598"/>
      <c r="BV34" s="181"/>
      <c r="BW34" s="597">
        <f>IF(BY34="","",MAX(C34:D43,U34:V43,AM34:AN43,BE34:BF43)+1)</f>
        <v>8</v>
      </c>
      <c r="BX34" s="597"/>
      <c r="BY34" s="598" t="str">
        <f>IF('各会計、関係団体の財政状況及び健全化判断比率'!B68="","",'各会計、関係団体の財政状況及び健全化判断比率'!B68)</f>
        <v>宇城広域連合（一般会計）</v>
      </c>
      <c r="BZ34" s="598"/>
      <c r="CA34" s="598"/>
      <c r="CB34" s="598"/>
      <c r="CC34" s="598"/>
      <c r="CD34" s="598"/>
      <c r="CE34" s="598"/>
      <c r="CF34" s="598"/>
      <c r="CG34" s="598"/>
      <c r="CH34" s="598"/>
      <c r="CI34" s="598"/>
      <c r="CJ34" s="598"/>
      <c r="CK34" s="598"/>
      <c r="CL34" s="598"/>
      <c r="CM34" s="598"/>
      <c r="CN34" s="181"/>
      <c r="CO34" s="597">
        <f>IF(CQ34="","",MAX(C34:D43,U34:V43,AM34:AN43,BE34:BF43,BW34:BX43)+1)</f>
        <v>14</v>
      </c>
      <c r="CP34" s="597"/>
      <c r="CQ34" s="598" t="str">
        <f>IF('各会計、関係団体の財政状況及び健全化判断比率'!BS7="","",'各会計、関係団体の財政状況及び健全化判断比率'!BS7)</f>
        <v>宇土市土地開発公社</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c r="A35" s="181"/>
      <c r="B35" s="205"/>
      <c r="C35" s="597" t="str">
        <f>IF(E35="","",C34+1)</f>
        <v/>
      </c>
      <c r="D35" s="597"/>
      <c r="E35" s="598" t="str">
        <f>IF('各会計、関係団体の財政状況及び健全化判断比率'!B8="","",'各会計、関係団体の財政状況及び健全化判断比率'!B8)</f>
        <v/>
      </c>
      <c r="F35" s="598"/>
      <c r="G35" s="598"/>
      <c r="H35" s="598"/>
      <c r="I35" s="598"/>
      <c r="J35" s="598"/>
      <c r="K35" s="598"/>
      <c r="L35" s="598"/>
      <c r="M35" s="598"/>
      <c r="N35" s="598"/>
      <c r="O35" s="598"/>
      <c r="P35" s="598"/>
      <c r="Q35" s="598"/>
      <c r="R35" s="598"/>
      <c r="S35" s="598"/>
      <c r="T35" s="181"/>
      <c r="U35" s="597">
        <f>IF(W35="","",U34+1)</f>
        <v>3</v>
      </c>
      <c r="V35" s="597"/>
      <c r="W35" s="598" t="str">
        <f>IF('各会計、関係団体の財政状況及び健全化判断比率'!B29="","",'各会計、関係団体の財政状況及び健全化判断比率'!B29)</f>
        <v>宇土市介護保険特別会計</v>
      </c>
      <c r="X35" s="598"/>
      <c r="Y35" s="598"/>
      <c r="Z35" s="598"/>
      <c r="AA35" s="598"/>
      <c r="AB35" s="598"/>
      <c r="AC35" s="598"/>
      <c r="AD35" s="598"/>
      <c r="AE35" s="598"/>
      <c r="AF35" s="598"/>
      <c r="AG35" s="598"/>
      <c r="AH35" s="598"/>
      <c r="AI35" s="598"/>
      <c r="AJ35" s="598"/>
      <c r="AK35" s="598"/>
      <c r="AL35" s="181"/>
      <c r="AM35" s="597">
        <f t="shared" ref="AM35:AM43" si="0">IF(AO35="","",AM34+1)</f>
        <v>6</v>
      </c>
      <c r="AN35" s="597"/>
      <c r="AO35" s="598" t="str">
        <f>IF('各会計、関係団体の財政状況及び健全化判断比率'!B32="","",'各会計、関係団体の財政状況及び健全化判断比率'!B32)</f>
        <v>宇土市公共下水道事業会計</v>
      </c>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9</v>
      </c>
      <c r="BX35" s="597"/>
      <c r="BY35" s="598" t="str">
        <f>IF('各会計、関係団体の財政状況及び健全化判断比率'!B69="","",'各会計、関係団体の財政状況及び健全化判断比率'!B69)</f>
        <v>宇城広域連合（ふるさと市町村圏基金特別会計）</v>
      </c>
      <c r="BZ35" s="598"/>
      <c r="CA35" s="598"/>
      <c r="CB35" s="598"/>
      <c r="CC35" s="598"/>
      <c r="CD35" s="598"/>
      <c r="CE35" s="598"/>
      <c r="CF35" s="598"/>
      <c r="CG35" s="598"/>
      <c r="CH35" s="598"/>
      <c r="CI35" s="598"/>
      <c r="CJ35" s="598"/>
      <c r="CK35" s="598"/>
      <c r="CL35" s="598"/>
      <c r="CM35" s="598"/>
      <c r="CN35" s="181"/>
      <c r="CO35" s="597" t="str">
        <f t="shared" ref="CO35:CO43" si="3">IF(CQ35="","",CO34+1)</f>
        <v/>
      </c>
      <c r="CP35" s="597"/>
      <c r="CQ35" s="598" t="str">
        <f>IF('各会計、関係団体の財政状況及び健全化判断比率'!BS8="","",'各会計、関係団体の財政状況及び健全化判断比率'!BS8)</f>
        <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4</v>
      </c>
      <c r="V36" s="597"/>
      <c r="W36" s="598" t="str">
        <f>IF('各会計、関係団体の財政状況及び健全化判断比率'!B30="","",'各会計、関係団体の財政状況及び健全化判断比率'!B30)</f>
        <v>宇土市後期高齢者医療特別会計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10</v>
      </c>
      <c r="BX36" s="597"/>
      <c r="BY36" s="598" t="str">
        <f>IF('各会計、関係団体の財政状況及び健全化判断比率'!B70="","",'各会計、関係団体の財政状況及び健全化判断比率'!B70)</f>
        <v>熊本県市町村総合事務組合</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11</v>
      </c>
      <c r="BX37" s="597"/>
      <c r="BY37" s="598" t="str">
        <f>IF('各会計、関係団体の財政状況及び健全化判断比率'!B71="","",'各会計、関係団体の財政状況及び健全化判断比率'!B71)</f>
        <v>熊本県後期高齢者医療広域連合（一般会計）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12</v>
      </c>
      <c r="BX38" s="597"/>
      <c r="BY38" s="598" t="str">
        <f>IF('各会計、関係団体の財政状況及び健全化判断比率'!B72="","",'各会計、関係団体の財政状況及び健全化判断比率'!B72)</f>
        <v>熊本県後期高齢者医療広域連合（後期高齢者医療特別会計）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13</v>
      </c>
      <c r="BX39" s="597"/>
      <c r="BY39" s="598" t="str">
        <f>IF('各会計、関係団体の財政状況及び健全化判断比率'!B73="","",'各会計、関係団体の財政状況及び健全化判断比率'!B73)</f>
        <v>上天草・宇城水道企業団</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t="str">
        <f t="shared" si="2"/>
        <v/>
      </c>
      <c r="BX40" s="597"/>
      <c r="BY40" s="598" t="str">
        <f>IF('各会計、関係団体の財政状況及び健全化判断比率'!B74="","",'各会計、関係団体の財政状況及び健全化判断比率'!B74)</f>
        <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t="str">
        <f t="shared" si="2"/>
        <v/>
      </c>
      <c r="BX41" s="597"/>
      <c r="BY41" s="598" t="str">
        <f>IF('各会計、関係団体の財政状況及び健全化判断比率'!B75="","",'各会計、関係団体の財政状況及び健全化判断比率'!B75)</f>
        <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row r="46" spans="1:113">
      <c r="B46" s="180" t="s">
        <v>192</v>
      </c>
      <c r="E46" s="600" t="s">
        <v>193</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c r="E47" s="600" t="s">
        <v>194</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c r="E48" s="600" t="s">
        <v>195</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c r="E49" s="601" t="s">
        <v>196</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c r="E50" s="600" t="s">
        <v>197</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c r="E51" s="600" t="s">
        <v>198</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c r="E52" s="600" t="s">
        <v>199</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c r="E53" s="600" t="s">
        <v>200</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row r="55" spans="5:113"/>
    <row r="56" spans="5:113"/>
  </sheetData>
  <sheetProtection algorithmName="SHA-512" hashValue="Ge62xUqNipYHIrzFPXAg/52qRlbycHKDgCy2Q1U+VmrE9ef9Du71475f4PtHB4iEEHPJG/SrGRM6o3Bm2u1aNg==" saltValue="T48vVx7rCfXjuSXaFJUPnw=="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cols>
    <col min="1" max="1" width="1.6328125" style="214" customWidth="1"/>
    <col min="2" max="2" width="2.36328125" style="214" customWidth="1"/>
    <col min="3" max="16" width="2.6328125" style="214" customWidth="1"/>
    <col min="17" max="17" width="2.36328125" style="214" customWidth="1"/>
    <col min="18" max="95" width="1.6328125" style="214" customWidth="1"/>
    <col min="96" max="133" width="1.6328125" style="226" customWidth="1"/>
    <col min="134" max="143" width="1.6328125" style="214" customWidth="1"/>
    <col min="144" max="16384" width="0" style="214" hidden="1"/>
  </cols>
  <sheetData>
    <row r="1" spans="2:143" ht="22.5" customHeight="1" thickBot="1">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201</v>
      </c>
      <c r="DI1" s="603"/>
      <c r="DJ1" s="603"/>
      <c r="DK1" s="603"/>
      <c r="DL1" s="603"/>
      <c r="DM1" s="603"/>
      <c r="DN1" s="604"/>
      <c r="DO1" s="214"/>
      <c r="DP1" s="602" t="s">
        <v>202</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c r="B2" s="215" t="s">
        <v>203</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c r="B3" s="605" t="s">
        <v>204</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205</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206</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c r="B4" s="605" t="s">
        <v>1</v>
      </c>
      <c r="C4" s="606"/>
      <c r="D4" s="606"/>
      <c r="E4" s="606"/>
      <c r="F4" s="606"/>
      <c r="G4" s="606"/>
      <c r="H4" s="606"/>
      <c r="I4" s="606"/>
      <c r="J4" s="606"/>
      <c r="K4" s="606"/>
      <c r="L4" s="606"/>
      <c r="M4" s="606"/>
      <c r="N4" s="606"/>
      <c r="O4" s="606"/>
      <c r="P4" s="606"/>
      <c r="Q4" s="607"/>
      <c r="R4" s="605" t="s">
        <v>207</v>
      </c>
      <c r="S4" s="606"/>
      <c r="T4" s="606"/>
      <c r="U4" s="606"/>
      <c r="V4" s="606"/>
      <c r="W4" s="606"/>
      <c r="X4" s="606"/>
      <c r="Y4" s="607"/>
      <c r="Z4" s="605" t="s">
        <v>208</v>
      </c>
      <c r="AA4" s="606"/>
      <c r="AB4" s="606"/>
      <c r="AC4" s="607"/>
      <c r="AD4" s="605" t="s">
        <v>209</v>
      </c>
      <c r="AE4" s="606"/>
      <c r="AF4" s="606"/>
      <c r="AG4" s="606"/>
      <c r="AH4" s="606"/>
      <c r="AI4" s="606"/>
      <c r="AJ4" s="606"/>
      <c r="AK4" s="607"/>
      <c r="AL4" s="605" t="s">
        <v>208</v>
      </c>
      <c r="AM4" s="606"/>
      <c r="AN4" s="606"/>
      <c r="AO4" s="607"/>
      <c r="AP4" s="608" t="s">
        <v>210</v>
      </c>
      <c r="AQ4" s="608"/>
      <c r="AR4" s="608"/>
      <c r="AS4" s="608"/>
      <c r="AT4" s="608"/>
      <c r="AU4" s="608"/>
      <c r="AV4" s="608"/>
      <c r="AW4" s="608"/>
      <c r="AX4" s="608"/>
      <c r="AY4" s="608"/>
      <c r="AZ4" s="608"/>
      <c r="BA4" s="608"/>
      <c r="BB4" s="608"/>
      <c r="BC4" s="608"/>
      <c r="BD4" s="608"/>
      <c r="BE4" s="608"/>
      <c r="BF4" s="608"/>
      <c r="BG4" s="608" t="s">
        <v>211</v>
      </c>
      <c r="BH4" s="608"/>
      <c r="BI4" s="608"/>
      <c r="BJ4" s="608"/>
      <c r="BK4" s="608"/>
      <c r="BL4" s="608"/>
      <c r="BM4" s="608"/>
      <c r="BN4" s="608"/>
      <c r="BO4" s="608" t="s">
        <v>208</v>
      </c>
      <c r="BP4" s="608"/>
      <c r="BQ4" s="608"/>
      <c r="BR4" s="608"/>
      <c r="BS4" s="608" t="s">
        <v>212</v>
      </c>
      <c r="BT4" s="608"/>
      <c r="BU4" s="608"/>
      <c r="BV4" s="608"/>
      <c r="BW4" s="608"/>
      <c r="BX4" s="608"/>
      <c r="BY4" s="608"/>
      <c r="BZ4" s="608"/>
      <c r="CA4" s="608"/>
      <c r="CB4" s="608"/>
      <c r="CD4" s="605" t="s">
        <v>213</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c r="B5" s="609" t="s">
        <v>214</v>
      </c>
      <c r="C5" s="610"/>
      <c r="D5" s="610"/>
      <c r="E5" s="610"/>
      <c r="F5" s="610"/>
      <c r="G5" s="610"/>
      <c r="H5" s="610"/>
      <c r="I5" s="610"/>
      <c r="J5" s="610"/>
      <c r="K5" s="610"/>
      <c r="L5" s="610"/>
      <c r="M5" s="610"/>
      <c r="N5" s="610"/>
      <c r="O5" s="610"/>
      <c r="P5" s="610"/>
      <c r="Q5" s="611"/>
      <c r="R5" s="612">
        <v>4253429</v>
      </c>
      <c r="S5" s="613"/>
      <c r="T5" s="613"/>
      <c r="U5" s="613"/>
      <c r="V5" s="613"/>
      <c r="W5" s="613"/>
      <c r="X5" s="613"/>
      <c r="Y5" s="614"/>
      <c r="Z5" s="615">
        <v>18.3</v>
      </c>
      <c r="AA5" s="615"/>
      <c r="AB5" s="615"/>
      <c r="AC5" s="615"/>
      <c r="AD5" s="616">
        <v>4253429</v>
      </c>
      <c r="AE5" s="616"/>
      <c r="AF5" s="616"/>
      <c r="AG5" s="616"/>
      <c r="AH5" s="616"/>
      <c r="AI5" s="616"/>
      <c r="AJ5" s="616"/>
      <c r="AK5" s="616"/>
      <c r="AL5" s="617">
        <v>43.4</v>
      </c>
      <c r="AM5" s="618"/>
      <c r="AN5" s="618"/>
      <c r="AO5" s="619"/>
      <c r="AP5" s="609" t="s">
        <v>215</v>
      </c>
      <c r="AQ5" s="610"/>
      <c r="AR5" s="610"/>
      <c r="AS5" s="610"/>
      <c r="AT5" s="610"/>
      <c r="AU5" s="610"/>
      <c r="AV5" s="610"/>
      <c r="AW5" s="610"/>
      <c r="AX5" s="610"/>
      <c r="AY5" s="610"/>
      <c r="AZ5" s="610"/>
      <c r="BA5" s="610"/>
      <c r="BB5" s="610"/>
      <c r="BC5" s="610"/>
      <c r="BD5" s="610"/>
      <c r="BE5" s="610"/>
      <c r="BF5" s="611"/>
      <c r="BG5" s="623">
        <v>4253429</v>
      </c>
      <c r="BH5" s="624"/>
      <c r="BI5" s="624"/>
      <c r="BJ5" s="624"/>
      <c r="BK5" s="624"/>
      <c r="BL5" s="624"/>
      <c r="BM5" s="624"/>
      <c r="BN5" s="625"/>
      <c r="BO5" s="626">
        <v>100</v>
      </c>
      <c r="BP5" s="626"/>
      <c r="BQ5" s="626"/>
      <c r="BR5" s="626"/>
      <c r="BS5" s="627">
        <v>204542</v>
      </c>
      <c r="BT5" s="627"/>
      <c r="BU5" s="627"/>
      <c r="BV5" s="627"/>
      <c r="BW5" s="627"/>
      <c r="BX5" s="627"/>
      <c r="BY5" s="627"/>
      <c r="BZ5" s="627"/>
      <c r="CA5" s="627"/>
      <c r="CB5" s="631"/>
      <c r="CD5" s="605" t="s">
        <v>210</v>
      </c>
      <c r="CE5" s="606"/>
      <c r="CF5" s="606"/>
      <c r="CG5" s="606"/>
      <c r="CH5" s="606"/>
      <c r="CI5" s="606"/>
      <c r="CJ5" s="606"/>
      <c r="CK5" s="606"/>
      <c r="CL5" s="606"/>
      <c r="CM5" s="606"/>
      <c r="CN5" s="606"/>
      <c r="CO5" s="606"/>
      <c r="CP5" s="606"/>
      <c r="CQ5" s="607"/>
      <c r="CR5" s="605" t="s">
        <v>216</v>
      </c>
      <c r="CS5" s="606"/>
      <c r="CT5" s="606"/>
      <c r="CU5" s="606"/>
      <c r="CV5" s="606"/>
      <c r="CW5" s="606"/>
      <c r="CX5" s="606"/>
      <c r="CY5" s="607"/>
      <c r="CZ5" s="605" t="s">
        <v>208</v>
      </c>
      <c r="DA5" s="606"/>
      <c r="DB5" s="606"/>
      <c r="DC5" s="607"/>
      <c r="DD5" s="605" t="s">
        <v>217</v>
      </c>
      <c r="DE5" s="606"/>
      <c r="DF5" s="606"/>
      <c r="DG5" s="606"/>
      <c r="DH5" s="606"/>
      <c r="DI5" s="606"/>
      <c r="DJ5" s="606"/>
      <c r="DK5" s="606"/>
      <c r="DL5" s="606"/>
      <c r="DM5" s="606"/>
      <c r="DN5" s="606"/>
      <c r="DO5" s="606"/>
      <c r="DP5" s="607"/>
      <c r="DQ5" s="605" t="s">
        <v>218</v>
      </c>
      <c r="DR5" s="606"/>
      <c r="DS5" s="606"/>
      <c r="DT5" s="606"/>
      <c r="DU5" s="606"/>
      <c r="DV5" s="606"/>
      <c r="DW5" s="606"/>
      <c r="DX5" s="606"/>
      <c r="DY5" s="606"/>
      <c r="DZ5" s="606"/>
      <c r="EA5" s="606"/>
      <c r="EB5" s="606"/>
      <c r="EC5" s="607"/>
    </row>
    <row r="6" spans="2:143" ht="11.25" customHeight="1">
      <c r="B6" s="620" t="s">
        <v>219</v>
      </c>
      <c r="C6" s="621"/>
      <c r="D6" s="621"/>
      <c r="E6" s="621"/>
      <c r="F6" s="621"/>
      <c r="G6" s="621"/>
      <c r="H6" s="621"/>
      <c r="I6" s="621"/>
      <c r="J6" s="621"/>
      <c r="K6" s="621"/>
      <c r="L6" s="621"/>
      <c r="M6" s="621"/>
      <c r="N6" s="621"/>
      <c r="O6" s="621"/>
      <c r="P6" s="621"/>
      <c r="Q6" s="622"/>
      <c r="R6" s="623">
        <v>153776</v>
      </c>
      <c r="S6" s="624"/>
      <c r="T6" s="624"/>
      <c r="U6" s="624"/>
      <c r="V6" s="624"/>
      <c r="W6" s="624"/>
      <c r="X6" s="624"/>
      <c r="Y6" s="625"/>
      <c r="Z6" s="626">
        <v>0.7</v>
      </c>
      <c r="AA6" s="626"/>
      <c r="AB6" s="626"/>
      <c r="AC6" s="626"/>
      <c r="AD6" s="627">
        <v>153776</v>
      </c>
      <c r="AE6" s="627"/>
      <c r="AF6" s="627"/>
      <c r="AG6" s="627"/>
      <c r="AH6" s="627"/>
      <c r="AI6" s="627"/>
      <c r="AJ6" s="627"/>
      <c r="AK6" s="627"/>
      <c r="AL6" s="628">
        <v>1.6</v>
      </c>
      <c r="AM6" s="629"/>
      <c r="AN6" s="629"/>
      <c r="AO6" s="630"/>
      <c r="AP6" s="620" t="s">
        <v>220</v>
      </c>
      <c r="AQ6" s="621"/>
      <c r="AR6" s="621"/>
      <c r="AS6" s="621"/>
      <c r="AT6" s="621"/>
      <c r="AU6" s="621"/>
      <c r="AV6" s="621"/>
      <c r="AW6" s="621"/>
      <c r="AX6" s="621"/>
      <c r="AY6" s="621"/>
      <c r="AZ6" s="621"/>
      <c r="BA6" s="621"/>
      <c r="BB6" s="621"/>
      <c r="BC6" s="621"/>
      <c r="BD6" s="621"/>
      <c r="BE6" s="621"/>
      <c r="BF6" s="622"/>
      <c r="BG6" s="623">
        <v>4253429</v>
      </c>
      <c r="BH6" s="624"/>
      <c r="BI6" s="624"/>
      <c r="BJ6" s="624"/>
      <c r="BK6" s="624"/>
      <c r="BL6" s="624"/>
      <c r="BM6" s="624"/>
      <c r="BN6" s="625"/>
      <c r="BO6" s="626">
        <v>100</v>
      </c>
      <c r="BP6" s="626"/>
      <c r="BQ6" s="626"/>
      <c r="BR6" s="626"/>
      <c r="BS6" s="627">
        <v>204542</v>
      </c>
      <c r="BT6" s="627"/>
      <c r="BU6" s="627"/>
      <c r="BV6" s="627"/>
      <c r="BW6" s="627"/>
      <c r="BX6" s="627"/>
      <c r="BY6" s="627"/>
      <c r="BZ6" s="627"/>
      <c r="CA6" s="627"/>
      <c r="CB6" s="631"/>
      <c r="CD6" s="609" t="s">
        <v>221</v>
      </c>
      <c r="CE6" s="610"/>
      <c r="CF6" s="610"/>
      <c r="CG6" s="610"/>
      <c r="CH6" s="610"/>
      <c r="CI6" s="610"/>
      <c r="CJ6" s="610"/>
      <c r="CK6" s="610"/>
      <c r="CL6" s="610"/>
      <c r="CM6" s="610"/>
      <c r="CN6" s="610"/>
      <c r="CO6" s="610"/>
      <c r="CP6" s="610"/>
      <c r="CQ6" s="611"/>
      <c r="CR6" s="623">
        <v>174730</v>
      </c>
      <c r="CS6" s="624"/>
      <c r="CT6" s="624"/>
      <c r="CU6" s="624"/>
      <c r="CV6" s="624"/>
      <c r="CW6" s="624"/>
      <c r="CX6" s="624"/>
      <c r="CY6" s="625"/>
      <c r="CZ6" s="617">
        <v>0.8</v>
      </c>
      <c r="DA6" s="618"/>
      <c r="DB6" s="618"/>
      <c r="DC6" s="634"/>
      <c r="DD6" s="632" t="s">
        <v>121</v>
      </c>
      <c r="DE6" s="624"/>
      <c r="DF6" s="624"/>
      <c r="DG6" s="624"/>
      <c r="DH6" s="624"/>
      <c r="DI6" s="624"/>
      <c r="DJ6" s="624"/>
      <c r="DK6" s="624"/>
      <c r="DL6" s="624"/>
      <c r="DM6" s="624"/>
      <c r="DN6" s="624"/>
      <c r="DO6" s="624"/>
      <c r="DP6" s="625"/>
      <c r="DQ6" s="632">
        <v>174315</v>
      </c>
      <c r="DR6" s="624"/>
      <c r="DS6" s="624"/>
      <c r="DT6" s="624"/>
      <c r="DU6" s="624"/>
      <c r="DV6" s="624"/>
      <c r="DW6" s="624"/>
      <c r="DX6" s="624"/>
      <c r="DY6" s="624"/>
      <c r="DZ6" s="624"/>
      <c r="EA6" s="624"/>
      <c r="EB6" s="624"/>
      <c r="EC6" s="633"/>
    </row>
    <row r="7" spans="2:143" ht="11.25" customHeight="1">
      <c r="B7" s="620" t="s">
        <v>222</v>
      </c>
      <c r="C7" s="621"/>
      <c r="D7" s="621"/>
      <c r="E7" s="621"/>
      <c r="F7" s="621"/>
      <c r="G7" s="621"/>
      <c r="H7" s="621"/>
      <c r="I7" s="621"/>
      <c r="J7" s="621"/>
      <c r="K7" s="621"/>
      <c r="L7" s="621"/>
      <c r="M7" s="621"/>
      <c r="N7" s="621"/>
      <c r="O7" s="621"/>
      <c r="P7" s="621"/>
      <c r="Q7" s="622"/>
      <c r="R7" s="623">
        <v>848</v>
      </c>
      <c r="S7" s="624"/>
      <c r="T7" s="624"/>
      <c r="U7" s="624"/>
      <c r="V7" s="624"/>
      <c r="W7" s="624"/>
      <c r="X7" s="624"/>
      <c r="Y7" s="625"/>
      <c r="Z7" s="626">
        <v>0</v>
      </c>
      <c r="AA7" s="626"/>
      <c r="AB7" s="626"/>
      <c r="AC7" s="626"/>
      <c r="AD7" s="627">
        <v>848</v>
      </c>
      <c r="AE7" s="627"/>
      <c r="AF7" s="627"/>
      <c r="AG7" s="627"/>
      <c r="AH7" s="627"/>
      <c r="AI7" s="627"/>
      <c r="AJ7" s="627"/>
      <c r="AK7" s="627"/>
      <c r="AL7" s="628">
        <v>0</v>
      </c>
      <c r="AM7" s="629"/>
      <c r="AN7" s="629"/>
      <c r="AO7" s="630"/>
      <c r="AP7" s="620" t="s">
        <v>223</v>
      </c>
      <c r="AQ7" s="621"/>
      <c r="AR7" s="621"/>
      <c r="AS7" s="621"/>
      <c r="AT7" s="621"/>
      <c r="AU7" s="621"/>
      <c r="AV7" s="621"/>
      <c r="AW7" s="621"/>
      <c r="AX7" s="621"/>
      <c r="AY7" s="621"/>
      <c r="AZ7" s="621"/>
      <c r="BA7" s="621"/>
      <c r="BB7" s="621"/>
      <c r="BC7" s="621"/>
      <c r="BD7" s="621"/>
      <c r="BE7" s="621"/>
      <c r="BF7" s="622"/>
      <c r="BG7" s="623">
        <v>1714028</v>
      </c>
      <c r="BH7" s="624"/>
      <c r="BI7" s="624"/>
      <c r="BJ7" s="624"/>
      <c r="BK7" s="624"/>
      <c r="BL7" s="624"/>
      <c r="BM7" s="624"/>
      <c r="BN7" s="625"/>
      <c r="BO7" s="626">
        <v>40.299999999999997</v>
      </c>
      <c r="BP7" s="626"/>
      <c r="BQ7" s="626"/>
      <c r="BR7" s="626"/>
      <c r="BS7" s="627">
        <v>65259</v>
      </c>
      <c r="BT7" s="627"/>
      <c r="BU7" s="627"/>
      <c r="BV7" s="627"/>
      <c r="BW7" s="627"/>
      <c r="BX7" s="627"/>
      <c r="BY7" s="627"/>
      <c r="BZ7" s="627"/>
      <c r="CA7" s="627"/>
      <c r="CB7" s="631"/>
      <c r="CD7" s="620" t="s">
        <v>224</v>
      </c>
      <c r="CE7" s="621"/>
      <c r="CF7" s="621"/>
      <c r="CG7" s="621"/>
      <c r="CH7" s="621"/>
      <c r="CI7" s="621"/>
      <c r="CJ7" s="621"/>
      <c r="CK7" s="621"/>
      <c r="CL7" s="621"/>
      <c r="CM7" s="621"/>
      <c r="CN7" s="621"/>
      <c r="CO7" s="621"/>
      <c r="CP7" s="621"/>
      <c r="CQ7" s="622"/>
      <c r="CR7" s="623">
        <v>3236348</v>
      </c>
      <c r="CS7" s="624"/>
      <c r="CT7" s="624"/>
      <c r="CU7" s="624"/>
      <c r="CV7" s="624"/>
      <c r="CW7" s="624"/>
      <c r="CX7" s="624"/>
      <c r="CY7" s="625"/>
      <c r="CZ7" s="626">
        <v>14.6</v>
      </c>
      <c r="DA7" s="626"/>
      <c r="DB7" s="626"/>
      <c r="DC7" s="626"/>
      <c r="DD7" s="632">
        <v>341737</v>
      </c>
      <c r="DE7" s="624"/>
      <c r="DF7" s="624"/>
      <c r="DG7" s="624"/>
      <c r="DH7" s="624"/>
      <c r="DI7" s="624"/>
      <c r="DJ7" s="624"/>
      <c r="DK7" s="624"/>
      <c r="DL7" s="624"/>
      <c r="DM7" s="624"/>
      <c r="DN7" s="624"/>
      <c r="DO7" s="624"/>
      <c r="DP7" s="625"/>
      <c r="DQ7" s="632">
        <v>2345487</v>
      </c>
      <c r="DR7" s="624"/>
      <c r="DS7" s="624"/>
      <c r="DT7" s="624"/>
      <c r="DU7" s="624"/>
      <c r="DV7" s="624"/>
      <c r="DW7" s="624"/>
      <c r="DX7" s="624"/>
      <c r="DY7" s="624"/>
      <c r="DZ7" s="624"/>
      <c r="EA7" s="624"/>
      <c r="EB7" s="624"/>
      <c r="EC7" s="633"/>
    </row>
    <row r="8" spans="2:143" ht="11.25" customHeight="1">
      <c r="B8" s="620" t="s">
        <v>225</v>
      </c>
      <c r="C8" s="621"/>
      <c r="D8" s="621"/>
      <c r="E8" s="621"/>
      <c r="F8" s="621"/>
      <c r="G8" s="621"/>
      <c r="H8" s="621"/>
      <c r="I8" s="621"/>
      <c r="J8" s="621"/>
      <c r="K8" s="621"/>
      <c r="L8" s="621"/>
      <c r="M8" s="621"/>
      <c r="N8" s="621"/>
      <c r="O8" s="621"/>
      <c r="P8" s="621"/>
      <c r="Q8" s="622"/>
      <c r="R8" s="623">
        <v>12858</v>
      </c>
      <c r="S8" s="624"/>
      <c r="T8" s="624"/>
      <c r="U8" s="624"/>
      <c r="V8" s="624"/>
      <c r="W8" s="624"/>
      <c r="X8" s="624"/>
      <c r="Y8" s="625"/>
      <c r="Z8" s="626">
        <v>0.1</v>
      </c>
      <c r="AA8" s="626"/>
      <c r="AB8" s="626"/>
      <c r="AC8" s="626"/>
      <c r="AD8" s="627">
        <v>12858</v>
      </c>
      <c r="AE8" s="627"/>
      <c r="AF8" s="627"/>
      <c r="AG8" s="627"/>
      <c r="AH8" s="627"/>
      <c r="AI8" s="627"/>
      <c r="AJ8" s="627"/>
      <c r="AK8" s="627"/>
      <c r="AL8" s="628">
        <v>0.1</v>
      </c>
      <c r="AM8" s="629"/>
      <c r="AN8" s="629"/>
      <c r="AO8" s="630"/>
      <c r="AP8" s="620" t="s">
        <v>226</v>
      </c>
      <c r="AQ8" s="621"/>
      <c r="AR8" s="621"/>
      <c r="AS8" s="621"/>
      <c r="AT8" s="621"/>
      <c r="AU8" s="621"/>
      <c r="AV8" s="621"/>
      <c r="AW8" s="621"/>
      <c r="AX8" s="621"/>
      <c r="AY8" s="621"/>
      <c r="AZ8" s="621"/>
      <c r="BA8" s="621"/>
      <c r="BB8" s="621"/>
      <c r="BC8" s="621"/>
      <c r="BD8" s="621"/>
      <c r="BE8" s="621"/>
      <c r="BF8" s="622"/>
      <c r="BG8" s="623">
        <v>61910</v>
      </c>
      <c r="BH8" s="624"/>
      <c r="BI8" s="624"/>
      <c r="BJ8" s="624"/>
      <c r="BK8" s="624"/>
      <c r="BL8" s="624"/>
      <c r="BM8" s="624"/>
      <c r="BN8" s="625"/>
      <c r="BO8" s="626">
        <v>1.5</v>
      </c>
      <c r="BP8" s="626"/>
      <c r="BQ8" s="626"/>
      <c r="BR8" s="626"/>
      <c r="BS8" s="627" t="s">
        <v>121</v>
      </c>
      <c r="BT8" s="627"/>
      <c r="BU8" s="627"/>
      <c r="BV8" s="627"/>
      <c r="BW8" s="627"/>
      <c r="BX8" s="627"/>
      <c r="BY8" s="627"/>
      <c r="BZ8" s="627"/>
      <c r="CA8" s="627"/>
      <c r="CB8" s="631"/>
      <c r="CD8" s="620" t="s">
        <v>227</v>
      </c>
      <c r="CE8" s="621"/>
      <c r="CF8" s="621"/>
      <c r="CG8" s="621"/>
      <c r="CH8" s="621"/>
      <c r="CI8" s="621"/>
      <c r="CJ8" s="621"/>
      <c r="CK8" s="621"/>
      <c r="CL8" s="621"/>
      <c r="CM8" s="621"/>
      <c r="CN8" s="621"/>
      <c r="CO8" s="621"/>
      <c r="CP8" s="621"/>
      <c r="CQ8" s="622"/>
      <c r="CR8" s="623">
        <v>8039584</v>
      </c>
      <c r="CS8" s="624"/>
      <c r="CT8" s="624"/>
      <c r="CU8" s="624"/>
      <c r="CV8" s="624"/>
      <c r="CW8" s="624"/>
      <c r="CX8" s="624"/>
      <c r="CY8" s="625"/>
      <c r="CZ8" s="626">
        <v>36.4</v>
      </c>
      <c r="DA8" s="626"/>
      <c r="DB8" s="626"/>
      <c r="DC8" s="626"/>
      <c r="DD8" s="632">
        <v>135325</v>
      </c>
      <c r="DE8" s="624"/>
      <c r="DF8" s="624"/>
      <c r="DG8" s="624"/>
      <c r="DH8" s="624"/>
      <c r="DI8" s="624"/>
      <c r="DJ8" s="624"/>
      <c r="DK8" s="624"/>
      <c r="DL8" s="624"/>
      <c r="DM8" s="624"/>
      <c r="DN8" s="624"/>
      <c r="DO8" s="624"/>
      <c r="DP8" s="625"/>
      <c r="DQ8" s="632">
        <v>3914727</v>
      </c>
      <c r="DR8" s="624"/>
      <c r="DS8" s="624"/>
      <c r="DT8" s="624"/>
      <c r="DU8" s="624"/>
      <c r="DV8" s="624"/>
      <c r="DW8" s="624"/>
      <c r="DX8" s="624"/>
      <c r="DY8" s="624"/>
      <c r="DZ8" s="624"/>
      <c r="EA8" s="624"/>
      <c r="EB8" s="624"/>
      <c r="EC8" s="633"/>
    </row>
    <row r="9" spans="2:143" ht="11.25" customHeight="1">
      <c r="B9" s="620" t="s">
        <v>228</v>
      </c>
      <c r="C9" s="621"/>
      <c r="D9" s="621"/>
      <c r="E9" s="621"/>
      <c r="F9" s="621"/>
      <c r="G9" s="621"/>
      <c r="H9" s="621"/>
      <c r="I9" s="621"/>
      <c r="J9" s="621"/>
      <c r="K9" s="621"/>
      <c r="L9" s="621"/>
      <c r="M9" s="621"/>
      <c r="N9" s="621"/>
      <c r="O9" s="621"/>
      <c r="P9" s="621"/>
      <c r="Q9" s="622"/>
      <c r="R9" s="623">
        <v>13167</v>
      </c>
      <c r="S9" s="624"/>
      <c r="T9" s="624"/>
      <c r="U9" s="624"/>
      <c r="V9" s="624"/>
      <c r="W9" s="624"/>
      <c r="X9" s="624"/>
      <c r="Y9" s="625"/>
      <c r="Z9" s="626">
        <v>0.1</v>
      </c>
      <c r="AA9" s="626"/>
      <c r="AB9" s="626"/>
      <c r="AC9" s="626"/>
      <c r="AD9" s="627">
        <v>13167</v>
      </c>
      <c r="AE9" s="627"/>
      <c r="AF9" s="627"/>
      <c r="AG9" s="627"/>
      <c r="AH9" s="627"/>
      <c r="AI9" s="627"/>
      <c r="AJ9" s="627"/>
      <c r="AK9" s="627"/>
      <c r="AL9" s="628">
        <v>0.1</v>
      </c>
      <c r="AM9" s="629"/>
      <c r="AN9" s="629"/>
      <c r="AO9" s="630"/>
      <c r="AP9" s="620" t="s">
        <v>229</v>
      </c>
      <c r="AQ9" s="621"/>
      <c r="AR9" s="621"/>
      <c r="AS9" s="621"/>
      <c r="AT9" s="621"/>
      <c r="AU9" s="621"/>
      <c r="AV9" s="621"/>
      <c r="AW9" s="621"/>
      <c r="AX9" s="621"/>
      <c r="AY9" s="621"/>
      <c r="AZ9" s="621"/>
      <c r="BA9" s="621"/>
      <c r="BB9" s="621"/>
      <c r="BC9" s="621"/>
      <c r="BD9" s="621"/>
      <c r="BE9" s="621"/>
      <c r="BF9" s="622"/>
      <c r="BG9" s="623">
        <v>1377861</v>
      </c>
      <c r="BH9" s="624"/>
      <c r="BI9" s="624"/>
      <c r="BJ9" s="624"/>
      <c r="BK9" s="624"/>
      <c r="BL9" s="624"/>
      <c r="BM9" s="624"/>
      <c r="BN9" s="625"/>
      <c r="BO9" s="626">
        <v>32.4</v>
      </c>
      <c r="BP9" s="626"/>
      <c r="BQ9" s="626"/>
      <c r="BR9" s="626"/>
      <c r="BS9" s="627" t="s">
        <v>121</v>
      </c>
      <c r="BT9" s="627"/>
      <c r="BU9" s="627"/>
      <c r="BV9" s="627"/>
      <c r="BW9" s="627"/>
      <c r="BX9" s="627"/>
      <c r="BY9" s="627"/>
      <c r="BZ9" s="627"/>
      <c r="CA9" s="627"/>
      <c r="CB9" s="631"/>
      <c r="CD9" s="620" t="s">
        <v>230</v>
      </c>
      <c r="CE9" s="621"/>
      <c r="CF9" s="621"/>
      <c r="CG9" s="621"/>
      <c r="CH9" s="621"/>
      <c r="CI9" s="621"/>
      <c r="CJ9" s="621"/>
      <c r="CK9" s="621"/>
      <c r="CL9" s="621"/>
      <c r="CM9" s="621"/>
      <c r="CN9" s="621"/>
      <c r="CO9" s="621"/>
      <c r="CP9" s="621"/>
      <c r="CQ9" s="622"/>
      <c r="CR9" s="623">
        <v>1444595</v>
      </c>
      <c r="CS9" s="624"/>
      <c r="CT9" s="624"/>
      <c r="CU9" s="624"/>
      <c r="CV9" s="624"/>
      <c r="CW9" s="624"/>
      <c r="CX9" s="624"/>
      <c r="CY9" s="625"/>
      <c r="CZ9" s="626">
        <v>6.5</v>
      </c>
      <c r="DA9" s="626"/>
      <c r="DB9" s="626"/>
      <c r="DC9" s="626"/>
      <c r="DD9" s="632">
        <v>146143</v>
      </c>
      <c r="DE9" s="624"/>
      <c r="DF9" s="624"/>
      <c r="DG9" s="624"/>
      <c r="DH9" s="624"/>
      <c r="DI9" s="624"/>
      <c r="DJ9" s="624"/>
      <c r="DK9" s="624"/>
      <c r="DL9" s="624"/>
      <c r="DM9" s="624"/>
      <c r="DN9" s="624"/>
      <c r="DO9" s="624"/>
      <c r="DP9" s="625"/>
      <c r="DQ9" s="632">
        <v>1062285</v>
      </c>
      <c r="DR9" s="624"/>
      <c r="DS9" s="624"/>
      <c r="DT9" s="624"/>
      <c r="DU9" s="624"/>
      <c r="DV9" s="624"/>
      <c r="DW9" s="624"/>
      <c r="DX9" s="624"/>
      <c r="DY9" s="624"/>
      <c r="DZ9" s="624"/>
      <c r="EA9" s="624"/>
      <c r="EB9" s="624"/>
      <c r="EC9" s="633"/>
    </row>
    <row r="10" spans="2:143" ht="11.25" customHeight="1">
      <c r="B10" s="620" t="s">
        <v>231</v>
      </c>
      <c r="C10" s="621"/>
      <c r="D10" s="621"/>
      <c r="E10" s="621"/>
      <c r="F10" s="621"/>
      <c r="G10" s="621"/>
      <c r="H10" s="621"/>
      <c r="I10" s="621"/>
      <c r="J10" s="621"/>
      <c r="K10" s="621"/>
      <c r="L10" s="621"/>
      <c r="M10" s="621"/>
      <c r="N10" s="621"/>
      <c r="O10" s="621"/>
      <c r="P10" s="621"/>
      <c r="Q10" s="622"/>
      <c r="R10" s="623" t="s">
        <v>121</v>
      </c>
      <c r="S10" s="624"/>
      <c r="T10" s="624"/>
      <c r="U10" s="624"/>
      <c r="V10" s="624"/>
      <c r="W10" s="624"/>
      <c r="X10" s="624"/>
      <c r="Y10" s="625"/>
      <c r="Z10" s="626" t="s">
        <v>121</v>
      </c>
      <c r="AA10" s="626"/>
      <c r="AB10" s="626"/>
      <c r="AC10" s="626"/>
      <c r="AD10" s="627" t="s">
        <v>121</v>
      </c>
      <c r="AE10" s="627"/>
      <c r="AF10" s="627"/>
      <c r="AG10" s="627"/>
      <c r="AH10" s="627"/>
      <c r="AI10" s="627"/>
      <c r="AJ10" s="627"/>
      <c r="AK10" s="627"/>
      <c r="AL10" s="628" t="s">
        <v>121</v>
      </c>
      <c r="AM10" s="629"/>
      <c r="AN10" s="629"/>
      <c r="AO10" s="630"/>
      <c r="AP10" s="620" t="s">
        <v>232</v>
      </c>
      <c r="AQ10" s="621"/>
      <c r="AR10" s="621"/>
      <c r="AS10" s="621"/>
      <c r="AT10" s="621"/>
      <c r="AU10" s="621"/>
      <c r="AV10" s="621"/>
      <c r="AW10" s="621"/>
      <c r="AX10" s="621"/>
      <c r="AY10" s="621"/>
      <c r="AZ10" s="621"/>
      <c r="BA10" s="621"/>
      <c r="BB10" s="621"/>
      <c r="BC10" s="621"/>
      <c r="BD10" s="621"/>
      <c r="BE10" s="621"/>
      <c r="BF10" s="622"/>
      <c r="BG10" s="623">
        <v>110323</v>
      </c>
      <c r="BH10" s="624"/>
      <c r="BI10" s="624"/>
      <c r="BJ10" s="624"/>
      <c r="BK10" s="624"/>
      <c r="BL10" s="624"/>
      <c r="BM10" s="624"/>
      <c r="BN10" s="625"/>
      <c r="BO10" s="626">
        <v>2.6</v>
      </c>
      <c r="BP10" s="626"/>
      <c r="BQ10" s="626"/>
      <c r="BR10" s="626"/>
      <c r="BS10" s="627">
        <v>18656</v>
      </c>
      <c r="BT10" s="627"/>
      <c r="BU10" s="627"/>
      <c r="BV10" s="627"/>
      <c r="BW10" s="627"/>
      <c r="BX10" s="627"/>
      <c r="BY10" s="627"/>
      <c r="BZ10" s="627"/>
      <c r="CA10" s="627"/>
      <c r="CB10" s="631"/>
      <c r="CD10" s="620" t="s">
        <v>233</v>
      </c>
      <c r="CE10" s="621"/>
      <c r="CF10" s="621"/>
      <c r="CG10" s="621"/>
      <c r="CH10" s="621"/>
      <c r="CI10" s="621"/>
      <c r="CJ10" s="621"/>
      <c r="CK10" s="621"/>
      <c r="CL10" s="621"/>
      <c r="CM10" s="621"/>
      <c r="CN10" s="621"/>
      <c r="CO10" s="621"/>
      <c r="CP10" s="621"/>
      <c r="CQ10" s="622"/>
      <c r="CR10" s="623" t="s">
        <v>121</v>
      </c>
      <c r="CS10" s="624"/>
      <c r="CT10" s="624"/>
      <c r="CU10" s="624"/>
      <c r="CV10" s="624"/>
      <c r="CW10" s="624"/>
      <c r="CX10" s="624"/>
      <c r="CY10" s="625"/>
      <c r="CZ10" s="626" t="s">
        <v>121</v>
      </c>
      <c r="DA10" s="626"/>
      <c r="DB10" s="626"/>
      <c r="DC10" s="626"/>
      <c r="DD10" s="632" t="s">
        <v>121</v>
      </c>
      <c r="DE10" s="624"/>
      <c r="DF10" s="624"/>
      <c r="DG10" s="624"/>
      <c r="DH10" s="624"/>
      <c r="DI10" s="624"/>
      <c r="DJ10" s="624"/>
      <c r="DK10" s="624"/>
      <c r="DL10" s="624"/>
      <c r="DM10" s="624"/>
      <c r="DN10" s="624"/>
      <c r="DO10" s="624"/>
      <c r="DP10" s="625"/>
      <c r="DQ10" s="632" t="s">
        <v>121</v>
      </c>
      <c r="DR10" s="624"/>
      <c r="DS10" s="624"/>
      <c r="DT10" s="624"/>
      <c r="DU10" s="624"/>
      <c r="DV10" s="624"/>
      <c r="DW10" s="624"/>
      <c r="DX10" s="624"/>
      <c r="DY10" s="624"/>
      <c r="DZ10" s="624"/>
      <c r="EA10" s="624"/>
      <c r="EB10" s="624"/>
      <c r="EC10" s="633"/>
    </row>
    <row r="11" spans="2:143" ht="11.25" customHeight="1">
      <c r="B11" s="620" t="s">
        <v>234</v>
      </c>
      <c r="C11" s="621"/>
      <c r="D11" s="621"/>
      <c r="E11" s="621"/>
      <c r="F11" s="621"/>
      <c r="G11" s="621"/>
      <c r="H11" s="621"/>
      <c r="I11" s="621"/>
      <c r="J11" s="621"/>
      <c r="K11" s="621"/>
      <c r="L11" s="621"/>
      <c r="M11" s="621"/>
      <c r="N11" s="621"/>
      <c r="O11" s="621"/>
      <c r="P11" s="621"/>
      <c r="Q11" s="622"/>
      <c r="R11" s="623">
        <v>856597</v>
      </c>
      <c r="S11" s="624"/>
      <c r="T11" s="624"/>
      <c r="U11" s="624"/>
      <c r="V11" s="624"/>
      <c r="W11" s="624"/>
      <c r="X11" s="624"/>
      <c r="Y11" s="625"/>
      <c r="Z11" s="628">
        <v>3.7</v>
      </c>
      <c r="AA11" s="629"/>
      <c r="AB11" s="629"/>
      <c r="AC11" s="635"/>
      <c r="AD11" s="632">
        <v>856597</v>
      </c>
      <c r="AE11" s="624"/>
      <c r="AF11" s="624"/>
      <c r="AG11" s="624"/>
      <c r="AH11" s="624"/>
      <c r="AI11" s="624"/>
      <c r="AJ11" s="624"/>
      <c r="AK11" s="625"/>
      <c r="AL11" s="628">
        <v>8.6999999999999993</v>
      </c>
      <c r="AM11" s="629"/>
      <c r="AN11" s="629"/>
      <c r="AO11" s="630"/>
      <c r="AP11" s="620" t="s">
        <v>235</v>
      </c>
      <c r="AQ11" s="621"/>
      <c r="AR11" s="621"/>
      <c r="AS11" s="621"/>
      <c r="AT11" s="621"/>
      <c r="AU11" s="621"/>
      <c r="AV11" s="621"/>
      <c r="AW11" s="621"/>
      <c r="AX11" s="621"/>
      <c r="AY11" s="621"/>
      <c r="AZ11" s="621"/>
      <c r="BA11" s="621"/>
      <c r="BB11" s="621"/>
      <c r="BC11" s="621"/>
      <c r="BD11" s="621"/>
      <c r="BE11" s="621"/>
      <c r="BF11" s="622"/>
      <c r="BG11" s="623">
        <v>163934</v>
      </c>
      <c r="BH11" s="624"/>
      <c r="BI11" s="624"/>
      <c r="BJ11" s="624"/>
      <c r="BK11" s="624"/>
      <c r="BL11" s="624"/>
      <c r="BM11" s="624"/>
      <c r="BN11" s="625"/>
      <c r="BO11" s="626">
        <v>3.9</v>
      </c>
      <c r="BP11" s="626"/>
      <c r="BQ11" s="626"/>
      <c r="BR11" s="626"/>
      <c r="BS11" s="627">
        <v>46603</v>
      </c>
      <c r="BT11" s="627"/>
      <c r="BU11" s="627"/>
      <c r="BV11" s="627"/>
      <c r="BW11" s="627"/>
      <c r="BX11" s="627"/>
      <c r="BY11" s="627"/>
      <c r="BZ11" s="627"/>
      <c r="CA11" s="627"/>
      <c r="CB11" s="631"/>
      <c r="CD11" s="620" t="s">
        <v>236</v>
      </c>
      <c r="CE11" s="621"/>
      <c r="CF11" s="621"/>
      <c r="CG11" s="621"/>
      <c r="CH11" s="621"/>
      <c r="CI11" s="621"/>
      <c r="CJ11" s="621"/>
      <c r="CK11" s="621"/>
      <c r="CL11" s="621"/>
      <c r="CM11" s="621"/>
      <c r="CN11" s="621"/>
      <c r="CO11" s="621"/>
      <c r="CP11" s="621"/>
      <c r="CQ11" s="622"/>
      <c r="CR11" s="623">
        <v>1365610</v>
      </c>
      <c r="CS11" s="624"/>
      <c r="CT11" s="624"/>
      <c r="CU11" s="624"/>
      <c r="CV11" s="624"/>
      <c r="CW11" s="624"/>
      <c r="CX11" s="624"/>
      <c r="CY11" s="625"/>
      <c r="CZ11" s="626">
        <v>6.2</v>
      </c>
      <c r="DA11" s="626"/>
      <c r="DB11" s="626"/>
      <c r="DC11" s="626"/>
      <c r="DD11" s="632">
        <v>953253</v>
      </c>
      <c r="DE11" s="624"/>
      <c r="DF11" s="624"/>
      <c r="DG11" s="624"/>
      <c r="DH11" s="624"/>
      <c r="DI11" s="624"/>
      <c r="DJ11" s="624"/>
      <c r="DK11" s="624"/>
      <c r="DL11" s="624"/>
      <c r="DM11" s="624"/>
      <c r="DN11" s="624"/>
      <c r="DO11" s="624"/>
      <c r="DP11" s="625"/>
      <c r="DQ11" s="632">
        <v>341106</v>
      </c>
      <c r="DR11" s="624"/>
      <c r="DS11" s="624"/>
      <c r="DT11" s="624"/>
      <c r="DU11" s="624"/>
      <c r="DV11" s="624"/>
      <c r="DW11" s="624"/>
      <c r="DX11" s="624"/>
      <c r="DY11" s="624"/>
      <c r="DZ11" s="624"/>
      <c r="EA11" s="624"/>
      <c r="EB11" s="624"/>
      <c r="EC11" s="633"/>
    </row>
    <row r="12" spans="2:143" ht="11.25" customHeight="1">
      <c r="B12" s="620" t="s">
        <v>237</v>
      </c>
      <c r="C12" s="621"/>
      <c r="D12" s="621"/>
      <c r="E12" s="621"/>
      <c r="F12" s="621"/>
      <c r="G12" s="621"/>
      <c r="H12" s="621"/>
      <c r="I12" s="621"/>
      <c r="J12" s="621"/>
      <c r="K12" s="621"/>
      <c r="L12" s="621"/>
      <c r="M12" s="621"/>
      <c r="N12" s="621"/>
      <c r="O12" s="621"/>
      <c r="P12" s="621"/>
      <c r="Q12" s="622"/>
      <c r="R12" s="623">
        <v>9575</v>
      </c>
      <c r="S12" s="624"/>
      <c r="T12" s="624"/>
      <c r="U12" s="624"/>
      <c r="V12" s="624"/>
      <c r="W12" s="624"/>
      <c r="X12" s="624"/>
      <c r="Y12" s="625"/>
      <c r="Z12" s="626">
        <v>0</v>
      </c>
      <c r="AA12" s="626"/>
      <c r="AB12" s="626"/>
      <c r="AC12" s="626"/>
      <c r="AD12" s="627">
        <v>9575</v>
      </c>
      <c r="AE12" s="627"/>
      <c r="AF12" s="627"/>
      <c r="AG12" s="627"/>
      <c r="AH12" s="627"/>
      <c r="AI12" s="627"/>
      <c r="AJ12" s="627"/>
      <c r="AK12" s="627"/>
      <c r="AL12" s="628">
        <v>0.1</v>
      </c>
      <c r="AM12" s="629"/>
      <c r="AN12" s="629"/>
      <c r="AO12" s="630"/>
      <c r="AP12" s="620" t="s">
        <v>238</v>
      </c>
      <c r="AQ12" s="621"/>
      <c r="AR12" s="621"/>
      <c r="AS12" s="621"/>
      <c r="AT12" s="621"/>
      <c r="AU12" s="621"/>
      <c r="AV12" s="621"/>
      <c r="AW12" s="621"/>
      <c r="AX12" s="621"/>
      <c r="AY12" s="621"/>
      <c r="AZ12" s="621"/>
      <c r="BA12" s="621"/>
      <c r="BB12" s="621"/>
      <c r="BC12" s="621"/>
      <c r="BD12" s="621"/>
      <c r="BE12" s="621"/>
      <c r="BF12" s="622"/>
      <c r="BG12" s="623">
        <v>2101829</v>
      </c>
      <c r="BH12" s="624"/>
      <c r="BI12" s="624"/>
      <c r="BJ12" s="624"/>
      <c r="BK12" s="624"/>
      <c r="BL12" s="624"/>
      <c r="BM12" s="624"/>
      <c r="BN12" s="625"/>
      <c r="BO12" s="626">
        <v>49.4</v>
      </c>
      <c r="BP12" s="626"/>
      <c r="BQ12" s="626"/>
      <c r="BR12" s="626"/>
      <c r="BS12" s="627">
        <v>139283</v>
      </c>
      <c r="BT12" s="627"/>
      <c r="BU12" s="627"/>
      <c r="BV12" s="627"/>
      <c r="BW12" s="627"/>
      <c r="BX12" s="627"/>
      <c r="BY12" s="627"/>
      <c r="BZ12" s="627"/>
      <c r="CA12" s="627"/>
      <c r="CB12" s="631"/>
      <c r="CD12" s="620" t="s">
        <v>239</v>
      </c>
      <c r="CE12" s="621"/>
      <c r="CF12" s="621"/>
      <c r="CG12" s="621"/>
      <c r="CH12" s="621"/>
      <c r="CI12" s="621"/>
      <c r="CJ12" s="621"/>
      <c r="CK12" s="621"/>
      <c r="CL12" s="621"/>
      <c r="CM12" s="621"/>
      <c r="CN12" s="621"/>
      <c r="CO12" s="621"/>
      <c r="CP12" s="621"/>
      <c r="CQ12" s="622"/>
      <c r="CR12" s="623">
        <v>1611343</v>
      </c>
      <c r="CS12" s="624"/>
      <c r="CT12" s="624"/>
      <c r="CU12" s="624"/>
      <c r="CV12" s="624"/>
      <c r="CW12" s="624"/>
      <c r="CX12" s="624"/>
      <c r="CY12" s="625"/>
      <c r="CZ12" s="626">
        <v>7.3</v>
      </c>
      <c r="DA12" s="626"/>
      <c r="DB12" s="626"/>
      <c r="DC12" s="626"/>
      <c r="DD12" s="632">
        <v>13581</v>
      </c>
      <c r="DE12" s="624"/>
      <c r="DF12" s="624"/>
      <c r="DG12" s="624"/>
      <c r="DH12" s="624"/>
      <c r="DI12" s="624"/>
      <c r="DJ12" s="624"/>
      <c r="DK12" s="624"/>
      <c r="DL12" s="624"/>
      <c r="DM12" s="624"/>
      <c r="DN12" s="624"/>
      <c r="DO12" s="624"/>
      <c r="DP12" s="625"/>
      <c r="DQ12" s="632">
        <v>676032</v>
      </c>
      <c r="DR12" s="624"/>
      <c r="DS12" s="624"/>
      <c r="DT12" s="624"/>
      <c r="DU12" s="624"/>
      <c r="DV12" s="624"/>
      <c r="DW12" s="624"/>
      <c r="DX12" s="624"/>
      <c r="DY12" s="624"/>
      <c r="DZ12" s="624"/>
      <c r="EA12" s="624"/>
      <c r="EB12" s="624"/>
      <c r="EC12" s="633"/>
    </row>
    <row r="13" spans="2:143" ht="11.25" customHeight="1">
      <c r="B13" s="620" t="s">
        <v>240</v>
      </c>
      <c r="C13" s="621"/>
      <c r="D13" s="621"/>
      <c r="E13" s="621"/>
      <c r="F13" s="621"/>
      <c r="G13" s="621"/>
      <c r="H13" s="621"/>
      <c r="I13" s="621"/>
      <c r="J13" s="621"/>
      <c r="K13" s="621"/>
      <c r="L13" s="621"/>
      <c r="M13" s="621"/>
      <c r="N13" s="621"/>
      <c r="O13" s="621"/>
      <c r="P13" s="621"/>
      <c r="Q13" s="622"/>
      <c r="R13" s="623" t="s">
        <v>121</v>
      </c>
      <c r="S13" s="624"/>
      <c r="T13" s="624"/>
      <c r="U13" s="624"/>
      <c r="V13" s="624"/>
      <c r="W13" s="624"/>
      <c r="X13" s="624"/>
      <c r="Y13" s="625"/>
      <c r="Z13" s="626" t="s">
        <v>121</v>
      </c>
      <c r="AA13" s="626"/>
      <c r="AB13" s="626"/>
      <c r="AC13" s="626"/>
      <c r="AD13" s="627" t="s">
        <v>121</v>
      </c>
      <c r="AE13" s="627"/>
      <c r="AF13" s="627"/>
      <c r="AG13" s="627"/>
      <c r="AH13" s="627"/>
      <c r="AI13" s="627"/>
      <c r="AJ13" s="627"/>
      <c r="AK13" s="627"/>
      <c r="AL13" s="628" t="s">
        <v>121</v>
      </c>
      <c r="AM13" s="629"/>
      <c r="AN13" s="629"/>
      <c r="AO13" s="630"/>
      <c r="AP13" s="620" t="s">
        <v>241</v>
      </c>
      <c r="AQ13" s="621"/>
      <c r="AR13" s="621"/>
      <c r="AS13" s="621"/>
      <c r="AT13" s="621"/>
      <c r="AU13" s="621"/>
      <c r="AV13" s="621"/>
      <c r="AW13" s="621"/>
      <c r="AX13" s="621"/>
      <c r="AY13" s="621"/>
      <c r="AZ13" s="621"/>
      <c r="BA13" s="621"/>
      <c r="BB13" s="621"/>
      <c r="BC13" s="621"/>
      <c r="BD13" s="621"/>
      <c r="BE13" s="621"/>
      <c r="BF13" s="622"/>
      <c r="BG13" s="623">
        <v>2099699</v>
      </c>
      <c r="BH13" s="624"/>
      <c r="BI13" s="624"/>
      <c r="BJ13" s="624"/>
      <c r="BK13" s="624"/>
      <c r="BL13" s="624"/>
      <c r="BM13" s="624"/>
      <c r="BN13" s="625"/>
      <c r="BO13" s="626">
        <v>49.4</v>
      </c>
      <c r="BP13" s="626"/>
      <c r="BQ13" s="626"/>
      <c r="BR13" s="626"/>
      <c r="BS13" s="627">
        <v>139283</v>
      </c>
      <c r="BT13" s="627"/>
      <c r="BU13" s="627"/>
      <c r="BV13" s="627"/>
      <c r="BW13" s="627"/>
      <c r="BX13" s="627"/>
      <c r="BY13" s="627"/>
      <c r="BZ13" s="627"/>
      <c r="CA13" s="627"/>
      <c r="CB13" s="631"/>
      <c r="CD13" s="620" t="s">
        <v>242</v>
      </c>
      <c r="CE13" s="621"/>
      <c r="CF13" s="621"/>
      <c r="CG13" s="621"/>
      <c r="CH13" s="621"/>
      <c r="CI13" s="621"/>
      <c r="CJ13" s="621"/>
      <c r="CK13" s="621"/>
      <c r="CL13" s="621"/>
      <c r="CM13" s="621"/>
      <c r="CN13" s="621"/>
      <c r="CO13" s="621"/>
      <c r="CP13" s="621"/>
      <c r="CQ13" s="622"/>
      <c r="CR13" s="623">
        <v>1422717</v>
      </c>
      <c r="CS13" s="624"/>
      <c r="CT13" s="624"/>
      <c r="CU13" s="624"/>
      <c r="CV13" s="624"/>
      <c r="CW13" s="624"/>
      <c r="CX13" s="624"/>
      <c r="CY13" s="625"/>
      <c r="CZ13" s="626">
        <v>6.4</v>
      </c>
      <c r="DA13" s="626"/>
      <c r="DB13" s="626"/>
      <c r="DC13" s="626"/>
      <c r="DD13" s="632">
        <v>955596</v>
      </c>
      <c r="DE13" s="624"/>
      <c r="DF13" s="624"/>
      <c r="DG13" s="624"/>
      <c r="DH13" s="624"/>
      <c r="DI13" s="624"/>
      <c r="DJ13" s="624"/>
      <c r="DK13" s="624"/>
      <c r="DL13" s="624"/>
      <c r="DM13" s="624"/>
      <c r="DN13" s="624"/>
      <c r="DO13" s="624"/>
      <c r="DP13" s="625"/>
      <c r="DQ13" s="632">
        <v>539531</v>
      </c>
      <c r="DR13" s="624"/>
      <c r="DS13" s="624"/>
      <c r="DT13" s="624"/>
      <c r="DU13" s="624"/>
      <c r="DV13" s="624"/>
      <c r="DW13" s="624"/>
      <c r="DX13" s="624"/>
      <c r="DY13" s="624"/>
      <c r="DZ13" s="624"/>
      <c r="EA13" s="624"/>
      <c r="EB13" s="624"/>
      <c r="EC13" s="633"/>
    </row>
    <row r="14" spans="2:143" ht="11.25" customHeight="1">
      <c r="B14" s="620" t="s">
        <v>243</v>
      </c>
      <c r="C14" s="621"/>
      <c r="D14" s="621"/>
      <c r="E14" s="621"/>
      <c r="F14" s="621"/>
      <c r="G14" s="621"/>
      <c r="H14" s="621"/>
      <c r="I14" s="621"/>
      <c r="J14" s="621"/>
      <c r="K14" s="621"/>
      <c r="L14" s="621"/>
      <c r="M14" s="621"/>
      <c r="N14" s="621"/>
      <c r="O14" s="621"/>
      <c r="P14" s="621"/>
      <c r="Q14" s="622"/>
      <c r="R14" s="623">
        <v>947</v>
      </c>
      <c r="S14" s="624"/>
      <c r="T14" s="624"/>
      <c r="U14" s="624"/>
      <c r="V14" s="624"/>
      <c r="W14" s="624"/>
      <c r="X14" s="624"/>
      <c r="Y14" s="625"/>
      <c r="Z14" s="626">
        <v>0</v>
      </c>
      <c r="AA14" s="626"/>
      <c r="AB14" s="626"/>
      <c r="AC14" s="626"/>
      <c r="AD14" s="627">
        <v>947</v>
      </c>
      <c r="AE14" s="627"/>
      <c r="AF14" s="627"/>
      <c r="AG14" s="627"/>
      <c r="AH14" s="627"/>
      <c r="AI14" s="627"/>
      <c r="AJ14" s="627"/>
      <c r="AK14" s="627"/>
      <c r="AL14" s="628">
        <v>0</v>
      </c>
      <c r="AM14" s="629"/>
      <c r="AN14" s="629"/>
      <c r="AO14" s="630"/>
      <c r="AP14" s="620" t="s">
        <v>244</v>
      </c>
      <c r="AQ14" s="621"/>
      <c r="AR14" s="621"/>
      <c r="AS14" s="621"/>
      <c r="AT14" s="621"/>
      <c r="AU14" s="621"/>
      <c r="AV14" s="621"/>
      <c r="AW14" s="621"/>
      <c r="AX14" s="621"/>
      <c r="AY14" s="621"/>
      <c r="AZ14" s="621"/>
      <c r="BA14" s="621"/>
      <c r="BB14" s="621"/>
      <c r="BC14" s="621"/>
      <c r="BD14" s="621"/>
      <c r="BE14" s="621"/>
      <c r="BF14" s="622"/>
      <c r="BG14" s="623">
        <v>155853</v>
      </c>
      <c r="BH14" s="624"/>
      <c r="BI14" s="624"/>
      <c r="BJ14" s="624"/>
      <c r="BK14" s="624"/>
      <c r="BL14" s="624"/>
      <c r="BM14" s="624"/>
      <c r="BN14" s="625"/>
      <c r="BO14" s="626">
        <v>3.7</v>
      </c>
      <c r="BP14" s="626"/>
      <c r="BQ14" s="626"/>
      <c r="BR14" s="626"/>
      <c r="BS14" s="627" t="s">
        <v>121</v>
      </c>
      <c r="BT14" s="627"/>
      <c r="BU14" s="627"/>
      <c r="BV14" s="627"/>
      <c r="BW14" s="627"/>
      <c r="BX14" s="627"/>
      <c r="BY14" s="627"/>
      <c r="BZ14" s="627"/>
      <c r="CA14" s="627"/>
      <c r="CB14" s="631"/>
      <c r="CD14" s="620" t="s">
        <v>245</v>
      </c>
      <c r="CE14" s="621"/>
      <c r="CF14" s="621"/>
      <c r="CG14" s="621"/>
      <c r="CH14" s="621"/>
      <c r="CI14" s="621"/>
      <c r="CJ14" s="621"/>
      <c r="CK14" s="621"/>
      <c r="CL14" s="621"/>
      <c r="CM14" s="621"/>
      <c r="CN14" s="621"/>
      <c r="CO14" s="621"/>
      <c r="CP14" s="621"/>
      <c r="CQ14" s="622"/>
      <c r="CR14" s="623">
        <v>717365</v>
      </c>
      <c r="CS14" s="624"/>
      <c r="CT14" s="624"/>
      <c r="CU14" s="624"/>
      <c r="CV14" s="624"/>
      <c r="CW14" s="624"/>
      <c r="CX14" s="624"/>
      <c r="CY14" s="625"/>
      <c r="CZ14" s="626">
        <v>3.2</v>
      </c>
      <c r="DA14" s="626"/>
      <c r="DB14" s="626"/>
      <c r="DC14" s="626"/>
      <c r="DD14" s="632">
        <v>105767</v>
      </c>
      <c r="DE14" s="624"/>
      <c r="DF14" s="624"/>
      <c r="DG14" s="624"/>
      <c r="DH14" s="624"/>
      <c r="DI14" s="624"/>
      <c r="DJ14" s="624"/>
      <c r="DK14" s="624"/>
      <c r="DL14" s="624"/>
      <c r="DM14" s="624"/>
      <c r="DN14" s="624"/>
      <c r="DO14" s="624"/>
      <c r="DP14" s="625"/>
      <c r="DQ14" s="632">
        <v>596376</v>
      </c>
      <c r="DR14" s="624"/>
      <c r="DS14" s="624"/>
      <c r="DT14" s="624"/>
      <c r="DU14" s="624"/>
      <c r="DV14" s="624"/>
      <c r="DW14" s="624"/>
      <c r="DX14" s="624"/>
      <c r="DY14" s="624"/>
      <c r="DZ14" s="624"/>
      <c r="EA14" s="624"/>
      <c r="EB14" s="624"/>
      <c r="EC14" s="633"/>
    </row>
    <row r="15" spans="2:143" ht="11.25" customHeight="1">
      <c r="B15" s="620" t="s">
        <v>246</v>
      </c>
      <c r="C15" s="621"/>
      <c r="D15" s="621"/>
      <c r="E15" s="621"/>
      <c r="F15" s="621"/>
      <c r="G15" s="621"/>
      <c r="H15" s="621"/>
      <c r="I15" s="621"/>
      <c r="J15" s="621"/>
      <c r="K15" s="621"/>
      <c r="L15" s="621"/>
      <c r="M15" s="621"/>
      <c r="N15" s="621"/>
      <c r="O15" s="621"/>
      <c r="P15" s="621"/>
      <c r="Q15" s="622"/>
      <c r="R15" s="623" t="s">
        <v>121</v>
      </c>
      <c r="S15" s="624"/>
      <c r="T15" s="624"/>
      <c r="U15" s="624"/>
      <c r="V15" s="624"/>
      <c r="W15" s="624"/>
      <c r="X15" s="624"/>
      <c r="Y15" s="625"/>
      <c r="Z15" s="626" t="s">
        <v>121</v>
      </c>
      <c r="AA15" s="626"/>
      <c r="AB15" s="626"/>
      <c r="AC15" s="626"/>
      <c r="AD15" s="627" t="s">
        <v>121</v>
      </c>
      <c r="AE15" s="627"/>
      <c r="AF15" s="627"/>
      <c r="AG15" s="627"/>
      <c r="AH15" s="627"/>
      <c r="AI15" s="627"/>
      <c r="AJ15" s="627"/>
      <c r="AK15" s="627"/>
      <c r="AL15" s="628" t="s">
        <v>121</v>
      </c>
      <c r="AM15" s="629"/>
      <c r="AN15" s="629"/>
      <c r="AO15" s="630"/>
      <c r="AP15" s="620" t="s">
        <v>247</v>
      </c>
      <c r="AQ15" s="621"/>
      <c r="AR15" s="621"/>
      <c r="AS15" s="621"/>
      <c r="AT15" s="621"/>
      <c r="AU15" s="621"/>
      <c r="AV15" s="621"/>
      <c r="AW15" s="621"/>
      <c r="AX15" s="621"/>
      <c r="AY15" s="621"/>
      <c r="AZ15" s="621"/>
      <c r="BA15" s="621"/>
      <c r="BB15" s="621"/>
      <c r="BC15" s="621"/>
      <c r="BD15" s="621"/>
      <c r="BE15" s="621"/>
      <c r="BF15" s="622"/>
      <c r="BG15" s="623">
        <v>281719</v>
      </c>
      <c r="BH15" s="624"/>
      <c r="BI15" s="624"/>
      <c r="BJ15" s="624"/>
      <c r="BK15" s="624"/>
      <c r="BL15" s="624"/>
      <c r="BM15" s="624"/>
      <c r="BN15" s="625"/>
      <c r="BO15" s="626">
        <v>6.6</v>
      </c>
      <c r="BP15" s="626"/>
      <c r="BQ15" s="626"/>
      <c r="BR15" s="626"/>
      <c r="BS15" s="627" t="s">
        <v>121</v>
      </c>
      <c r="BT15" s="627"/>
      <c r="BU15" s="627"/>
      <c r="BV15" s="627"/>
      <c r="BW15" s="627"/>
      <c r="BX15" s="627"/>
      <c r="BY15" s="627"/>
      <c r="BZ15" s="627"/>
      <c r="CA15" s="627"/>
      <c r="CB15" s="631"/>
      <c r="CD15" s="620" t="s">
        <v>248</v>
      </c>
      <c r="CE15" s="621"/>
      <c r="CF15" s="621"/>
      <c r="CG15" s="621"/>
      <c r="CH15" s="621"/>
      <c r="CI15" s="621"/>
      <c r="CJ15" s="621"/>
      <c r="CK15" s="621"/>
      <c r="CL15" s="621"/>
      <c r="CM15" s="621"/>
      <c r="CN15" s="621"/>
      <c r="CO15" s="621"/>
      <c r="CP15" s="621"/>
      <c r="CQ15" s="622"/>
      <c r="CR15" s="623">
        <v>1534325</v>
      </c>
      <c r="CS15" s="624"/>
      <c r="CT15" s="624"/>
      <c r="CU15" s="624"/>
      <c r="CV15" s="624"/>
      <c r="CW15" s="624"/>
      <c r="CX15" s="624"/>
      <c r="CY15" s="625"/>
      <c r="CZ15" s="626">
        <v>6.9</v>
      </c>
      <c r="DA15" s="626"/>
      <c r="DB15" s="626"/>
      <c r="DC15" s="626"/>
      <c r="DD15" s="632">
        <v>310162</v>
      </c>
      <c r="DE15" s="624"/>
      <c r="DF15" s="624"/>
      <c r="DG15" s="624"/>
      <c r="DH15" s="624"/>
      <c r="DI15" s="624"/>
      <c r="DJ15" s="624"/>
      <c r="DK15" s="624"/>
      <c r="DL15" s="624"/>
      <c r="DM15" s="624"/>
      <c r="DN15" s="624"/>
      <c r="DO15" s="624"/>
      <c r="DP15" s="625"/>
      <c r="DQ15" s="632">
        <v>1400564</v>
      </c>
      <c r="DR15" s="624"/>
      <c r="DS15" s="624"/>
      <c r="DT15" s="624"/>
      <c r="DU15" s="624"/>
      <c r="DV15" s="624"/>
      <c r="DW15" s="624"/>
      <c r="DX15" s="624"/>
      <c r="DY15" s="624"/>
      <c r="DZ15" s="624"/>
      <c r="EA15" s="624"/>
      <c r="EB15" s="624"/>
      <c r="EC15" s="633"/>
    </row>
    <row r="16" spans="2:143" ht="11.25" customHeight="1">
      <c r="B16" s="620" t="s">
        <v>249</v>
      </c>
      <c r="C16" s="621"/>
      <c r="D16" s="621"/>
      <c r="E16" s="621"/>
      <c r="F16" s="621"/>
      <c r="G16" s="621"/>
      <c r="H16" s="621"/>
      <c r="I16" s="621"/>
      <c r="J16" s="621"/>
      <c r="K16" s="621"/>
      <c r="L16" s="621"/>
      <c r="M16" s="621"/>
      <c r="N16" s="621"/>
      <c r="O16" s="621"/>
      <c r="P16" s="621"/>
      <c r="Q16" s="622"/>
      <c r="R16" s="623">
        <v>15773</v>
      </c>
      <c r="S16" s="624"/>
      <c r="T16" s="624"/>
      <c r="U16" s="624"/>
      <c r="V16" s="624"/>
      <c r="W16" s="624"/>
      <c r="X16" s="624"/>
      <c r="Y16" s="625"/>
      <c r="Z16" s="626">
        <v>0.1</v>
      </c>
      <c r="AA16" s="626"/>
      <c r="AB16" s="626"/>
      <c r="AC16" s="626"/>
      <c r="AD16" s="627">
        <v>15773</v>
      </c>
      <c r="AE16" s="627"/>
      <c r="AF16" s="627"/>
      <c r="AG16" s="627"/>
      <c r="AH16" s="627"/>
      <c r="AI16" s="627"/>
      <c r="AJ16" s="627"/>
      <c r="AK16" s="627"/>
      <c r="AL16" s="628">
        <v>0.2</v>
      </c>
      <c r="AM16" s="629"/>
      <c r="AN16" s="629"/>
      <c r="AO16" s="630"/>
      <c r="AP16" s="620" t="s">
        <v>250</v>
      </c>
      <c r="AQ16" s="621"/>
      <c r="AR16" s="621"/>
      <c r="AS16" s="621"/>
      <c r="AT16" s="621"/>
      <c r="AU16" s="621"/>
      <c r="AV16" s="621"/>
      <c r="AW16" s="621"/>
      <c r="AX16" s="621"/>
      <c r="AY16" s="621"/>
      <c r="AZ16" s="621"/>
      <c r="BA16" s="621"/>
      <c r="BB16" s="621"/>
      <c r="BC16" s="621"/>
      <c r="BD16" s="621"/>
      <c r="BE16" s="621"/>
      <c r="BF16" s="622"/>
      <c r="BG16" s="623" t="s">
        <v>121</v>
      </c>
      <c r="BH16" s="624"/>
      <c r="BI16" s="624"/>
      <c r="BJ16" s="624"/>
      <c r="BK16" s="624"/>
      <c r="BL16" s="624"/>
      <c r="BM16" s="624"/>
      <c r="BN16" s="625"/>
      <c r="BO16" s="626" t="s">
        <v>121</v>
      </c>
      <c r="BP16" s="626"/>
      <c r="BQ16" s="626"/>
      <c r="BR16" s="626"/>
      <c r="BS16" s="627" t="s">
        <v>121</v>
      </c>
      <c r="BT16" s="627"/>
      <c r="BU16" s="627"/>
      <c r="BV16" s="627"/>
      <c r="BW16" s="627"/>
      <c r="BX16" s="627"/>
      <c r="BY16" s="627"/>
      <c r="BZ16" s="627"/>
      <c r="CA16" s="627"/>
      <c r="CB16" s="631"/>
      <c r="CD16" s="620" t="s">
        <v>251</v>
      </c>
      <c r="CE16" s="621"/>
      <c r="CF16" s="621"/>
      <c r="CG16" s="621"/>
      <c r="CH16" s="621"/>
      <c r="CI16" s="621"/>
      <c r="CJ16" s="621"/>
      <c r="CK16" s="621"/>
      <c r="CL16" s="621"/>
      <c r="CM16" s="621"/>
      <c r="CN16" s="621"/>
      <c r="CO16" s="621"/>
      <c r="CP16" s="621"/>
      <c r="CQ16" s="622"/>
      <c r="CR16" s="623">
        <v>184350</v>
      </c>
      <c r="CS16" s="624"/>
      <c r="CT16" s="624"/>
      <c r="CU16" s="624"/>
      <c r="CV16" s="624"/>
      <c r="CW16" s="624"/>
      <c r="CX16" s="624"/>
      <c r="CY16" s="625"/>
      <c r="CZ16" s="626">
        <v>0.8</v>
      </c>
      <c r="DA16" s="626"/>
      <c r="DB16" s="626"/>
      <c r="DC16" s="626"/>
      <c r="DD16" s="632" t="s">
        <v>121</v>
      </c>
      <c r="DE16" s="624"/>
      <c r="DF16" s="624"/>
      <c r="DG16" s="624"/>
      <c r="DH16" s="624"/>
      <c r="DI16" s="624"/>
      <c r="DJ16" s="624"/>
      <c r="DK16" s="624"/>
      <c r="DL16" s="624"/>
      <c r="DM16" s="624"/>
      <c r="DN16" s="624"/>
      <c r="DO16" s="624"/>
      <c r="DP16" s="625"/>
      <c r="DQ16" s="632">
        <v>53205</v>
      </c>
      <c r="DR16" s="624"/>
      <c r="DS16" s="624"/>
      <c r="DT16" s="624"/>
      <c r="DU16" s="624"/>
      <c r="DV16" s="624"/>
      <c r="DW16" s="624"/>
      <c r="DX16" s="624"/>
      <c r="DY16" s="624"/>
      <c r="DZ16" s="624"/>
      <c r="EA16" s="624"/>
      <c r="EB16" s="624"/>
      <c r="EC16" s="633"/>
    </row>
    <row r="17" spans="2:133" ht="11.25" customHeight="1">
      <c r="B17" s="620" t="s">
        <v>252</v>
      </c>
      <c r="C17" s="621"/>
      <c r="D17" s="621"/>
      <c r="E17" s="621"/>
      <c r="F17" s="621"/>
      <c r="G17" s="621"/>
      <c r="H17" s="621"/>
      <c r="I17" s="621"/>
      <c r="J17" s="621"/>
      <c r="K17" s="621"/>
      <c r="L17" s="621"/>
      <c r="M17" s="621"/>
      <c r="N17" s="621"/>
      <c r="O17" s="621"/>
      <c r="P17" s="621"/>
      <c r="Q17" s="622"/>
      <c r="R17" s="623">
        <v>55895</v>
      </c>
      <c r="S17" s="624"/>
      <c r="T17" s="624"/>
      <c r="U17" s="624"/>
      <c r="V17" s="624"/>
      <c r="W17" s="624"/>
      <c r="X17" s="624"/>
      <c r="Y17" s="625"/>
      <c r="Z17" s="626">
        <v>0.2</v>
      </c>
      <c r="AA17" s="626"/>
      <c r="AB17" s="626"/>
      <c r="AC17" s="626"/>
      <c r="AD17" s="627">
        <v>55895</v>
      </c>
      <c r="AE17" s="627"/>
      <c r="AF17" s="627"/>
      <c r="AG17" s="627"/>
      <c r="AH17" s="627"/>
      <c r="AI17" s="627"/>
      <c r="AJ17" s="627"/>
      <c r="AK17" s="627"/>
      <c r="AL17" s="628">
        <v>0.6</v>
      </c>
      <c r="AM17" s="629"/>
      <c r="AN17" s="629"/>
      <c r="AO17" s="630"/>
      <c r="AP17" s="620" t="s">
        <v>253</v>
      </c>
      <c r="AQ17" s="621"/>
      <c r="AR17" s="621"/>
      <c r="AS17" s="621"/>
      <c r="AT17" s="621"/>
      <c r="AU17" s="621"/>
      <c r="AV17" s="621"/>
      <c r="AW17" s="621"/>
      <c r="AX17" s="621"/>
      <c r="AY17" s="621"/>
      <c r="AZ17" s="621"/>
      <c r="BA17" s="621"/>
      <c r="BB17" s="621"/>
      <c r="BC17" s="621"/>
      <c r="BD17" s="621"/>
      <c r="BE17" s="621"/>
      <c r="BF17" s="622"/>
      <c r="BG17" s="623" t="s">
        <v>121</v>
      </c>
      <c r="BH17" s="624"/>
      <c r="BI17" s="624"/>
      <c r="BJ17" s="624"/>
      <c r="BK17" s="624"/>
      <c r="BL17" s="624"/>
      <c r="BM17" s="624"/>
      <c r="BN17" s="625"/>
      <c r="BO17" s="626" t="s">
        <v>121</v>
      </c>
      <c r="BP17" s="626"/>
      <c r="BQ17" s="626"/>
      <c r="BR17" s="626"/>
      <c r="BS17" s="627" t="s">
        <v>121</v>
      </c>
      <c r="BT17" s="627"/>
      <c r="BU17" s="627"/>
      <c r="BV17" s="627"/>
      <c r="BW17" s="627"/>
      <c r="BX17" s="627"/>
      <c r="BY17" s="627"/>
      <c r="BZ17" s="627"/>
      <c r="CA17" s="627"/>
      <c r="CB17" s="631"/>
      <c r="CD17" s="620" t="s">
        <v>254</v>
      </c>
      <c r="CE17" s="621"/>
      <c r="CF17" s="621"/>
      <c r="CG17" s="621"/>
      <c r="CH17" s="621"/>
      <c r="CI17" s="621"/>
      <c r="CJ17" s="621"/>
      <c r="CK17" s="621"/>
      <c r="CL17" s="621"/>
      <c r="CM17" s="621"/>
      <c r="CN17" s="621"/>
      <c r="CO17" s="621"/>
      <c r="CP17" s="621"/>
      <c r="CQ17" s="622"/>
      <c r="CR17" s="623">
        <v>2371300</v>
      </c>
      <c r="CS17" s="624"/>
      <c r="CT17" s="624"/>
      <c r="CU17" s="624"/>
      <c r="CV17" s="624"/>
      <c r="CW17" s="624"/>
      <c r="CX17" s="624"/>
      <c r="CY17" s="625"/>
      <c r="CZ17" s="626">
        <v>10.7</v>
      </c>
      <c r="DA17" s="626"/>
      <c r="DB17" s="626"/>
      <c r="DC17" s="626"/>
      <c r="DD17" s="632" t="s">
        <v>121</v>
      </c>
      <c r="DE17" s="624"/>
      <c r="DF17" s="624"/>
      <c r="DG17" s="624"/>
      <c r="DH17" s="624"/>
      <c r="DI17" s="624"/>
      <c r="DJ17" s="624"/>
      <c r="DK17" s="624"/>
      <c r="DL17" s="624"/>
      <c r="DM17" s="624"/>
      <c r="DN17" s="624"/>
      <c r="DO17" s="624"/>
      <c r="DP17" s="625"/>
      <c r="DQ17" s="632">
        <v>2216452</v>
      </c>
      <c r="DR17" s="624"/>
      <c r="DS17" s="624"/>
      <c r="DT17" s="624"/>
      <c r="DU17" s="624"/>
      <c r="DV17" s="624"/>
      <c r="DW17" s="624"/>
      <c r="DX17" s="624"/>
      <c r="DY17" s="624"/>
      <c r="DZ17" s="624"/>
      <c r="EA17" s="624"/>
      <c r="EB17" s="624"/>
      <c r="EC17" s="633"/>
    </row>
    <row r="18" spans="2:133" ht="11.25" customHeight="1">
      <c r="B18" s="620" t="s">
        <v>255</v>
      </c>
      <c r="C18" s="621"/>
      <c r="D18" s="621"/>
      <c r="E18" s="621"/>
      <c r="F18" s="621"/>
      <c r="G18" s="621"/>
      <c r="H18" s="621"/>
      <c r="I18" s="621"/>
      <c r="J18" s="621"/>
      <c r="K18" s="621"/>
      <c r="L18" s="621"/>
      <c r="M18" s="621"/>
      <c r="N18" s="621"/>
      <c r="O18" s="621"/>
      <c r="P18" s="621"/>
      <c r="Q18" s="622"/>
      <c r="R18" s="623">
        <v>49162</v>
      </c>
      <c r="S18" s="624"/>
      <c r="T18" s="624"/>
      <c r="U18" s="624"/>
      <c r="V18" s="624"/>
      <c r="W18" s="624"/>
      <c r="X18" s="624"/>
      <c r="Y18" s="625"/>
      <c r="Z18" s="626">
        <v>0.2</v>
      </c>
      <c r="AA18" s="626"/>
      <c r="AB18" s="626"/>
      <c r="AC18" s="626"/>
      <c r="AD18" s="627">
        <v>49162</v>
      </c>
      <c r="AE18" s="627"/>
      <c r="AF18" s="627"/>
      <c r="AG18" s="627"/>
      <c r="AH18" s="627"/>
      <c r="AI18" s="627"/>
      <c r="AJ18" s="627"/>
      <c r="AK18" s="627"/>
      <c r="AL18" s="628">
        <v>0.5</v>
      </c>
      <c r="AM18" s="629"/>
      <c r="AN18" s="629"/>
      <c r="AO18" s="630"/>
      <c r="AP18" s="620" t="s">
        <v>256</v>
      </c>
      <c r="AQ18" s="621"/>
      <c r="AR18" s="621"/>
      <c r="AS18" s="621"/>
      <c r="AT18" s="621"/>
      <c r="AU18" s="621"/>
      <c r="AV18" s="621"/>
      <c r="AW18" s="621"/>
      <c r="AX18" s="621"/>
      <c r="AY18" s="621"/>
      <c r="AZ18" s="621"/>
      <c r="BA18" s="621"/>
      <c r="BB18" s="621"/>
      <c r="BC18" s="621"/>
      <c r="BD18" s="621"/>
      <c r="BE18" s="621"/>
      <c r="BF18" s="622"/>
      <c r="BG18" s="623" t="s">
        <v>121</v>
      </c>
      <c r="BH18" s="624"/>
      <c r="BI18" s="624"/>
      <c r="BJ18" s="624"/>
      <c r="BK18" s="624"/>
      <c r="BL18" s="624"/>
      <c r="BM18" s="624"/>
      <c r="BN18" s="625"/>
      <c r="BO18" s="626" t="s">
        <v>121</v>
      </c>
      <c r="BP18" s="626"/>
      <c r="BQ18" s="626"/>
      <c r="BR18" s="626"/>
      <c r="BS18" s="627" t="s">
        <v>121</v>
      </c>
      <c r="BT18" s="627"/>
      <c r="BU18" s="627"/>
      <c r="BV18" s="627"/>
      <c r="BW18" s="627"/>
      <c r="BX18" s="627"/>
      <c r="BY18" s="627"/>
      <c r="BZ18" s="627"/>
      <c r="CA18" s="627"/>
      <c r="CB18" s="631"/>
      <c r="CD18" s="620" t="s">
        <v>257</v>
      </c>
      <c r="CE18" s="621"/>
      <c r="CF18" s="621"/>
      <c r="CG18" s="621"/>
      <c r="CH18" s="621"/>
      <c r="CI18" s="621"/>
      <c r="CJ18" s="621"/>
      <c r="CK18" s="621"/>
      <c r="CL18" s="621"/>
      <c r="CM18" s="621"/>
      <c r="CN18" s="621"/>
      <c r="CO18" s="621"/>
      <c r="CP18" s="621"/>
      <c r="CQ18" s="622"/>
      <c r="CR18" s="623" t="s">
        <v>121</v>
      </c>
      <c r="CS18" s="624"/>
      <c r="CT18" s="624"/>
      <c r="CU18" s="624"/>
      <c r="CV18" s="624"/>
      <c r="CW18" s="624"/>
      <c r="CX18" s="624"/>
      <c r="CY18" s="625"/>
      <c r="CZ18" s="626" t="s">
        <v>121</v>
      </c>
      <c r="DA18" s="626"/>
      <c r="DB18" s="626"/>
      <c r="DC18" s="626"/>
      <c r="DD18" s="632" t="s">
        <v>121</v>
      </c>
      <c r="DE18" s="624"/>
      <c r="DF18" s="624"/>
      <c r="DG18" s="624"/>
      <c r="DH18" s="624"/>
      <c r="DI18" s="624"/>
      <c r="DJ18" s="624"/>
      <c r="DK18" s="624"/>
      <c r="DL18" s="624"/>
      <c r="DM18" s="624"/>
      <c r="DN18" s="624"/>
      <c r="DO18" s="624"/>
      <c r="DP18" s="625"/>
      <c r="DQ18" s="632" t="s">
        <v>121</v>
      </c>
      <c r="DR18" s="624"/>
      <c r="DS18" s="624"/>
      <c r="DT18" s="624"/>
      <c r="DU18" s="624"/>
      <c r="DV18" s="624"/>
      <c r="DW18" s="624"/>
      <c r="DX18" s="624"/>
      <c r="DY18" s="624"/>
      <c r="DZ18" s="624"/>
      <c r="EA18" s="624"/>
      <c r="EB18" s="624"/>
      <c r="EC18" s="633"/>
    </row>
    <row r="19" spans="2:133" ht="11.25" customHeight="1">
      <c r="B19" s="620" t="s">
        <v>258</v>
      </c>
      <c r="C19" s="621"/>
      <c r="D19" s="621"/>
      <c r="E19" s="621"/>
      <c r="F19" s="621"/>
      <c r="G19" s="621"/>
      <c r="H19" s="621"/>
      <c r="I19" s="621"/>
      <c r="J19" s="621"/>
      <c r="K19" s="621"/>
      <c r="L19" s="621"/>
      <c r="M19" s="621"/>
      <c r="N19" s="621"/>
      <c r="O19" s="621"/>
      <c r="P19" s="621"/>
      <c r="Q19" s="622"/>
      <c r="R19" s="623">
        <v>45951</v>
      </c>
      <c r="S19" s="624"/>
      <c r="T19" s="624"/>
      <c r="U19" s="624"/>
      <c r="V19" s="624"/>
      <c r="W19" s="624"/>
      <c r="X19" s="624"/>
      <c r="Y19" s="625"/>
      <c r="Z19" s="626">
        <v>0.2</v>
      </c>
      <c r="AA19" s="626"/>
      <c r="AB19" s="626"/>
      <c r="AC19" s="626"/>
      <c r="AD19" s="627">
        <v>45951</v>
      </c>
      <c r="AE19" s="627"/>
      <c r="AF19" s="627"/>
      <c r="AG19" s="627"/>
      <c r="AH19" s="627"/>
      <c r="AI19" s="627"/>
      <c r="AJ19" s="627"/>
      <c r="AK19" s="627"/>
      <c r="AL19" s="628">
        <v>0.5</v>
      </c>
      <c r="AM19" s="629"/>
      <c r="AN19" s="629"/>
      <c r="AO19" s="630"/>
      <c r="AP19" s="620" t="s">
        <v>259</v>
      </c>
      <c r="AQ19" s="621"/>
      <c r="AR19" s="621"/>
      <c r="AS19" s="621"/>
      <c r="AT19" s="621"/>
      <c r="AU19" s="621"/>
      <c r="AV19" s="621"/>
      <c r="AW19" s="621"/>
      <c r="AX19" s="621"/>
      <c r="AY19" s="621"/>
      <c r="AZ19" s="621"/>
      <c r="BA19" s="621"/>
      <c r="BB19" s="621"/>
      <c r="BC19" s="621"/>
      <c r="BD19" s="621"/>
      <c r="BE19" s="621"/>
      <c r="BF19" s="622"/>
      <c r="BG19" s="623" t="s">
        <v>121</v>
      </c>
      <c r="BH19" s="624"/>
      <c r="BI19" s="624"/>
      <c r="BJ19" s="624"/>
      <c r="BK19" s="624"/>
      <c r="BL19" s="624"/>
      <c r="BM19" s="624"/>
      <c r="BN19" s="625"/>
      <c r="BO19" s="626" t="s">
        <v>121</v>
      </c>
      <c r="BP19" s="626"/>
      <c r="BQ19" s="626"/>
      <c r="BR19" s="626"/>
      <c r="BS19" s="627" t="s">
        <v>121</v>
      </c>
      <c r="BT19" s="627"/>
      <c r="BU19" s="627"/>
      <c r="BV19" s="627"/>
      <c r="BW19" s="627"/>
      <c r="BX19" s="627"/>
      <c r="BY19" s="627"/>
      <c r="BZ19" s="627"/>
      <c r="CA19" s="627"/>
      <c r="CB19" s="631"/>
      <c r="CD19" s="620" t="s">
        <v>260</v>
      </c>
      <c r="CE19" s="621"/>
      <c r="CF19" s="621"/>
      <c r="CG19" s="621"/>
      <c r="CH19" s="621"/>
      <c r="CI19" s="621"/>
      <c r="CJ19" s="621"/>
      <c r="CK19" s="621"/>
      <c r="CL19" s="621"/>
      <c r="CM19" s="621"/>
      <c r="CN19" s="621"/>
      <c r="CO19" s="621"/>
      <c r="CP19" s="621"/>
      <c r="CQ19" s="622"/>
      <c r="CR19" s="623" t="s">
        <v>121</v>
      </c>
      <c r="CS19" s="624"/>
      <c r="CT19" s="624"/>
      <c r="CU19" s="624"/>
      <c r="CV19" s="624"/>
      <c r="CW19" s="624"/>
      <c r="CX19" s="624"/>
      <c r="CY19" s="625"/>
      <c r="CZ19" s="626" t="s">
        <v>121</v>
      </c>
      <c r="DA19" s="626"/>
      <c r="DB19" s="626"/>
      <c r="DC19" s="626"/>
      <c r="DD19" s="632" t="s">
        <v>121</v>
      </c>
      <c r="DE19" s="624"/>
      <c r="DF19" s="624"/>
      <c r="DG19" s="624"/>
      <c r="DH19" s="624"/>
      <c r="DI19" s="624"/>
      <c r="DJ19" s="624"/>
      <c r="DK19" s="624"/>
      <c r="DL19" s="624"/>
      <c r="DM19" s="624"/>
      <c r="DN19" s="624"/>
      <c r="DO19" s="624"/>
      <c r="DP19" s="625"/>
      <c r="DQ19" s="632" t="s">
        <v>121</v>
      </c>
      <c r="DR19" s="624"/>
      <c r="DS19" s="624"/>
      <c r="DT19" s="624"/>
      <c r="DU19" s="624"/>
      <c r="DV19" s="624"/>
      <c r="DW19" s="624"/>
      <c r="DX19" s="624"/>
      <c r="DY19" s="624"/>
      <c r="DZ19" s="624"/>
      <c r="EA19" s="624"/>
      <c r="EB19" s="624"/>
      <c r="EC19" s="633"/>
    </row>
    <row r="20" spans="2:133" ht="11.25" customHeight="1">
      <c r="B20" s="636" t="s">
        <v>261</v>
      </c>
      <c r="C20" s="637"/>
      <c r="D20" s="637"/>
      <c r="E20" s="637"/>
      <c r="F20" s="637"/>
      <c r="G20" s="637"/>
      <c r="H20" s="637"/>
      <c r="I20" s="637"/>
      <c r="J20" s="637"/>
      <c r="K20" s="637"/>
      <c r="L20" s="637"/>
      <c r="M20" s="637"/>
      <c r="N20" s="637"/>
      <c r="O20" s="637"/>
      <c r="P20" s="637"/>
      <c r="Q20" s="638"/>
      <c r="R20" s="623">
        <v>3211</v>
      </c>
      <c r="S20" s="624"/>
      <c r="T20" s="624"/>
      <c r="U20" s="624"/>
      <c r="V20" s="624"/>
      <c r="W20" s="624"/>
      <c r="X20" s="624"/>
      <c r="Y20" s="625"/>
      <c r="Z20" s="626">
        <v>0</v>
      </c>
      <c r="AA20" s="626"/>
      <c r="AB20" s="626"/>
      <c r="AC20" s="626"/>
      <c r="AD20" s="627">
        <v>3211</v>
      </c>
      <c r="AE20" s="627"/>
      <c r="AF20" s="627"/>
      <c r="AG20" s="627"/>
      <c r="AH20" s="627"/>
      <c r="AI20" s="627"/>
      <c r="AJ20" s="627"/>
      <c r="AK20" s="627"/>
      <c r="AL20" s="628">
        <v>0</v>
      </c>
      <c r="AM20" s="629"/>
      <c r="AN20" s="629"/>
      <c r="AO20" s="630"/>
      <c r="AP20" s="620" t="s">
        <v>262</v>
      </c>
      <c r="AQ20" s="621"/>
      <c r="AR20" s="621"/>
      <c r="AS20" s="621"/>
      <c r="AT20" s="621"/>
      <c r="AU20" s="621"/>
      <c r="AV20" s="621"/>
      <c r="AW20" s="621"/>
      <c r="AX20" s="621"/>
      <c r="AY20" s="621"/>
      <c r="AZ20" s="621"/>
      <c r="BA20" s="621"/>
      <c r="BB20" s="621"/>
      <c r="BC20" s="621"/>
      <c r="BD20" s="621"/>
      <c r="BE20" s="621"/>
      <c r="BF20" s="622"/>
      <c r="BG20" s="623" t="s">
        <v>121</v>
      </c>
      <c r="BH20" s="624"/>
      <c r="BI20" s="624"/>
      <c r="BJ20" s="624"/>
      <c r="BK20" s="624"/>
      <c r="BL20" s="624"/>
      <c r="BM20" s="624"/>
      <c r="BN20" s="625"/>
      <c r="BO20" s="626" t="s">
        <v>121</v>
      </c>
      <c r="BP20" s="626"/>
      <c r="BQ20" s="626"/>
      <c r="BR20" s="626"/>
      <c r="BS20" s="627" t="s">
        <v>121</v>
      </c>
      <c r="BT20" s="627"/>
      <c r="BU20" s="627"/>
      <c r="BV20" s="627"/>
      <c r="BW20" s="627"/>
      <c r="BX20" s="627"/>
      <c r="BY20" s="627"/>
      <c r="BZ20" s="627"/>
      <c r="CA20" s="627"/>
      <c r="CB20" s="631"/>
      <c r="CD20" s="620" t="s">
        <v>263</v>
      </c>
      <c r="CE20" s="621"/>
      <c r="CF20" s="621"/>
      <c r="CG20" s="621"/>
      <c r="CH20" s="621"/>
      <c r="CI20" s="621"/>
      <c r="CJ20" s="621"/>
      <c r="CK20" s="621"/>
      <c r="CL20" s="621"/>
      <c r="CM20" s="621"/>
      <c r="CN20" s="621"/>
      <c r="CO20" s="621"/>
      <c r="CP20" s="621"/>
      <c r="CQ20" s="622"/>
      <c r="CR20" s="623">
        <v>22102267</v>
      </c>
      <c r="CS20" s="624"/>
      <c r="CT20" s="624"/>
      <c r="CU20" s="624"/>
      <c r="CV20" s="624"/>
      <c r="CW20" s="624"/>
      <c r="CX20" s="624"/>
      <c r="CY20" s="625"/>
      <c r="CZ20" s="626">
        <v>100</v>
      </c>
      <c r="DA20" s="626"/>
      <c r="DB20" s="626"/>
      <c r="DC20" s="626"/>
      <c r="DD20" s="632">
        <v>2961564</v>
      </c>
      <c r="DE20" s="624"/>
      <c r="DF20" s="624"/>
      <c r="DG20" s="624"/>
      <c r="DH20" s="624"/>
      <c r="DI20" s="624"/>
      <c r="DJ20" s="624"/>
      <c r="DK20" s="624"/>
      <c r="DL20" s="624"/>
      <c r="DM20" s="624"/>
      <c r="DN20" s="624"/>
      <c r="DO20" s="624"/>
      <c r="DP20" s="625"/>
      <c r="DQ20" s="632">
        <v>13320080</v>
      </c>
      <c r="DR20" s="624"/>
      <c r="DS20" s="624"/>
      <c r="DT20" s="624"/>
      <c r="DU20" s="624"/>
      <c r="DV20" s="624"/>
      <c r="DW20" s="624"/>
      <c r="DX20" s="624"/>
      <c r="DY20" s="624"/>
      <c r="DZ20" s="624"/>
      <c r="EA20" s="624"/>
      <c r="EB20" s="624"/>
      <c r="EC20" s="633"/>
    </row>
    <row r="21" spans="2:133" ht="11.25" customHeight="1">
      <c r="B21" s="620" t="s">
        <v>264</v>
      </c>
      <c r="C21" s="621"/>
      <c r="D21" s="621"/>
      <c r="E21" s="621"/>
      <c r="F21" s="621"/>
      <c r="G21" s="621"/>
      <c r="H21" s="621"/>
      <c r="I21" s="621"/>
      <c r="J21" s="621"/>
      <c r="K21" s="621"/>
      <c r="L21" s="621"/>
      <c r="M21" s="621"/>
      <c r="N21" s="621"/>
      <c r="O21" s="621"/>
      <c r="P21" s="621"/>
      <c r="Q21" s="622"/>
      <c r="R21" s="623">
        <v>5021230</v>
      </c>
      <c r="S21" s="624"/>
      <c r="T21" s="624"/>
      <c r="U21" s="624"/>
      <c r="V21" s="624"/>
      <c r="W21" s="624"/>
      <c r="X21" s="624"/>
      <c r="Y21" s="625"/>
      <c r="Z21" s="626">
        <v>21.6</v>
      </c>
      <c r="AA21" s="626"/>
      <c r="AB21" s="626"/>
      <c r="AC21" s="626"/>
      <c r="AD21" s="627">
        <v>4361203</v>
      </c>
      <c r="AE21" s="627"/>
      <c r="AF21" s="627"/>
      <c r="AG21" s="627"/>
      <c r="AH21" s="627"/>
      <c r="AI21" s="627"/>
      <c r="AJ21" s="627"/>
      <c r="AK21" s="627"/>
      <c r="AL21" s="628">
        <v>44.5</v>
      </c>
      <c r="AM21" s="629"/>
      <c r="AN21" s="629"/>
      <c r="AO21" s="630"/>
      <c r="AP21" s="620" t="s">
        <v>265</v>
      </c>
      <c r="AQ21" s="639"/>
      <c r="AR21" s="639"/>
      <c r="AS21" s="639"/>
      <c r="AT21" s="639"/>
      <c r="AU21" s="639"/>
      <c r="AV21" s="639"/>
      <c r="AW21" s="639"/>
      <c r="AX21" s="639"/>
      <c r="AY21" s="639"/>
      <c r="AZ21" s="639"/>
      <c r="BA21" s="639"/>
      <c r="BB21" s="639"/>
      <c r="BC21" s="639"/>
      <c r="BD21" s="639"/>
      <c r="BE21" s="639"/>
      <c r="BF21" s="640"/>
      <c r="BG21" s="623" t="s">
        <v>121</v>
      </c>
      <c r="BH21" s="624"/>
      <c r="BI21" s="624"/>
      <c r="BJ21" s="624"/>
      <c r="BK21" s="624"/>
      <c r="BL21" s="624"/>
      <c r="BM21" s="624"/>
      <c r="BN21" s="625"/>
      <c r="BO21" s="626" t="s">
        <v>121</v>
      </c>
      <c r="BP21" s="626"/>
      <c r="BQ21" s="626"/>
      <c r="BR21" s="626"/>
      <c r="BS21" s="627" t="s">
        <v>121</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c r="B22" s="620" t="s">
        <v>266</v>
      </c>
      <c r="C22" s="621"/>
      <c r="D22" s="621"/>
      <c r="E22" s="621"/>
      <c r="F22" s="621"/>
      <c r="G22" s="621"/>
      <c r="H22" s="621"/>
      <c r="I22" s="621"/>
      <c r="J22" s="621"/>
      <c r="K22" s="621"/>
      <c r="L22" s="621"/>
      <c r="M22" s="621"/>
      <c r="N22" s="621"/>
      <c r="O22" s="621"/>
      <c r="P22" s="621"/>
      <c r="Q22" s="622"/>
      <c r="R22" s="623">
        <v>4361203</v>
      </c>
      <c r="S22" s="624"/>
      <c r="T22" s="624"/>
      <c r="U22" s="624"/>
      <c r="V22" s="624"/>
      <c r="W22" s="624"/>
      <c r="X22" s="624"/>
      <c r="Y22" s="625"/>
      <c r="Z22" s="626">
        <v>18.8</v>
      </c>
      <c r="AA22" s="626"/>
      <c r="AB22" s="626"/>
      <c r="AC22" s="626"/>
      <c r="AD22" s="627">
        <v>4361203</v>
      </c>
      <c r="AE22" s="627"/>
      <c r="AF22" s="627"/>
      <c r="AG22" s="627"/>
      <c r="AH22" s="627"/>
      <c r="AI22" s="627"/>
      <c r="AJ22" s="627"/>
      <c r="AK22" s="627"/>
      <c r="AL22" s="628">
        <v>44.5</v>
      </c>
      <c r="AM22" s="629"/>
      <c r="AN22" s="629"/>
      <c r="AO22" s="630"/>
      <c r="AP22" s="620" t="s">
        <v>267</v>
      </c>
      <c r="AQ22" s="639"/>
      <c r="AR22" s="639"/>
      <c r="AS22" s="639"/>
      <c r="AT22" s="639"/>
      <c r="AU22" s="639"/>
      <c r="AV22" s="639"/>
      <c r="AW22" s="639"/>
      <c r="AX22" s="639"/>
      <c r="AY22" s="639"/>
      <c r="AZ22" s="639"/>
      <c r="BA22" s="639"/>
      <c r="BB22" s="639"/>
      <c r="BC22" s="639"/>
      <c r="BD22" s="639"/>
      <c r="BE22" s="639"/>
      <c r="BF22" s="640"/>
      <c r="BG22" s="623" t="s">
        <v>121</v>
      </c>
      <c r="BH22" s="624"/>
      <c r="BI22" s="624"/>
      <c r="BJ22" s="624"/>
      <c r="BK22" s="624"/>
      <c r="BL22" s="624"/>
      <c r="BM22" s="624"/>
      <c r="BN22" s="625"/>
      <c r="BO22" s="626" t="s">
        <v>121</v>
      </c>
      <c r="BP22" s="626"/>
      <c r="BQ22" s="626"/>
      <c r="BR22" s="626"/>
      <c r="BS22" s="627" t="s">
        <v>121</v>
      </c>
      <c r="BT22" s="627"/>
      <c r="BU22" s="627"/>
      <c r="BV22" s="627"/>
      <c r="BW22" s="627"/>
      <c r="BX22" s="627"/>
      <c r="BY22" s="627"/>
      <c r="BZ22" s="627"/>
      <c r="CA22" s="627"/>
      <c r="CB22" s="631"/>
      <c r="CD22" s="605" t="s">
        <v>268</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c r="B23" s="620" t="s">
        <v>269</v>
      </c>
      <c r="C23" s="621"/>
      <c r="D23" s="621"/>
      <c r="E23" s="621"/>
      <c r="F23" s="621"/>
      <c r="G23" s="621"/>
      <c r="H23" s="621"/>
      <c r="I23" s="621"/>
      <c r="J23" s="621"/>
      <c r="K23" s="621"/>
      <c r="L23" s="621"/>
      <c r="M23" s="621"/>
      <c r="N23" s="621"/>
      <c r="O23" s="621"/>
      <c r="P23" s="621"/>
      <c r="Q23" s="622"/>
      <c r="R23" s="623">
        <v>660027</v>
      </c>
      <c r="S23" s="624"/>
      <c r="T23" s="624"/>
      <c r="U23" s="624"/>
      <c r="V23" s="624"/>
      <c r="W23" s="624"/>
      <c r="X23" s="624"/>
      <c r="Y23" s="625"/>
      <c r="Z23" s="626">
        <v>2.8</v>
      </c>
      <c r="AA23" s="626"/>
      <c r="AB23" s="626"/>
      <c r="AC23" s="626"/>
      <c r="AD23" s="627" t="s">
        <v>121</v>
      </c>
      <c r="AE23" s="627"/>
      <c r="AF23" s="627"/>
      <c r="AG23" s="627"/>
      <c r="AH23" s="627"/>
      <c r="AI23" s="627"/>
      <c r="AJ23" s="627"/>
      <c r="AK23" s="627"/>
      <c r="AL23" s="628" t="s">
        <v>121</v>
      </c>
      <c r="AM23" s="629"/>
      <c r="AN23" s="629"/>
      <c r="AO23" s="630"/>
      <c r="AP23" s="620" t="s">
        <v>270</v>
      </c>
      <c r="AQ23" s="639"/>
      <c r="AR23" s="639"/>
      <c r="AS23" s="639"/>
      <c r="AT23" s="639"/>
      <c r="AU23" s="639"/>
      <c r="AV23" s="639"/>
      <c r="AW23" s="639"/>
      <c r="AX23" s="639"/>
      <c r="AY23" s="639"/>
      <c r="AZ23" s="639"/>
      <c r="BA23" s="639"/>
      <c r="BB23" s="639"/>
      <c r="BC23" s="639"/>
      <c r="BD23" s="639"/>
      <c r="BE23" s="639"/>
      <c r="BF23" s="640"/>
      <c r="BG23" s="623" t="s">
        <v>121</v>
      </c>
      <c r="BH23" s="624"/>
      <c r="BI23" s="624"/>
      <c r="BJ23" s="624"/>
      <c r="BK23" s="624"/>
      <c r="BL23" s="624"/>
      <c r="BM23" s="624"/>
      <c r="BN23" s="625"/>
      <c r="BO23" s="626" t="s">
        <v>121</v>
      </c>
      <c r="BP23" s="626"/>
      <c r="BQ23" s="626"/>
      <c r="BR23" s="626"/>
      <c r="BS23" s="627" t="s">
        <v>121</v>
      </c>
      <c r="BT23" s="627"/>
      <c r="BU23" s="627"/>
      <c r="BV23" s="627"/>
      <c r="BW23" s="627"/>
      <c r="BX23" s="627"/>
      <c r="BY23" s="627"/>
      <c r="BZ23" s="627"/>
      <c r="CA23" s="627"/>
      <c r="CB23" s="631"/>
      <c r="CD23" s="605" t="s">
        <v>210</v>
      </c>
      <c r="CE23" s="606"/>
      <c r="CF23" s="606"/>
      <c r="CG23" s="606"/>
      <c r="CH23" s="606"/>
      <c r="CI23" s="606"/>
      <c r="CJ23" s="606"/>
      <c r="CK23" s="606"/>
      <c r="CL23" s="606"/>
      <c r="CM23" s="606"/>
      <c r="CN23" s="606"/>
      <c r="CO23" s="606"/>
      <c r="CP23" s="606"/>
      <c r="CQ23" s="607"/>
      <c r="CR23" s="605" t="s">
        <v>271</v>
      </c>
      <c r="CS23" s="606"/>
      <c r="CT23" s="606"/>
      <c r="CU23" s="606"/>
      <c r="CV23" s="606"/>
      <c r="CW23" s="606"/>
      <c r="CX23" s="606"/>
      <c r="CY23" s="607"/>
      <c r="CZ23" s="605" t="s">
        <v>272</v>
      </c>
      <c r="DA23" s="606"/>
      <c r="DB23" s="606"/>
      <c r="DC23" s="607"/>
      <c r="DD23" s="605" t="s">
        <v>273</v>
      </c>
      <c r="DE23" s="606"/>
      <c r="DF23" s="606"/>
      <c r="DG23" s="606"/>
      <c r="DH23" s="606"/>
      <c r="DI23" s="606"/>
      <c r="DJ23" s="606"/>
      <c r="DK23" s="607"/>
      <c r="DL23" s="650" t="s">
        <v>274</v>
      </c>
      <c r="DM23" s="651"/>
      <c r="DN23" s="651"/>
      <c r="DO23" s="651"/>
      <c r="DP23" s="651"/>
      <c r="DQ23" s="651"/>
      <c r="DR23" s="651"/>
      <c r="DS23" s="651"/>
      <c r="DT23" s="651"/>
      <c r="DU23" s="651"/>
      <c r="DV23" s="652"/>
      <c r="DW23" s="605" t="s">
        <v>275</v>
      </c>
      <c r="DX23" s="606"/>
      <c r="DY23" s="606"/>
      <c r="DZ23" s="606"/>
      <c r="EA23" s="606"/>
      <c r="EB23" s="606"/>
      <c r="EC23" s="607"/>
    </row>
    <row r="24" spans="2:133" ht="11.25" customHeight="1">
      <c r="B24" s="620" t="s">
        <v>276</v>
      </c>
      <c r="C24" s="621"/>
      <c r="D24" s="621"/>
      <c r="E24" s="621"/>
      <c r="F24" s="621"/>
      <c r="G24" s="621"/>
      <c r="H24" s="621"/>
      <c r="I24" s="621"/>
      <c r="J24" s="621"/>
      <c r="K24" s="621"/>
      <c r="L24" s="621"/>
      <c r="M24" s="621"/>
      <c r="N24" s="621"/>
      <c r="O24" s="621"/>
      <c r="P24" s="621"/>
      <c r="Q24" s="622"/>
      <c r="R24" s="623" t="s">
        <v>121</v>
      </c>
      <c r="S24" s="624"/>
      <c r="T24" s="624"/>
      <c r="U24" s="624"/>
      <c r="V24" s="624"/>
      <c r="W24" s="624"/>
      <c r="X24" s="624"/>
      <c r="Y24" s="625"/>
      <c r="Z24" s="626" t="s">
        <v>121</v>
      </c>
      <c r="AA24" s="626"/>
      <c r="AB24" s="626"/>
      <c r="AC24" s="626"/>
      <c r="AD24" s="627" t="s">
        <v>121</v>
      </c>
      <c r="AE24" s="627"/>
      <c r="AF24" s="627"/>
      <c r="AG24" s="627"/>
      <c r="AH24" s="627"/>
      <c r="AI24" s="627"/>
      <c r="AJ24" s="627"/>
      <c r="AK24" s="627"/>
      <c r="AL24" s="628" t="s">
        <v>121</v>
      </c>
      <c r="AM24" s="629"/>
      <c r="AN24" s="629"/>
      <c r="AO24" s="630"/>
      <c r="AP24" s="620" t="s">
        <v>277</v>
      </c>
      <c r="AQ24" s="639"/>
      <c r="AR24" s="639"/>
      <c r="AS24" s="639"/>
      <c r="AT24" s="639"/>
      <c r="AU24" s="639"/>
      <c r="AV24" s="639"/>
      <c r="AW24" s="639"/>
      <c r="AX24" s="639"/>
      <c r="AY24" s="639"/>
      <c r="AZ24" s="639"/>
      <c r="BA24" s="639"/>
      <c r="BB24" s="639"/>
      <c r="BC24" s="639"/>
      <c r="BD24" s="639"/>
      <c r="BE24" s="639"/>
      <c r="BF24" s="640"/>
      <c r="BG24" s="623" t="s">
        <v>121</v>
      </c>
      <c r="BH24" s="624"/>
      <c r="BI24" s="624"/>
      <c r="BJ24" s="624"/>
      <c r="BK24" s="624"/>
      <c r="BL24" s="624"/>
      <c r="BM24" s="624"/>
      <c r="BN24" s="625"/>
      <c r="BO24" s="626" t="s">
        <v>121</v>
      </c>
      <c r="BP24" s="626"/>
      <c r="BQ24" s="626"/>
      <c r="BR24" s="626"/>
      <c r="BS24" s="627" t="s">
        <v>121</v>
      </c>
      <c r="BT24" s="627"/>
      <c r="BU24" s="627"/>
      <c r="BV24" s="627"/>
      <c r="BW24" s="627"/>
      <c r="BX24" s="627"/>
      <c r="BY24" s="627"/>
      <c r="BZ24" s="627"/>
      <c r="CA24" s="627"/>
      <c r="CB24" s="631"/>
      <c r="CD24" s="609" t="s">
        <v>278</v>
      </c>
      <c r="CE24" s="610"/>
      <c r="CF24" s="610"/>
      <c r="CG24" s="610"/>
      <c r="CH24" s="610"/>
      <c r="CI24" s="610"/>
      <c r="CJ24" s="610"/>
      <c r="CK24" s="610"/>
      <c r="CL24" s="610"/>
      <c r="CM24" s="610"/>
      <c r="CN24" s="610"/>
      <c r="CO24" s="610"/>
      <c r="CP24" s="610"/>
      <c r="CQ24" s="611"/>
      <c r="CR24" s="612">
        <v>10313847</v>
      </c>
      <c r="CS24" s="613"/>
      <c r="CT24" s="613"/>
      <c r="CU24" s="613"/>
      <c r="CV24" s="613"/>
      <c r="CW24" s="613"/>
      <c r="CX24" s="613"/>
      <c r="CY24" s="614"/>
      <c r="CZ24" s="617">
        <v>46.7</v>
      </c>
      <c r="DA24" s="618"/>
      <c r="DB24" s="618"/>
      <c r="DC24" s="634"/>
      <c r="DD24" s="655">
        <v>6216164</v>
      </c>
      <c r="DE24" s="613"/>
      <c r="DF24" s="613"/>
      <c r="DG24" s="613"/>
      <c r="DH24" s="613"/>
      <c r="DI24" s="613"/>
      <c r="DJ24" s="613"/>
      <c r="DK24" s="614"/>
      <c r="DL24" s="655">
        <v>5562415</v>
      </c>
      <c r="DM24" s="613"/>
      <c r="DN24" s="613"/>
      <c r="DO24" s="613"/>
      <c r="DP24" s="613"/>
      <c r="DQ24" s="613"/>
      <c r="DR24" s="613"/>
      <c r="DS24" s="613"/>
      <c r="DT24" s="613"/>
      <c r="DU24" s="613"/>
      <c r="DV24" s="614"/>
      <c r="DW24" s="617">
        <v>56.3</v>
      </c>
      <c r="DX24" s="618"/>
      <c r="DY24" s="618"/>
      <c r="DZ24" s="618"/>
      <c r="EA24" s="618"/>
      <c r="EB24" s="618"/>
      <c r="EC24" s="619"/>
    </row>
    <row r="25" spans="2:133" ht="11.25" customHeight="1">
      <c r="B25" s="620" t="s">
        <v>279</v>
      </c>
      <c r="C25" s="621"/>
      <c r="D25" s="621"/>
      <c r="E25" s="621"/>
      <c r="F25" s="621"/>
      <c r="G25" s="621"/>
      <c r="H25" s="621"/>
      <c r="I25" s="621"/>
      <c r="J25" s="621"/>
      <c r="K25" s="621"/>
      <c r="L25" s="621"/>
      <c r="M25" s="621"/>
      <c r="N25" s="621"/>
      <c r="O25" s="621"/>
      <c r="P25" s="621"/>
      <c r="Q25" s="622"/>
      <c r="R25" s="623">
        <v>10443257</v>
      </c>
      <c r="S25" s="624"/>
      <c r="T25" s="624"/>
      <c r="U25" s="624"/>
      <c r="V25" s="624"/>
      <c r="W25" s="624"/>
      <c r="X25" s="624"/>
      <c r="Y25" s="625"/>
      <c r="Z25" s="626">
        <v>44.9</v>
      </c>
      <c r="AA25" s="626"/>
      <c r="AB25" s="626"/>
      <c r="AC25" s="626"/>
      <c r="AD25" s="627">
        <v>9783230</v>
      </c>
      <c r="AE25" s="627"/>
      <c r="AF25" s="627"/>
      <c r="AG25" s="627"/>
      <c r="AH25" s="627"/>
      <c r="AI25" s="627"/>
      <c r="AJ25" s="627"/>
      <c r="AK25" s="627"/>
      <c r="AL25" s="628">
        <v>99.9</v>
      </c>
      <c r="AM25" s="629"/>
      <c r="AN25" s="629"/>
      <c r="AO25" s="630"/>
      <c r="AP25" s="620" t="s">
        <v>280</v>
      </c>
      <c r="AQ25" s="639"/>
      <c r="AR25" s="639"/>
      <c r="AS25" s="639"/>
      <c r="AT25" s="639"/>
      <c r="AU25" s="639"/>
      <c r="AV25" s="639"/>
      <c r="AW25" s="639"/>
      <c r="AX25" s="639"/>
      <c r="AY25" s="639"/>
      <c r="AZ25" s="639"/>
      <c r="BA25" s="639"/>
      <c r="BB25" s="639"/>
      <c r="BC25" s="639"/>
      <c r="BD25" s="639"/>
      <c r="BE25" s="639"/>
      <c r="BF25" s="640"/>
      <c r="BG25" s="623" t="s">
        <v>121</v>
      </c>
      <c r="BH25" s="624"/>
      <c r="BI25" s="624"/>
      <c r="BJ25" s="624"/>
      <c r="BK25" s="624"/>
      <c r="BL25" s="624"/>
      <c r="BM25" s="624"/>
      <c r="BN25" s="625"/>
      <c r="BO25" s="626" t="s">
        <v>121</v>
      </c>
      <c r="BP25" s="626"/>
      <c r="BQ25" s="626"/>
      <c r="BR25" s="626"/>
      <c r="BS25" s="627" t="s">
        <v>121</v>
      </c>
      <c r="BT25" s="627"/>
      <c r="BU25" s="627"/>
      <c r="BV25" s="627"/>
      <c r="BW25" s="627"/>
      <c r="BX25" s="627"/>
      <c r="BY25" s="627"/>
      <c r="BZ25" s="627"/>
      <c r="CA25" s="627"/>
      <c r="CB25" s="631"/>
      <c r="CD25" s="620" t="s">
        <v>281</v>
      </c>
      <c r="CE25" s="621"/>
      <c r="CF25" s="621"/>
      <c r="CG25" s="621"/>
      <c r="CH25" s="621"/>
      <c r="CI25" s="621"/>
      <c r="CJ25" s="621"/>
      <c r="CK25" s="621"/>
      <c r="CL25" s="621"/>
      <c r="CM25" s="621"/>
      <c r="CN25" s="621"/>
      <c r="CO25" s="621"/>
      <c r="CP25" s="621"/>
      <c r="CQ25" s="622"/>
      <c r="CR25" s="623">
        <v>2231202</v>
      </c>
      <c r="CS25" s="656"/>
      <c r="CT25" s="656"/>
      <c r="CU25" s="656"/>
      <c r="CV25" s="656"/>
      <c r="CW25" s="656"/>
      <c r="CX25" s="656"/>
      <c r="CY25" s="657"/>
      <c r="CZ25" s="628">
        <v>10.1</v>
      </c>
      <c r="DA25" s="653"/>
      <c r="DB25" s="653"/>
      <c r="DC25" s="658"/>
      <c r="DD25" s="632">
        <v>1973943</v>
      </c>
      <c r="DE25" s="656"/>
      <c r="DF25" s="656"/>
      <c r="DG25" s="656"/>
      <c r="DH25" s="656"/>
      <c r="DI25" s="656"/>
      <c r="DJ25" s="656"/>
      <c r="DK25" s="657"/>
      <c r="DL25" s="632">
        <v>1835531</v>
      </c>
      <c r="DM25" s="656"/>
      <c r="DN25" s="656"/>
      <c r="DO25" s="656"/>
      <c r="DP25" s="656"/>
      <c r="DQ25" s="656"/>
      <c r="DR25" s="656"/>
      <c r="DS25" s="656"/>
      <c r="DT25" s="656"/>
      <c r="DU25" s="656"/>
      <c r="DV25" s="657"/>
      <c r="DW25" s="628">
        <v>18.600000000000001</v>
      </c>
      <c r="DX25" s="653"/>
      <c r="DY25" s="653"/>
      <c r="DZ25" s="653"/>
      <c r="EA25" s="653"/>
      <c r="EB25" s="653"/>
      <c r="EC25" s="654"/>
    </row>
    <row r="26" spans="2:133" ht="11.25" customHeight="1">
      <c r="B26" s="620" t="s">
        <v>282</v>
      </c>
      <c r="C26" s="621"/>
      <c r="D26" s="621"/>
      <c r="E26" s="621"/>
      <c r="F26" s="621"/>
      <c r="G26" s="621"/>
      <c r="H26" s="621"/>
      <c r="I26" s="621"/>
      <c r="J26" s="621"/>
      <c r="K26" s="621"/>
      <c r="L26" s="621"/>
      <c r="M26" s="621"/>
      <c r="N26" s="621"/>
      <c r="O26" s="621"/>
      <c r="P26" s="621"/>
      <c r="Q26" s="622"/>
      <c r="R26" s="623">
        <v>3428</v>
      </c>
      <c r="S26" s="624"/>
      <c r="T26" s="624"/>
      <c r="U26" s="624"/>
      <c r="V26" s="624"/>
      <c r="W26" s="624"/>
      <c r="X26" s="624"/>
      <c r="Y26" s="625"/>
      <c r="Z26" s="626">
        <v>0</v>
      </c>
      <c r="AA26" s="626"/>
      <c r="AB26" s="626"/>
      <c r="AC26" s="626"/>
      <c r="AD26" s="627">
        <v>3428</v>
      </c>
      <c r="AE26" s="627"/>
      <c r="AF26" s="627"/>
      <c r="AG26" s="627"/>
      <c r="AH26" s="627"/>
      <c r="AI26" s="627"/>
      <c r="AJ26" s="627"/>
      <c r="AK26" s="627"/>
      <c r="AL26" s="628">
        <v>0</v>
      </c>
      <c r="AM26" s="629"/>
      <c r="AN26" s="629"/>
      <c r="AO26" s="630"/>
      <c r="AP26" s="620" t="s">
        <v>283</v>
      </c>
      <c r="AQ26" s="639"/>
      <c r="AR26" s="639"/>
      <c r="AS26" s="639"/>
      <c r="AT26" s="639"/>
      <c r="AU26" s="639"/>
      <c r="AV26" s="639"/>
      <c r="AW26" s="639"/>
      <c r="AX26" s="639"/>
      <c r="AY26" s="639"/>
      <c r="AZ26" s="639"/>
      <c r="BA26" s="639"/>
      <c r="BB26" s="639"/>
      <c r="BC26" s="639"/>
      <c r="BD26" s="639"/>
      <c r="BE26" s="639"/>
      <c r="BF26" s="640"/>
      <c r="BG26" s="623" t="s">
        <v>121</v>
      </c>
      <c r="BH26" s="624"/>
      <c r="BI26" s="624"/>
      <c r="BJ26" s="624"/>
      <c r="BK26" s="624"/>
      <c r="BL26" s="624"/>
      <c r="BM26" s="624"/>
      <c r="BN26" s="625"/>
      <c r="BO26" s="626" t="s">
        <v>121</v>
      </c>
      <c r="BP26" s="626"/>
      <c r="BQ26" s="626"/>
      <c r="BR26" s="626"/>
      <c r="BS26" s="627" t="s">
        <v>121</v>
      </c>
      <c r="BT26" s="627"/>
      <c r="BU26" s="627"/>
      <c r="BV26" s="627"/>
      <c r="BW26" s="627"/>
      <c r="BX26" s="627"/>
      <c r="BY26" s="627"/>
      <c r="BZ26" s="627"/>
      <c r="CA26" s="627"/>
      <c r="CB26" s="631"/>
      <c r="CD26" s="620" t="s">
        <v>284</v>
      </c>
      <c r="CE26" s="621"/>
      <c r="CF26" s="621"/>
      <c r="CG26" s="621"/>
      <c r="CH26" s="621"/>
      <c r="CI26" s="621"/>
      <c r="CJ26" s="621"/>
      <c r="CK26" s="621"/>
      <c r="CL26" s="621"/>
      <c r="CM26" s="621"/>
      <c r="CN26" s="621"/>
      <c r="CO26" s="621"/>
      <c r="CP26" s="621"/>
      <c r="CQ26" s="622"/>
      <c r="CR26" s="623">
        <v>1264082</v>
      </c>
      <c r="CS26" s="624"/>
      <c r="CT26" s="624"/>
      <c r="CU26" s="624"/>
      <c r="CV26" s="624"/>
      <c r="CW26" s="624"/>
      <c r="CX26" s="624"/>
      <c r="CY26" s="625"/>
      <c r="CZ26" s="628">
        <v>5.7</v>
      </c>
      <c r="DA26" s="653"/>
      <c r="DB26" s="653"/>
      <c r="DC26" s="658"/>
      <c r="DD26" s="632">
        <v>1139012</v>
      </c>
      <c r="DE26" s="624"/>
      <c r="DF26" s="624"/>
      <c r="DG26" s="624"/>
      <c r="DH26" s="624"/>
      <c r="DI26" s="624"/>
      <c r="DJ26" s="624"/>
      <c r="DK26" s="625"/>
      <c r="DL26" s="632" t="s">
        <v>121</v>
      </c>
      <c r="DM26" s="624"/>
      <c r="DN26" s="624"/>
      <c r="DO26" s="624"/>
      <c r="DP26" s="624"/>
      <c r="DQ26" s="624"/>
      <c r="DR26" s="624"/>
      <c r="DS26" s="624"/>
      <c r="DT26" s="624"/>
      <c r="DU26" s="624"/>
      <c r="DV26" s="625"/>
      <c r="DW26" s="628" t="s">
        <v>121</v>
      </c>
      <c r="DX26" s="653"/>
      <c r="DY26" s="653"/>
      <c r="DZ26" s="653"/>
      <c r="EA26" s="653"/>
      <c r="EB26" s="653"/>
      <c r="EC26" s="654"/>
    </row>
    <row r="27" spans="2:133" ht="11.25" customHeight="1">
      <c r="B27" s="620" t="s">
        <v>285</v>
      </c>
      <c r="C27" s="621"/>
      <c r="D27" s="621"/>
      <c r="E27" s="621"/>
      <c r="F27" s="621"/>
      <c r="G27" s="621"/>
      <c r="H27" s="621"/>
      <c r="I27" s="621"/>
      <c r="J27" s="621"/>
      <c r="K27" s="621"/>
      <c r="L27" s="621"/>
      <c r="M27" s="621"/>
      <c r="N27" s="621"/>
      <c r="O27" s="621"/>
      <c r="P27" s="621"/>
      <c r="Q27" s="622"/>
      <c r="R27" s="623">
        <v>222201</v>
      </c>
      <c r="S27" s="624"/>
      <c r="T27" s="624"/>
      <c r="U27" s="624"/>
      <c r="V27" s="624"/>
      <c r="W27" s="624"/>
      <c r="X27" s="624"/>
      <c r="Y27" s="625"/>
      <c r="Z27" s="626">
        <v>1</v>
      </c>
      <c r="AA27" s="626"/>
      <c r="AB27" s="626"/>
      <c r="AC27" s="626"/>
      <c r="AD27" s="627" t="s">
        <v>121</v>
      </c>
      <c r="AE27" s="627"/>
      <c r="AF27" s="627"/>
      <c r="AG27" s="627"/>
      <c r="AH27" s="627"/>
      <c r="AI27" s="627"/>
      <c r="AJ27" s="627"/>
      <c r="AK27" s="627"/>
      <c r="AL27" s="628" t="s">
        <v>121</v>
      </c>
      <c r="AM27" s="629"/>
      <c r="AN27" s="629"/>
      <c r="AO27" s="630"/>
      <c r="AP27" s="620" t="s">
        <v>286</v>
      </c>
      <c r="AQ27" s="621"/>
      <c r="AR27" s="621"/>
      <c r="AS27" s="621"/>
      <c r="AT27" s="621"/>
      <c r="AU27" s="621"/>
      <c r="AV27" s="621"/>
      <c r="AW27" s="621"/>
      <c r="AX27" s="621"/>
      <c r="AY27" s="621"/>
      <c r="AZ27" s="621"/>
      <c r="BA27" s="621"/>
      <c r="BB27" s="621"/>
      <c r="BC27" s="621"/>
      <c r="BD27" s="621"/>
      <c r="BE27" s="621"/>
      <c r="BF27" s="622"/>
      <c r="BG27" s="623">
        <v>4253429</v>
      </c>
      <c r="BH27" s="624"/>
      <c r="BI27" s="624"/>
      <c r="BJ27" s="624"/>
      <c r="BK27" s="624"/>
      <c r="BL27" s="624"/>
      <c r="BM27" s="624"/>
      <c r="BN27" s="625"/>
      <c r="BO27" s="626">
        <v>100</v>
      </c>
      <c r="BP27" s="626"/>
      <c r="BQ27" s="626"/>
      <c r="BR27" s="626"/>
      <c r="BS27" s="627">
        <v>204542</v>
      </c>
      <c r="BT27" s="627"/>
      <c r="BU27" s="627"/>
      <c r="BV27" s="627"/>
      <c r="BW27" s="627"/>
      <c r="BX27" s="627"/>
      <c r="BY27" s="627"/>
      <c r="BZ27" s="627"/>
      <c r="CA27" s="627"/>
      <c r="CB27" s="631"/>
      <c r="CD27" s="620" t="s">
        <v>287</v>
      </c>
      <c r="CE27" s="621"/>
      <c r="CF27" s="621"/>
      <c r="CG27" s="621"/>
      <c r="CH27" s="621"/>
      <c r="CI27" s="621"/>
      <c r="CJ27" s="621"/>
      <c r="CK27" s="621"/>
      <c r="CL27" s="621"/>
      <c r="CM27" s="621"/>
      <c r="CN27" s="621"/>
      <c r="CO27" s="621"/>
      <c r="CP27" s="621"/>
      <c r="CQ27" s="622"/>
      <c r="CR27" s="623">
        <v>5711345</v>
      </c>
      <c r="CS27" s="656"/>
      <c r="CT27" s="656"/>
      <c r="CU27" s="656"/>
      <c r="CV27" s="656"/>
      <c r="CW27" s="656"/>
      <c r="CX27" s="656"/>
      <c r="CY27" s="657"/>
      <c r="CZ27" s="628">
        <v>25.8</v>
      </c>
      <c r="DA27" s="653"/>
      <c r="DB27" s="653"/>
      <c r="DC27" s="658"/>
      <c r="DD27" s="632">
        <v>2025769</v>
      </c>
      <c r="DE27" s="656"/>
      <c r="DF27" s="656"/>
      <c r="DG27" s="656"/>
      <c r="DH27" s="656"/>
      <c r="DI27" s="656"/>
      <c r="DJ27" s="656"/>
      <c r="DK27" s="657"/>
      <c r="DL27" s="632">
        <v>1510432</v>
      </c>
      <c r="DM27" s="656"/>
      <c r="DN27" s="656"/>
      <c r="DO27" s="656"/>
      <c r="DP27" s="656"/>
      <c r="DQ27" s="656"/>
      <c r="DR27" s="656"/>
      <c r="DS27" s="656"/>
      <c r="DT27" s="656"/>
      <c r="DU27" s="656"/>
      <c r="DV27" s="657"/>
      <c r="DW27" s="628">
        <v>15.3</v>
      </c>
      <c r="DX27" s="653"/>
      <c r="DY27" s="653"/>
      <c r="DZ27" s="653"/>
      <c r="EA27" s="653"/>
      <c r="EB27" s="653"/>
      <c r="EC27" s="654"/>
    </row>
    <row r="28" spans="2:133" ht="11.25" customHeight="1">
      <c r="B28" s="620" t="s">
        <v>288</v>
      </c>
      <c r="C28" s="621"/>
      <c r="D28" s="621"/>
      <c r="E28" s="621"/>
      <c r="F28" s="621"/>
      <c r="G28" s="621"/>
      <c r="H28" s="621"/>
      <c r="I28" s="621"/>
      <c r="J28" s="621"/>
      <c r="K28" s="621"/>
      <c r="L28" s="621"/>
      <c r="M28" s="621"/>
      <c r="N28" s="621"/>
      <c r="O28" s="621"/>
      <c r="P28" s="621"/>
      <c r="Q28" s="622"/>
      <c r="R28" s="623">
        <v>179369</v>
      </c>
      <c r="S28" s="624"/>
      <c r="T28" s="624"/>
      <c r="U28" s="624"/>
      <c r="V28" s="624"/>
      <c r="W28" s="624"/>
      <c r="X28" s="624"/>
      <c r="Y28" s="625"/>
      <c r="Z28" s="626">
        <v>0.8</v>
      </c>
      <c r="AA28" s="626"/>
      <c r="AB28" s="626"/>
      <c r="AC28" s="626"/>
      <c r="AD28" s="627">
        <v>7300</v>
      </c>
      <c r="AE28" s="627"/>
      <c r="AF28" s="627"/>
      <c r="AG28" s="627"/>
      <c r="AH28" s="627"/>
      <c r="AI28" s="627"/>
      <c r="AJ28" s="627"/>
      <c r="AK28" s="627"/>
      <c r="AL28" s="628">
        <v>0.1</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289</v>
      </c>
      <c r="CE28" s="621"/>
      <c r="CF28" s="621"/>
      <c r="CG28" s="621"/>
      <c r="CH28" s="621"/>
      <c r="CI28" s="621"/>
      <c r="CJ28" s="621"/>
      <c r="CK28" s="621"/>
      <c r="CL28" s="621"/>
      <c r="CM28" s="621"/>
      <c r="CN28" s="621"/>
      <c r="CO28" s="621"/>
      <c r="CP28" s="621"/>
      <c r="CQ28" s="622"/>
      <c r="CR28" s="623">
        <v>2371300</v>
      </c>
      <c r="CS28" s="624"/>
      <c r="CT28" s="624"/>
      <c r="CU28" s="624"/>
      <c r="CV28" s="624"/>
      <c r="CW28" s="624"/>
      <c r="CX28" s="624"/>
      <c r="CY28" s="625"/>
      <c r="CZ28" s="628">
        <v>10.7</v>
      </c>
      <c r="DA28" s="653"/>
      <c r="DB28" s="653"/>
      <c r="DC28" s="658"/>
      <c r="DD28" s="632">
        <v>2216452</v>
      </c>
      <c r="DE28" s="624"/>
      <c r="DF28" s="624"/>
      <c r="DG28" s="624"/>
      <c r="DH28" s="624"/>
      <c r="DI28" s="624"/>
      <c r="DJ28" s="624"/>
      <c r="DK28" s="625"/>
      <c r="DL28" s="632">
        <v>2216452</v>
      </c>
      <c r="DM28" s="624"/>
      <c r="DN28" s="624"/>
      <c r="DO28" s="624"/>
      <c r="DP28" s="624"/>
      <c r="DQ28" s="624"/>
      <c r="DR28" s="624"/>
      <c r="DS28" s="624"/>
      <c r="DT28" s="624"/>
      <c r="DU28" s="624"/>
      <c r="DV28" s="625"/>
      <c r="DW28" s="628">
        <v>22.4</v>
      </c>
      <c r="DX28" s="653"/>
      <c r="DY28" s="653"/>
      <c r="DZ28" s="653"/>
      <c r="EA28" s="653"/>
      <c r="EB28" s="653"/>
      <c r="EC28" s="654"/>
    </row>
    <row r="29" spans="2:133" ht="11.25" customHeight="1">
      <c r="B29" s="620" t="s">
        <v>290</v>
      </c>
      <c r="C29" s="621"/>
      <c r="D29" s="621"/>
      <c r="E29" s="621"/>
      <c r="F29" s="621"/>
      <c r="G29" s="621"/>
      <c r="H29" s="621"/>
      <c r="I29" s="621"/>
      <c r="J29" s="621"/>
      <c r="K29" s="621"/>
      <c r="L29" s="621"/>
      <c r="M29" s="621"/>
      <c r="N29" s="621"/>
      <c r="O29" s="621"/>
      <c r="P29" s="621"/>
      <c r="Q29" s="622"/>
      <c r="R29" s="623">
        <v>71515</v>
      </c>
      <c r="S29" s="624"/>
      <c r="T29" s="624"/>
      <c r="U29" s="624"/>
      <c r="V29" s="624"/>
      <c r="W29" s="624"/>
      <c r="X29" s="624"/>
      <c r="Y29" s="625"/>
      <c r="Z29" s="626">
        <v>0.3</v>
      </c>
      <c r="AA29" s="626"/>
      <c r="AB29" s="626"/>
      <c r="AC29" s="626"/>
      <c r="AD29" s="627" t="s">
        <v>121</v>
      </c>
      <c r="AE29" s="627"/>
      <c r="AF29" s="627"/>
      <c r="AG29" s="627"/>
      <c r="AH29" s="627"/>
      <c r="AI29" s="627"/>
      <c r="AJ29" s="627"/>
      <c r="AK29" s="627"/>
      <c r="AL29" s="628" t="s">
        <v>121</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61" t="s">
        <v>291</v>
      </c>
      <c r="CE29" s="662"/>
      <c r="CF29" s="620" t="s">
        <v>66</v>
      </c>
      <c r="CG29" s="621"/>
      <c r="CH29" s="621"/>
      <c r="CI29" s="621"/>
      <c r="CJ29" s="621"/>
      <c r="CK29" s="621"/>
      <c r="CL29" s="621"/>
      <c r="CM29" s="621"/>
      <c r="CN29" s="621"/>
      <c r="CO29" s="621"/>
      <c r="CP29" s="621"/>
      <c r="CQ29" s="622"/>
      <c r="CR29" s="623">
        <v>2371300</v>
      </c>
      <c r="CS29" s="656"/>
      <c r="CT29" s="656"/>
      <c r="CU29" s="656"/>
      <c r="CV29" s="656"/>
      <c r="CW29" s="656"/>
      <c r="CX29" s="656"/>
      <c r="CY29" s="657"/>
      <c r="CZ29" s="628">
        <v>10.7</v>
      </c>
      <c r="DA29" s="653"/>
      <c r="DB29" s="653"/>
      <c r="DC29" s="658"/>
      <c r="DD29" s="632">
        <v>2216452</v>
      </c>
      <c r="DE29" s="656"/>
      <c r="DF29" s="656"/>
      <c r="DG29" s="656"/>
      <c r="DH29" s="656"/>
      <c r="DI29" s="656"/>
      <c r="DJ29" s="656"/>
      <c r="DK29" s="657"/>
      <c r="DL29" s="632">
        <v>2216452</v>
      </c>
      <c r="DM29" s="656"/>
      <c r="DN29" s="656"/>
      <c r="DO29" s="656"/>
      <c r="DP29" s="656"/>
      <c r="DQ29" s="656"/>
      <c r="DR29" s="656"/>
      <c r="DS29" s="656"/>
      <c r="DT29" s="656"/>
      <c r="DU29" s="656"/>
      <c r="DV29" s="657"/>
      <c r="DW29" s="628">
        <v>22.4</v>
      </c>
      <c r="DX29" s="653"/>
      <c r="DY29" s="653"/>
      <c r="DZ29" s="653"/>
      <c r="EA29" s="653"/>
      <c r="EB29" s="653"/>
      <c r="EC29" s="654"/>
    </row>
    <row r="30" spans="2:133" ht="11.25" customHeight="1">
      <c r="B30" s="620" t="s">
        <v>292</v>
      </c>
      <c r="C30" s="621"/>
      <c r="D30" s="621"/>
      <c r="E30" s="621"/>
      <c r="F30" s="621"/>
      <c r="G30" s="621"/>
      <c r="H30" s="621"/>
      <c r="I30" s="621"/>
      <c r="J30" s="621"/>
      <c r="K30" s="621"/>
      <c r="L30" s="621"/>
      <c r="M30" s="621"/>
      <c r="N30" s="621"/>
      <c r="O30" s="621"/>
      <c r="P30" s="621"/>
      <c r="Q30" s="622"/>
      <c r="R30" s="623">
        <v>4290482</v>
      </c>
      <c r="S30" s="624"/>
      <c r="T30" s="624"/>
      <c r="U30" s="624"/>
      <c r="V30" s="624"/>
      <c r="W30" s="624"/>
      <c r="X30" s="624"/>
      <c r="Y30" s="625"/>
      <c r="Z30" s="626">
        <v>18.5</v>
      </c>
      <c r="AA30" s="626"/>
      <c r="AB30" s="626"/>
      <c r="AC30" s="626"/>
      <c r="AD30" s="627" t="s">
        <v>121</v>
      </c>
      <c r="AE30" s="627"/>
      <c r="AF30" s="627"/>
      <c r="AG30" s="627"/>
      <c r="AH30" s="627"/>
      <c r="AI30" s="627"/>
      <c r="AJ30" s="627"/>
      <c r="AK30" s="627"/>
      <c r="AL30" s="628" t="s">
        <v>121</v>
      </c>
      <c r="AM30" s="629"/>
      <c r="AN30" s="629"/>
      <c r="AO30" s="630"/>
      <c r="AP30" s="605" t="s">
        <v>210</v>
      </c>
      <c r="AQ30" s="606"/>
      <c r="AR30" s="606"/>
      <c r="AS30" s="606"/>
      <c r="AT30" s="606"/>
      <c r="AU30" s="606"/>
      <c r="AV30" s="606"/>
      <c r="AW30" s="606"/>
      <c r="AX30" s="606"/>
      <c r="AY30" s="606"/>
      <c r="AZ30" s="606"/>
      <c r="BA30" s="606"/>
      <c r="BB30" s="606"/>
      <c r="BC30" s="606"/>
      <c r="BD30" s="606"/>
      <c r="BE30" s="606"/>
      <c r="BF30" s="607"/>
      <c r="BG30" s="605" t="s">
        <v>293</v>
      </c>
      <c r="BH30" s="659"/>
      <c r="BI30" s="659"/>
      <c r="BJ30" s="659"/>
      <c r="BK30" s="659"/>
      <c r="BL30" s="659"/>
      <c r="BM30" s="659"/>
      <c r="BN30" s="659"/>
      <c r="BO30" s="659"/>
      <c r="BP30" s="659"/>
      <c r="BQ30" s="660"/>
      <c r="BR30" s="605" t="s">
        <v>294</v>
      </c>
      <c r="BS30" s="659"/>
      <c r="BT30" s="659"/>
      <c r="BU30" s="659"/>
      <c r="BV30" s="659"/>
      <c r="BW30" s="659"/>
      <c r="BX30" s="659"/>
      <c r="BY30" s="659"/>
      <c r="BZ30" s="659"/>
      <c r="CA30" s="659"/>
      <c r="CB30" s="660"/>
      <c r="CD30" s="663"/>
      <c r="CE30" s="664"/>
      <c r="CF30" s="620" t="s">
        <v>295</v>
      </c>
      <c r="CG30" s="621"/>
      <c r="CH30" s="621"/>
      <c r="CI30" s="621"/>
      <c r="CJ30" s="621"/>
      <c r="CK30" s="621"/>
      <c r="CL30" s="621"/>
      <c r="CM30" s="621"/>
      <c r="CN30" s="621"/>
      <c r="CO30" s="621"/>
      <c r="CP30" s="621"/>
      <c r="CQ30" s="622"/>
      <c r="CR30" s="623">
        <v>2278619</v>
      </c>
      <c r="CS30" s="624"/>
      <c r="CT30" s="624"/>
      <c r="CU30" s="624"/>
      <c r="CV30" s="624"/>
      <c r="CW30" s="624"/>
      <c r="CX30" s="624"/>
      <c r="CY30" s="625"/>
      <c r="CZ30" s="628">
        <v>10.3</v>
      </c>
      <c r="DA30" s="653"/>
      <c r="DB30" s="653"/>
      <c r="DC30" s="658"/>
      <c r="DD30" s="632">
        <v>2123771</v>
      </c>
      <c r="DE30" s="624"/>
      <c r="DF30" s="624"/>
      <c r="DG30" s="624"/>
      <c r="DH30" s="624"/>
      <c r="DI30" s="624"/>
      <c r="DJ30" s="624"/>
      <c r="DK30" s="625"/>
      <c r="DL30" s="632">
        <v>2123771</v>
      </c>
      <c r="DM30" s="624"/>
      <c r="DN30" s="624"/>
      <c r="DO30" s="624"/>
      <c r="DP30" s="624"/>
      <c r="DQ30" s="624"/>
      <c r="DR30" s="624"/>
      <c r="DS30" s="624"/>
      <c r="DT30" s="624"/>
      <c r="DU30" s="624"/>
      <c r="DV30" s="625"/>
      <c r="DW30" s="628">
        <v>21.5</v>
      </c>
      <c r="DX30" s="653"/>
      <c r="DY30" s="653"/>
      <c r="DZ30" s="653"/>
      <c r="EA30" s="653"/>
      <c r="EB30" s="653"/>
      <c r="EC30" s="654"/>
    </row>
    <row r="31" spans="2:133" ht="11.25" customHeight="1">
      <c r="B31" s="636" t="s">
        <v>296</v>
      </c>
      <c r="C31" s="637"/>
      <c r="D31" s="637"/>
      <c r="E31" s="637"/>
      <c r="F31" s="637"/>
      <c r="G31" s="637"/>
      <c r="H31" s="637"/>
      <c r="I31" s="637"/>
      <c r="J31" s="637"/>
      <c r="K31" s="637"/>
      <c r="L31" s="637"/>
      <c r="M31" s="637"/>
      <c r="N31" s="637"/>
      <c r="O31" s="637"/>
      <c r="P31" s="637"/>
      <c r="Q31" s="638"/>
      <c r="R31" s="623" t="s">
        <v>121</v>
      </c>
      <c r="S31" s="624"/>
      <c r="T31" s="624"/>
      <c r="U31" s="624"/>
      <c r="V31" s="624"/>
      <c r="W31" s="624"/>
      <c r="X31" s="624"/>
      <c r="Y31" s="625"/>
      <c r="Z31" s="626" t="s">
        <v>121</v>
      </c>
      <c r="AA31" s="626"/>
      <c r="AB31" s="626"/>
      <c r="AC31" s="626"/>
      <c r="AD31" s="627" t="s">
        <v>121</v>
      </c>
      <c r="AE31" s="627"/>
      <c r="AF31" s="627"/>
      <c r="AG31" s="627"/>
      <c r="AH31" s="627"/>
      <c r="AI31" s="627"/>
      <c r="AJ31" s="627"/>
      <c r="AK31" s="627"/>
      <c r="AL31" s="628" t="s">
        <v>121</v>
      </c>
      <c r="AM31" s="629"/>
      <c r="AN31" s="629"/>
      <c r="AO31" s="630"/>
      <c r="AP31" s="671" t="s">
        <v>297</v>
      </c>
      <c r="AQ31" s="672"/>
      <c r="AR31" s="672"/>
      <c r="AS31" s="672"/>
      <c r="AT31" s="677" t="s">
        <v>298</v>
      </c>
      <c r="AU31" s="218"/>
      <c r="AV31" s="218"/>
      <c r="AW31" s="218"/>
      <c r="AX31" s="609" t="s">
        <v>176</v>
      </c>
      <c r="AY31" s="610"/>
      <c r="AZ31" s="610"/>
      <c r="BA31" s="610"/>
      <c r="BB31" s="610"/>
      <c r="BC31" s="610"/>
      <c r="BD31" s="610"/>
      <c r="BE31" s="610"/>
      <c r="BF31" s="611"/>
      <c r="BG31" s="670">
        <v>99</v>
      </c>
      <c r="BH31" s="667"/>
      <c r="BI31" s="667"/>
      <c r="BJ31" s="667"/>
      <c r="BK31" s="667"/>
      <c r="BL31" s="667"/>
      <c r="BM31" s="618">
        <v>96.8</v>
      </c>
      <c r="BN31" s="667"/>
      <c r="BO31" s="667"/>
      <c r="BP31" s="667"/>
      <c r="BQ31" s="668"/>
      <c r="BR31" s="670">
        <v>99.1</v>
      </c>
      <c r="BS31" s="667"/>
      <c r="BT31" s="667"/>
      <c r="BU31" s="667"/>
      <c r="BV31" s="667"/>
      <c r="BW31" s="667"/>
      <c r="BX31" s="618">
        <v>97.1</v>
      </c>
      <c r="BY31" s="667"/>
      <c r="BZ31" s="667"/>
      <c r="CA31" s="667"/>
      <c r="CB31" s="668"/>
      <c r="CD31" s="663"/>
      <c r="CE31" s="664"/>
      <c r="CF31" s="620" t="s">
        <v>299</v>
      </c>
      <c r="CG31" s="621"/>
      <c r="CH31" s="621"/>
      <c r="CI31" s="621"/>
      <c r="CJ31" s="621"/>
      <c r="CK31" s="621"/>
      <c r="CL31" s="621"/>
      <c r="CM31" s="621"/>
      <c r="CN31" s="621"/>
      <c r="CO31" s="621"/>
      <c r="CP31" s="621"/>
      <c r="CQ31" s="622"/>
      <c r="CR31" s="623">
        <v>92681</v>
      </c>
      <c r="CS31" s="656"/>
      <c r="CT31" s="656"/>
      <c r="CU31" s="656"/>
      <c r="CV31" s="656"/>
      <c r="CW31" s="656"/>
      <c r="CX31" s="656"/>
      <c r="CY31" s="657"/>
      <c r="CZ31" s="628">
        <v>0.4</v>
      </c>
      <c r="DA31" s="653"/>
      <c r="DB31" s="653"/>
      <c r="DC31" s="658"/>
      <c r="DD31" s="632">
        <v>92681</v>
      </c>
      <c r="DE31" s="656"/>
      <c r="DF31" s="656"/>
      <c r="DG31" s="656"/>
      <c r="DH31" s="656"/>
      <c r="DI31" s="656"/>
      <c r="DJ31" s="656"/>
      <c r="DK31" s="657"/>
      <c r="DL31" s="632">
        <v>92681</v>
      </c>
      <c r="DM31" s="656"/>
      <c r="DN31" s="656"/>
      <c r="DO31" s="656"/>
      <c r="DP31" s="656"/>
      <c r="DQ31" s="656"/>
      <c r="DR31" s="656"/>
      <c r="DS31" s="656"/>
      <c r="DT31" s="656"/>
      <c r="DU31" s="656"/>
      <c r="DV31" s="657"/>
      <c r="DW31" s="628">
        <v>0.9</v>
      </c>
      <c r="DX31" s="653"/>
      <c r="DY31" s="653"/>
      <c r="DZ31" s="653"/>
      <c r="EA31" s="653"/>
      <c r="EB31" s="653"/>
      <c r="EC31" s="654"/>
    </row>
    <row r="32" spans="2:133" ht="11.25" customHeight="1">
      <c r="B32" s="620" t="s">
        <v>300</v>
      </c>
      <c r="C32" s="621"/>
      <c r="D32" s="621"/>
      <c r="E32" s="621"/>
      <c r="F32" s="621"/>
      <c r="G32" s="621"/>
      <c r="H32" s="621"/>
      <c r="I32" s="621"/>
      <c r="J32" s="621"/>
      <c r="K32" s="621"/>
      <c r="L32" s="621"/>
      <c r="M32" s="621"/>
      <c r="N32" s="621"/>
      <c r="O32" s="621"/>
      <c r="P32" s="621"/>
      <c r="Q32" s="622"/>
      <c r="R32" s="623">
        <v>2096506</v>
      </c>
      <c r="S32" s="624"/>
      <c r="T32" s="624"/>
      <c r="U32" s="624"/>
      <c r="V32" s="624"/>
      <c r="W32" s="624"/>
      <c r="X32" s="624"/>
      <c r="Y32" s="625"/>
      <c r="Z32" s="626">
        <v>9</v>
      </c>
      <c r="AA32" s="626"/>
      <c r="AB32" s="626"/>
      <c r="AC32" s="626"/>
      <c r="AD32" s="627" t="s">
        <v>121</v>
      </c>
      <c r="AE32" s="627"/>
      <c r="AF32" s="627"/>
      <c r="AG32" s="627"/>
      <c r="AH32" s="627"/>
      <c r="AI32" s="627"/>
      <c r="AJ32" s="627"/>
      <c r="AK32" s="627"/>
      <c r="AL32" s="628" t="s">
        <v>121</v>
      </c>
      <c r="AM32" s="629"/>
      <c r="AN32" s="629"/>
      <c r="AO32" s="630"/>
      <c r="AP32" s="673"/>
      <c r="AQ32" s="674"/>
      <c r="AR32" s="674"/>
      <c r="AS32" s="674"/>
      <c r="AT32" s="678"/>
      <c r="AU32" s="214" t="s">
        <v>301</v>
      </c>
      <c r="AX32" s="620" t="s">
        <v>302</v>
      </c>
      <c r="AY32" s="621"/>
      <c r="AZ32" s="621"/>
      <c r="BA32" s="621"/>
      <c r="BB32" s="621"/>
      <c r="BC32" s="621"/>
      <c r="BD32" s="621"/>
      <c r="BE32" s="621"/>
      <c r="BF32" s="622"/>
      <c r="BG32" s="680">
        <v>98.8</v>
      </c>
      <c r="BH32" s="656"/>
      <c r="BI32" s="656"/>
      <c r="BJ32" s="656"/>
      <c r="BK32" s="656"/>
      <c r="BL32" s="656"/>
      <c r="BM32" s="629">
        <v>97</v>
      </c>
      <c r="BN32" s="656"/>
      <c r="BO32" s="656"/>
      <c r="BP32" s="656"/>
      <c r="BQ32" s="669"/>
      <c r="BR32" s="680">
        <v>99.1</v>
      </c>
      <c r="BS32" s="656"/>
      <c r="BT32" s="656"/>
      <c r="BU32" s="656"/>
      <c r="BV32" s="656"/>
      <c r="BW32" s="656"/>
      <c r="BX32" s="629">
        <v>97.4</v>
      </c>
      <c r="BY32" s="656"/>
      <c r="BZ32" s="656"/>
      <c r="CA32" s="656"/>
      <c r="CB32" s="669"/>
      <c r="CD32" s="665"/>
      <c r="CE32" s="666"/>
      <c r="CF32" s="620" t="s">
        <v>303</v>
      </c>
      <c r="CG32" s="621"/>
      <c r="CH32" s="621"/>
      <c r="CI32" s="621"/>
      <c r="CJ32" s="621"/>
      <c r="CK32" s="621"/>
      <c r="CL32" s="621"/>
      <c r="CM32" s="621"/>
      <c r="CN32" s="621"/>
      <c r="CO32" s="621"/>
      <c r="CP32" s="621"/>
      <c r="CQ32" s="622"/>
      <c r="CR32" s="623" t="s">
        <v>121</v>
      </c>
      <c r="CS32" s="624"/>
      <c r="CT32" s="624"/>
      <c r="CU32" s="624"/>
      <c r="CV32" s="624"/>
      <c r="CW32" s="624"/>
      <c r="CX32" s="624"/>
      <c r="CY32" s="625"/>
      <c r="CZ32" s="628" t="s">
        <v>121</v>
      </c>
      <c r="DA32" s="653"/>
      <c r="DB32" s="653"/>
      <c r="DC32" s="658"/>
      <c r="DD32" s="632" t="s">
        <v>121</v>
      </c>
      <c r="DE32" s="624"/>
      <c r="DF32" s="624"/>
      <c r="DG32" s="624"/>
      <c r="DH32" s="624"/>
      <c r="DI32" s="624"/>
      <c r="DJ32" s="624"/>
      <c r="DK32" s="625"/>
      <c r="DL32" s="632" t="s">
        <v>121</v>
      </c>
      <c r="DM32" s="624"/>
      <c r="DN32" s="624"/>
      <c r="DO32" s="624"/>
      <c r="DP32" s="624"/>
      <c r="DQ32" s="624"/>
      <c r="DR32" s="624"/>
      <c r="DS32" s="624"/>
      <c r="DT32" s="624"/>
      <c r="DU32" s="624"/>
      <c r="DV32" s="625"/>
      <c r="DW32" s="628" t="s">
        <v>121</v>
      </c>
      <c r="DX32" s="653"/>
      <c r="DY32" s="653"/>
      <c r="DZ32" s="653"/>
      <c r="EA32" s="653"/>
      <c r="EB32" s="653"/>
      <c r="EC32" s="654"/>
    </row>
    <row r="33" spans="2:133" ht="11.25" customHeight="1">
      <c r="B33" s="620" t="s">
        <v>304</v>
      </c>
      <c r="C33" s="621"/>
      <c r="D33" s="621"/>
      <c r="E33" s="621"/>
      <c r="F33" s="621"/>
      <c r="G33" s="621"/>
      <c r="H33" s="621"/>
      <c r="I33" s="621"/>
      <c r="J33" s="621"/>
      <c r="K33" s="621"/>
      <c r="L33" s="621"/>
      <c r="M33" s="621"/>
      <c r="N33" s="621"/>
      <c r="O33" s="621"/>
      <c r="P33" s="621"/>
      <c r="Q33" s="622"/>
      <c r="R33" s="623">
        <v>18894</v>
      </c>
      <c r="S33" s="624"/>
      <c r="T33" s="624"/>
      <c r="U33" s="624"/>
      <c r="V33" s="624"/>
      <c r="W33" s="624"/>
      <c r="X33" s="624"/>
      <c r="Y33" s="625"/>
      <c r="Z33" s="626">
        <v>0.1</v>
      </c>
      <c r="AA33" s="626"/>
      <c r="AB33" s="626"/>
      <c r="AC33" s="626"/>
      <c r="AD33" s="627">
        <v>3504</v>
      </c>
      <c r="AE33" s="627"/>
      <c r="AF33" s="627"/>
      <c r="AG33" s="627"/>
      <c r="AH33" s="627"/>
      <c r="AI33" s="627"/>
      <c r="AJ33" s="627"/>
      <c r="AK33" s="627"/>
      <c r="AL33" s="628">
        <v>0</v>
      </c>
      <c r="AM33" s="629"/>
      <c r="AN33" s="629"/>
      <c r="AO33" s="630"/>
      <c r="AP33" s="675"/>
      <c r="AQ33" s="676"/>
      <c r="AR33" s="676"/>
      <c r="AS33" s="676"/>
      <c r="AT33" s="679"/>
      <c r="AU33" s="219"/>
      <c r="AV33" s="219"/>
      <c r="AW33" s="219"/>
      <c r="AX33" s="644" t="s">
        <v>305</v>
      </c>
      <c r="AY33" s="645"/>
      <c r="AZ33" s="645"/>
      <c r="BA33" s="645"/>
      <c r="BB33" s="645"/>
      <c r="BC33" s="645"/>
      <c r="BD33" s="645"/>
      <c r="BE33" s="645"/>
      <c r="BF33" s="646"/>
      <c r="BG33" s="681">
        <v>99</v>
      </c>
      <c r="BH33" s="682"/>
      <c r="BI33" s="682"/>
      <c r="BJ33" s="682"/>
      <c r="BK33" s="682"/>
      <c r="BL33" s="682"/>
      <c r="BM33" s="683">
        <v>96.5</v>
      </c>
      <c r="BN33" s="682"/>
      <c r="BO33" s="682"/>
      <c r="BP33" s="682"/>
      <c r="BQ33" s="684"/>
      <c r="BR33" s="681">
        <v>99.1</v>
      </c>
      <c r="BS33" s="682"/>
      <c r="BT33" s="682"/>
      <c r="BU33" s="682"/>
      <c r="BV33" s="682"/>
      <c r="BW33" s="682"/>
      <c r="BX33" s="683">
        <v>96.7</v>
      </c>
      <c r="BY33" s="682"/>
      <c r="BZ33" s="682"/>
      <c r="CA33" s="682"/>
      <c r="CB33" s="684"/>
      <c r="CD33" s="620" t="s">
        <v>306</v>
      </c>
      <c r="CE33" s="621"/>
      <c r="CF33" s="621"/>
      <c r="CG33" s="621"/>
      <c r="CH33" s="621"/>
      <c r="CI33" s="621"/>
      <c r="CJ33" s="621"/>
      <c r="CK33" s="621"/>
      <c r="CL33" s="621"/>
      <c r="CM33" s="621"/>
      <c r="CN33" s="621"/>
      <c r="CO33" s="621"/>
      <c r="CP33" s="621"/>
      <c r="CQ33" s="622"/>
      <c r="CR33" s="623">
        <v>8642506</v>
      </c>
      <c r="CS33" s="656"/>
      <c r="CT33" s="656"/>
      <c r="CU33" s="656"/>
      <c r="CV33" s="656"/>
      <c r="CW33" s="656"/>
      <c r="CX33" s="656"/>
      <c r="CY33" s="657"/>
      <c r="CZ33" s="628">
        <v>39.1</v>
      </c>
      <c r="DA33" s="653"/>
      <c r="DB33" s="653"/>
      <c r="DC33" s="658"/>
      <c r="DD33" s="632">
        <v>6428232</v>
      </c>
      <c r="DE33" s="656"/>
      <c r="DF33" s="656"/>
      <c r="DG33" s="656"/>
      <c r="DH33" s="656"/>
      <c r="DI33" s="656"/>
      <c r="DJ33" s="656"/>
      <c r="DK33" s="657"/>
      <c r="DL33" s="632">
        <v>3803970</v>
      </c>
      <c r="DM33" s="656"/>
      <c r="DN33" s="656"/>
      <c r="DO33" s="656"/>
      <c r="DP33" s="656"/>
      <c r="DQ33" s="656"/>
      <c r="DR33" s="656"/>
      <c r="DS33" s="656"/>
      <c r="DT33" s="656"/>
      <c r="DU33" s="656"/>
      <c r="DV33" s="657"/>
      <c r="DW33" s="628">
        <v>38.5</v>
      </c>
      <c r="DX33" s="653"/>
      <c r="DY33" s="653"/>
      <c r="DZ33" s="653"/>
      <c r="EA33" s="653"/>
      <c r="EB33" s="653"/>
      <c r="EC33" s="654"/>
    </row>
    <row r="34" spans="2:133" ht="11.25" customHeight="1">
      <c r="B34" s="620" t="s">
        <v>307</v>
      </c>
      <c r="C34" s="621"/>
      <c r="D34" s="621"/>
      <c r="E34" s="621"/>
      <c r="F34" s="621"/>
      <c r="G34" s="621"/>
      <c r="H34" s="621"/>
      <c r="I34" s="621"/>
      <c r="J34" s="621"/>
      <c r="K34" s="621"/>
      <c r="L34" s="621"/>
      <c r="M34" s="621"/>
      <c r="N34" s="621"/>
      <c r="O34" s="621"/>
      <c r="P34" s="621"/>
      <c r="Q34" s="622"/>
      <c r="R34" s="623">
        <v>818421</v>
      </c>
      <c r="S34" s="624"/>
      <c r="T34" s="624"/>
      <c r="U34" s="624"/>
      <c r="V34" s="624"/>
      <c r="W34" s="624"/>
      <c r="X34" s="624"/>
      <c r="Y34" s="625"/>
      <c r="Z34" s="626">
        <v>3.5</v>
      </c>
      <c r="AA34" s="626"/>
      <c r="AB34" s="626"/>
      <c r="AC34" s="626"/>
      <c r="AD34" s="627" t="s">
        <v>121</v>
      </c>
      <c r="AE34" s="627"/>
      <c r="AF34" s="627"/>
      <c r="AG34" s="627"/>
      <c r="AH34" s="627"/>
      <c r="AI34" s="627"/>
      <c r="AJ34" s="627"/>
      <c r="AK34" s="627"/>
      <c r="AL34" s="628" t="s">
        <v>121</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308</v>
      </c>
      <c r="CE34" s="621"/>
      <c r="CF34" s="621"/>
      <c r="CG34" s="621"/>
      <c r="CH34" s="621"/>
      <c r="CI34" s="621"/>
      <c r="CJ34" s="621"/>
      <c r="CK34" s="621"/>
      <c r="CL34" s="621"/>
      <c r="CM34" s="621"/>
      <c r="CN34" s="621"/>
      <c r="CO34" s="621"/>
      <c r="CP34" s="621"/>
      <c r="CQ34" s="622"/>
      <c r="CR34" s="623">
        <v>2440062</v>
      </c>
      <c r="CS34" s="624"/>
      <c r="CT34" s="624"/>
      <c r="CU34" s="624"/>
      <c r="CV34" s="624"/>
      <c r="CW34" s="624"/>
      <c r="CX34" s="624"/>
      <c r="CY34" s="625"/>
      <c r="CZ34" s="628">
        <v>11</v>
      </c>
      <c r="DA34" s="653"/>
      <c r="DB34" s="653"/>
      <c r="DC34" s="658"/>
      <c r="DD34" s="632">
        <v>1892318</v>
      </c>
      <c r="DE34" s="624"/>
      <c r="DF34" s="624"/>
      <c r="DG34" s="624"/>
      <c r="DH34" s="624"/>
      <c r="DI34" s="624"/>
      <c r="DJ34" s="624"/>
      <c r="DK34" s="625"/>
      <c r="DL34" s="632">
        <v>1146753</v>
      </c>
      <c r="DM34" s="624"/>
      <c r="DN34" s="624"/>
      <c r="DO34" s="624"/>
      <c r="DP34" s="624"/>
      <c r="DQ34" s="624"/>
      <c r="DR34" s="624"/>
      <c r="DS34" s="624"/>
      <c r="DT34" s="624"/>
      <c r="DU34" s="624"/>
      <c r="DV34" s="625"/>
      <c r="DW34" s="628">
        <v>11.6</v>
      </c>
      <c r="DX34" s="653"/>
      <c r="DY34" s="653"/>
      <c r="DZ34" s="653"/>
      <c r="EA34" s="653"/>
      <c r="EB34" s="653"/>
      <c r="EC34" s="654"/>
    </row>
    <row r="35" spans="2:133" ht="11.25" customHeight="1">
      <c r="B35" s="620" t="s">
        <v>309</v>
      </c>
      <c r="C35" s="621"/>
      <c r="D35" s="621"/>
      <c r="E35" s="621"/>
      <c r="F35" s="621"/>
      <c r="G35" s="621"/>
      <c r="H35" s="621"/>
      <c r="I35" s="621"/>
      <c r="J35" s="621"/>
      <c r="K35" s="621"/>
      <c r="L35" s="621"/>
      <c r="M35" s="621"/>
      <c r="N35" s="621"/>
      <c r="O35" s="621"/>
      <c r="P35" s="621"/>
      <c r="Q35" s="622"/>
      <c r="R35" s="623">
        <v>2579765</v>
      </c>
      <c r="S35" s="624"/>
      <c r="T35" s="624"/>
      <c r="U35" s="624"/>
      <c r="V35" s="624"/>
      <c r="W35" s="624"/>
      <c r="X35" s="624"/>
      <c r="Y35" s="625"/>
      <c r="Z35" s="626">
        <v>11.1</v>
      </c>
      <c r="AA35" s="626"/>
      <c r="AB35" s="626"/>
      <c r="AC35" s="626"/>
      <c r="AD35" s="627" t="s">
        <v>121</v>
      </c>
      <c r="AE35" s="627"/>
      <c r="AF35" s="627"/>
      <c r="AG35" s="627"/>
      <c r="AH35" s="627"/>
      <c r="AI35" s="627"/>
      <c r="AJ35" s="627"/>
      <c r="AK35" s="627"/>
      <c r="AL35" s="628" t="s">
        <v>121</v>
      </c>
      <c r="AM35" s="629"/>
      <c r="AN35" s="629"/>
      <c r="AO35" s="630"/>
      <c r="AP35" s="222"/>
      <c r="AQ35" s="605" t="s">
        <v>310</v>
      </c>
      <c r="AR35" s="606"/>
      <c r="AS35" s="606"/>
      <c r="AT35" s="606"/>
      <c r="AU35" s="606"/>
      <c r="AV35" s="606"/>
      <c r="AW35" s="606"/>
      <c r="AX35" s="606"/>
      <c r="AY35" s="606"/>
      <c r="AZ35" s="606"/>
      <c r="BA35" s="606"/>
      <c r="BB35" s="606"/>
      <c r="BC35" s="606"/>
      <c r="BD35" s="606"/>
      <c r="BE35" s="606"/>
      <c r="BF35" s="607"/>
      <c r="BG35" s="605" t="s">
        <v>311</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312</v>
      </c>
      <c r="CE35" s="621"/>
      <c r="CF35" s="621"/>
      <c r="CG35" s="621"/>
      <c r="CH35" s="621"/>
      <c r="CI35" s="621"/>
      <c r="CJ35" s="621"/>
      <c r="CK35" s="621"/>
      <c r="CL35" s="621"/>
      <c r="CM35" s="621"/>
      <c r="CN35" s="621"/>
      <c r="CO35" s="621"/>
      <c r="CP35" s="621"/>
      <c r="CQ35" s="622"/>
      <c r="CR35" s="623">
        <v>224253</v>
      </c>
      <c r="CS35" s="656"/>
      <c r="CT35" s="656"/>
      <c r="CU35" s="656"/>
      <c r="CV35" s="656"/>
      <c r="CW35" s="656"/>
      <c r="CX35" s="656"/>
      <c r="CY35" s="657"/>
      <c r="CZ35" s="628">
        <v>1</v>
      </c>
      <c r="DA35" s="653"/>
      <c r="DB35" s="653"/>
      <c r="DC35" s="658"/>
      <c r="DD35" s="632">
        <v>142752</v>
      </c>
      <c r="DE35" s="656"/>
      <c r="DF35" s="656"/>
      <c r="DG35" s="656"/>
      <c r="DH35" s="656"/>
      <c r="DI35" s="656"/>
      <c r="DJ35" s="656"/>
      <c r="DK35" s="657"/>
      <c r="DL35" s="632">
        <v>139616</v>
      </c>
      <c r="DM35" s="656"/>
      <c r="DN35" s="656"/>
      <c r="DO35" s="656"/>
      <c r="DP35" s="656"/>
      <c r="DQ35" s="656"/>
      <c r="DR35" s="656"/>
      <c r="DS35" s="656"/>
      <c r="DT35" s="656"/>
      <c r="DU35" s="656"/>
      <c r="DV35" s="657"/>
      <c r="DW35" s="628">
        <v>1.4</v>
      </c>
      <c r="DX35" s="653"/>
      <c r="DY35" s="653"/>
      <c r="DZ35" s="653"/>
      <c r="EA35" s="653"/>
      <c r="EB35" s="653"/>
      <c r="EC35" s="654"/>
    </row>
    <row r="36" spans="2:133" ht="11.25" customHeight="1">
      <c r="B36" s="620" t="s">
        <v>313</v>
      </c>
      <c r="C36" s="621"/>
      <c r="D36" s="621"/>
      <c r="E36" s="621"/>
      <c r="F36" s="621"/>
      <c r="G36" s="621"/>
      <c r="H36" s="621"/>
      <c r="I36" s="621"/>
      <c r="J36" s="621"/>
      <c r="K36" s="621"/>
      <c r="L36" s="621"/>
      <c r="M36" s="621"/>
      <c r="N36" s="621"/>
      <c r="O36" s="621"/>
      <c r="P36" s="621"/>
      <c r="Q36" s="622"/>
      <c r="R36" s="623">
        <v>809530</v>
      </c>
      <c r="S36" s="624"/>
      <c r="T36" s="624"/>
      <c r="U36" s="624"/>
      <c r="V36" s="624"/>
      <c r="W36" s="624"/>
      <c r="X36" s="624"/>
      <c r="Y36" s="625"/>
      <c r="Z36" s="626">
        <v>3.5</v>
      </c>
      <c r="AA36" s="626"/>
      <c r="AB36" s="626"/>
      <c r="AC36" s="626"/>
      <c r="AD36" s="627" t="s">
        <v>121</v>
      </c>
      <c r="AE36" s="627"/>
      <c r="AF36" s="627"/>
      <c r="AG36" s="627"/>
      <c r="AH36" s="627"/>
      <c r="AI36" s="627"/>
      <c r="AJ36" s="627"/>
      <c r="AK36" s="627"/>
      <c r="AL36" s="628" t="s">
        <v>121</v>
      </c>
      <c r="AM36" s="629"/>
      <c r="AN36" s="629"/>
      <c r="AO36" s="630"/>
      <c r="AP36" s="222"/>
      <c r="AQ36" s="689" t="s">
        <v>314</v>
      </c>
      <c r="AR36" s="690"/>
      <c r="AS36" s="690"/>
      <c r="AT36" s="690"/>
      <c r="AU36" s="690"/>
      <c r="AV36" s="690"/>
      <c r="AW36" s="690"/>
      <c r="AX36" s="690"/>
      <c r="AY36" s="691"/>
      <c r="AZ36" s="612">
        <v>1893996</v>
      </c>
      <c r="BA36" s="613"/>
      <c r="BB36" s="613"/>
      <c r="BC36" s="613"/>
      <c r="BD36" s="613"/>
      <c r="BE36" s="613"/>
      <c r="BF36" s="685"/>
      <c r="BG36" s="609" t="s">
        <v>315</v>
      </c>
      <c r="BH36" s="610"/>
      <c r="BI36" s="610"/>
      <c r="BJ36" s="610"/>
      <c r="BK36" s="610"/>
      <c r="BL36" s="610"/>
      <c r="BM36" s="610"/>
      <c r="BN36" s="610"/>
      <c r="BO36" s="610"/>
      <c r="BP36" s="610"/>
      <c r="BQ36" s="610"/>
      <c r="BR36" s="610"/>
      <c r="BS36" s="610"/>
      <c r="BT36" s="610"/>
      <c r="BU36" s="611"/>
      <c r="BV36" s="612">
        <v>1462</v>
      </c>
      <c r="BW36" s="613"/>
      <c r="BX36" s="613"/>
      <c r="BY36" s="613"/>
      <c r="BZ36" s="613"/>
      <c r="CA36" s="613"/>
      <c r="CB36" s="685"/>
      <c r="CD36" s="620" t="s">
        <v>316</v>
      </c>
      <c r="CE36" s="621"/>
      <c r="CF36" s="621"/>
      <c r="CG36" s="621"/>
      <c r="CH36" s="621"/>
      <c r="CI36" s="621"/>
      <c r="CJ36" s="621"/>
      <c r="CK36" s="621"/>
      <c r="CL36" s="621"/>
      <c r="CM36" s="621"/>
      <c r="CN36" s="621"/>
      <c r="CO36" s="621"/>
      <c r="CP36" s="621"/>
      <c r="CQ36" s="622"/>
      <c r="CR36" s="623">
        <v>2281167</v>
      </c>
      <c r="CS36" s="624"/>
      <c r="CT36" s="624"/>
      <c r="CU36" s="624"/>
      <c r="CV36" s="624"/>
      <c r="CW36" s="624"/>
      <c r="CX36" s="624"/>
      <c r="CY36" s="625"/>
      <c r="CZ36" s="628">
        <v>10.3</v>
      </c>
      <c r="DA36" s="653"/>
      <c r="DB36" s="653"/>
      <c r="DC36" s="658"/>
      <c r="DD36" s="632">
        <v>2028289</v>
      </c>
      <c r="DE36" s="624"/>
      <c r="DF36" s="624"/>
      <c r="DG36" s="624"/>
      <c r="DH36" s="624"/>
      <c r="DI36" s="624"/>
      <c r="DJ36" s="624"/>
      <c r="DK36" s="625"/>
      <c r="DL36" s="632">
        <v>1267267</v>
      </c>
      <c r="DM36" s="624"/>
      <c r="DN36" s="624"/>
      <c r="DO36" s="624"/>
      <c r="DP36" s="624"/>
      <c r="DQ36" s="624"/>
      <c r="DR36" s="624"/>
      <c r="DS36" s="624"/>
      <c r="DT36" s="624"/>
      <c r="DU36" s="624"/>
      <c r="DV36" s="625"/>
      <c r="DW36" s="628">
        <v>12.8</v>
      </c>
      <c r="DX36" s="653"/>
      <c r="DY36" s="653"/>
      <c r="DZ36" s="653"/>
      <c r="EA36" s="653"/>
      <c r="EB36" s="653"/>
      <c r="EC36" s="654"/>
    </row>
    <row r="37" spans="2:133" ht="11.25" customHeight="1">
      <c r="B37" s="620" t="s">
        <v>317</v>
      </c>
      <c r="C37" s="621"/>
      <c r="D37" s="621"/>
      <c r="E37" s="621"/>
      <c r="F37" s="621"/>
      <c r="G37" s="621"/>
      <c r="H37" s="621"/>
      <c r="I37" s="621"/>
      <c r="J37" s="621"/>
      <c r="K37" s="621"/>
      <c r="L37" s="621"/>
      <c r="M37" s="621"/>
      <c r="N37" s="621"/>
      <c r="O37" s="621"/>
      <c r="P37" s="621"/>
      <c r="Q37" s="622"/>
      <c r="R37" s="623">
        <v>213140</v>
      </c>
      <c r="S37" s="624"/>
      <c r="T37" s="624"/>
      <c r="U37" s="624"/>
      <c r="V37" s="624"/>
      <c r="W37" s="624"/>
      <c r="X37" s="624"/>
      <c r="Y37" s="625"/>
      <c r="Z37" s="626">
        <v>0.9</v>
      </c>
      <c r="AA37" s="626"/>
      <c r="AB37" s="626"/>
      <c r="AC37" s="626"/>
      <c r="AD37" s="627">
        <v>1</v>
      </c>
      <c r="AE37" s="627"/>
      <c r="AF37" s="627"/>
      <c r="AG37" s="627"/>
      <c r="AH37" s="627"/>
      <c r="AI37" s="627"/>
      <c r="AJ37" s="627"/>
      <c r="AK37" s="627"/>
      <c r="AL37" s="628">
        <v>0</v>
      </c>
      <c r="AM37" s="629"/>
      <c r="AN37" s="629"/>
      <c r="AO37" s="630"/>
      <c r="AQ37" s="686" t="s">
        <v>318</v>
      </c>
      <c r="AR37" s="687"/>
      <c r="AS37" s="687"/>
      <c r="AT37" s="687"/>
      <c r="AU37" s="687"/>
      <c r="AV37" s="687"/>
      <c r="AW37" s="687"/>
      <c r="AX37" s="687"/>
      <c r="AY37" s="688"/>
      <c r="AZ37" s="623">
        <v>225342</v>
      </c>
      <c r="BA37" s="624"/>
      <c r="BB37" s="624"/>
      <c r="BC37" s="624"/>
      <c r="BD37" s="656"/>
      <c r="BE37" s="656"/>
      <c r="BF37" s="669"/>
      <c r="BG37" s="620" t="s">
        <v>319</v>
      </c>
      <c r="BH37" s="621"/>
      <c r="BI37" s="621"/>
      <c r="BJ37" s="621"/>
      <c r="BK37" s="621"/>
      <c r="BL37" s="621"/>
      <c r="BM37" s="621"/>
      <c r="BN37" s="621"/>
      <c r="BO37" s="621"/>
      <c r="BP37" s="621"/>
      <c r="BQ37" s="621"/>
      <c r="BR37" s="621"/>
      <c r="BS37" s="621"/>
      <c r="BT37" s="621"/>
      <c r="BU37" s="622"/>
      <c r="BV37" s="623">
        <v>-56882</v>
      </c>
      <c r="BW37" s="624"/>
      <c r="BX37" s="624"/>
      <c r="BY37" s="624"/>
      <c r="BZ37" s="624"/>
      <c r="CA37" s="624"/>
      <c r="CB37" s="633"/>
      <c r="CD37" s="620" t="s">
        <v>320</v>
      </c>
      <c r="CE37" s="621"/>
      <c r="CF37" s="621"/>
      <c r="CG37" s="621"/>
      <c r="CH37" s="621"/>
      <c r="CI37" s="621"/>
      <c r="CJ37" s="621"/>
      <c r="CK37" s="621"/>
      <c r="CL37" s="621"/>
      <c r="CM37" s="621"/>
      <c r="CN37" s="621"/>
      <c r="CO37" s="621"/>
      <c r="CP37" s="621"/>
      <c r="CQ37" s="622"/>
      <c r="CR37" s="623">
        <v>859834</v>
      </c>
      <c r="CS37" s="656"/>
      <c r="CT37" s="656"/>
      <c r="CU37" s="656"/>
      <c r="CV37" s="656"/>
      <c r="CW37" s="656"/>
      <c r="CX37" s="656"/>
      <c r="CY37" s="657"/>
      <c r="CZ37" s="628">
        <v>3.9</v>
      </c>
      <c r="DA37" s="653"/>
      <c r="DB37" s="653"/>
      <c r="DC37" s="658"/>
      <c r="DD37" s="632">
        <v>859834</v>
      </c>
      <c r="DE37" s="656"/>
      <c r="DF37" s="656"/>
      <c r="DG37" s="656"/>
      <c r="DH37" s="656"/>
      <c r="DI37" s="656"/>
      <c r="DJ37" s="656"/>
      <c r="DK37" s="657"/>
      <c r="DL37" s="632">
        <v>767330</v>
      </c>
      <c r="DM37" s="656"/>
      <c r="DN37" s="656"/>
      <c r="DO37" s="656"/>
      <c r="DP37" s="656"/>
      <c r="DQ37" s="656"/>
      <c r="DR37" s="656"/>
      <c r="DS37" s="656"/>
      <c r="DT37" s="656"/>
      <c r="DU37" s="656"/>
      <c r="DV37" s="657"/>
      <c r="DW37" s="628">
        <v>7.8</v>
      </c>
      <c r="DX37" s="653"/>
      <c r="DY37" s="653"/>
      <c r="DZ37" s="653"/>
      <c r="EA37" s="653"/>
      <c r="EB37" s="653"/>
      <c r="EC37" s="654"/>
    </row>
    <row r="38" spans="2:133" ht="11.25" customHeight="1">
      <c r="B38" s="620" t="s">
        <v>321</v>
      </c>
      <c r="C38" s="621"/>
      <c r="D38" s="621"/>
      <c r="E38" s="621"/>
      <c r="F38" s="621"/>
      <c r="G38" s="621"/>
      <c r="H38" s="621"/>
      <c r="I38" s="621"/>
      <c r="J38" s="621"/>
      <c r="K38" s="621"/>
      <c r="L38" s="621"/>
      <c r="M38" s="621"/>
      <c r="N38" s="621"/>
      <c r="O38" s="621"/>
      <c r="P38" s="621"/>
      <c r="Q38" s="622"/>
      <c r="R38" s="623">
        <v>1505527</v>
      </c>
      <c r="S38" s="624"/>
      <c r="T38" s="624"/>
      <c r="U38" s="624"/>
      <c r="V38" s="624"/>
      <c r="W38" s="624"/>
      <c r="X38" s="624"/>
      <c r="Y38" s="625"/>
      <c r="Z38" s="626">
        <v>6.5</v>
      </c>
      <c r="AA38" s="626"/>
      <c r="AB38" s="626"/>
      <c r="AC38" s="626"/>
      <c r="AD38" s="627" t="s">
        <v>121</v>
      </c>
      <c r="AE38" s="627"/>
      <c r="AF38" s="627"/>
      <c r="AG38" s="627"/>
      <c r="AH38" s="627"/>
      <c r="AI38" s="627"/>
      <c r="AJ38" s="627"/>
      <c r="AK38" s="627"/>
      <c r="AL38" s="628" t="s">
        <v>121</v>
      </c>
      <c r="AM38" s="629"/>
      <c r="AN38" s="629"/>
      <c r="AO38" s="630"/>
      <c r="AQ38" s="686" t="s">
        <v>322</v>
      </c>
      <c r="AR38" s="687"/>
      <c r="AS38" s="687"/>
      <c r="AT38" s="687"/>
      <c r="AU38" s="687"/>
      <c r="AV38" s="687"/>
      <c r="AW38" s="687"/>
      <c r="AX38" s="687"/>
      <c r="AY38" s="688"/>
      <c r="AZ38" s="623">
        <v>25083</v>
      </c>
      <c r="BA38" s="624"/>
      <c r="BB38" s="624"/>
      <c r="BC38" s="624"/>
      <c r="BD38" s="656"/>
      <c r="BE38" s="656"/>
      <c r="BF38" s="669"/>
      <c r="BG38" s="620" t="s">
        <v>323</v>
      </c>
      <c r="BH38" s="621"/>
      <c r="BI38" s="621"/>
      <c r="BJ38" s="621"/>
      <c r="BK38" s="621"/>
      <c r="BL38" s="621"/>
      <c r="BM38" s="621"/>
      <c r="BN38" s="621"/>
      <c r="BO38" s="621"/>
      <c r="BP38" s="621"/>
      <c r="BQ38" s="621"/>
      <c r="BR38" s="621"/>
      <c r="BS38" s="621"/>
      <c r="BT38" s="621"/>
      <c r="BU38" s="622"/>
      <c r="BV38" s="623">
        <v>4801</v>
      </c>
      <c r="BW38" s="624"/>
      <c r="BX38" s="624"/>
      <c r="BY38" s="624"/>
      <c r="BZ38" s="624"/>
      <c r="CA38" s="624"/>
      <c r="CB38" s="633"/>
      <c r="CD38" s="620" t="s">
        <v>324</v>
      </c>
      <c r="CE38" s="621"/>
      <c r="CF38" s="621"/>
      <c r="CG38" s="621"/>
      <c r="CH38" s="621"/>
      <c r="CI38" s="621"/>
      <c r="CJ38" s="621"/>
      <c r="CK38" s="621"/>
      <c r="CL38" s="621"/>
      <c r="CM38" s="621"/>
      <c r="CN38" s="621"/>
      <c r="CO38" s="621"/>
      <c r="CP38" s="621"/>
      <c r="CQ38" s="622"/>
      <c r="CR38" s="623">
        <v>1663969</v>
      </c>
      <c r="CS38" s="624"/>
      <c r="CT38" s="624"/>
      <c r="CU38" s="624"/>
      <c r="CV38" s="624"/>
      <c r="CW38" s="624"/>
      <c r="CX38" s="624"/>
      <c r="CY38" s="625"/>
      <c r="CZ38" s="628">
        <v>7.5</v>
      </c>
      <c r="DA38" s="653"/>
      <c r="DB38" s="653"/>
      <c r="DC38" s="658"/>
      <c r="DD38" s="632">
        <v>1354839</v>
      </c>
      <c r="DE38" s="624"/>
      <c r="DF38" s="624"/>
      <c r="DG38" s="624"/>
      <c r="DH38" s="624"/>
      <c r="DI38" s="624"/>
      <c r="DJ38" s="624"/>
      <c r="DK38" s="625"/>
      <c r="DL38" s="632">
        <v>1250334</v>
      </c>
      <c r="DM38" s="624"/>
      <c r="DN38" s="624"/>
      <c r="DO38" s="624"/>
      <c r="DP38" s="624"/>
      <c r="DQ38" s="624"/>
      <c r="DR38" s="624"/>
      <c r="DS38" s="624"/>
      <c r="DT38" s="624"/>
      <c r="DU38" s="624"/>
      <c r="DV38" s="625"/>
      <c r="DW38" s="628">
        <v>12.7</v>
      </c>
      <c r="DX38" s="653"/>
      <c r="DY38" s="653"/>
      <c r="DZ38" s="653"/>
      <c r="EA38" s="653"/>
      <c r="EB38" s="653"/>
      <c r="EC38" s="654"/>
    </row>
    <row r="39" spans="2:133" ht="11.25" customHeight="1">
      <c r="B39" s="620" t="s">
        <v>325</v>
      </c>
      <c r="C39" s="621"/>
      <c r="D39" s="621"/>
      <c r="E39" s="621"/>
      <c r="F39" s="621"/>
      <c r="G39" s="621"/>
      <c r="H39" s="621"/>
      <c r="I39" s="621"/>
      <c r="J39" s="621"/>
      <c r="K39" s="621"/>
      <c r="L39" s="621"/>
      <c r="M39" s="621"/>
      <c r="N39" s="621"/>
      <c r="O39" s="621"/>
      <c r="P39" s="621"/>
      <c r="Q39" s="622"/>
      <c r="R39" s="623" t="s">
        <v>121</v>
      </c>
      <c r="S39" s="624"/>
      <c r="T39" s="624"/>
      <c r="U39" s="624"/>
      <c r="V39" s="624"/>
      <c r="W39" s="624"/>
      <c r="X39" s="624"/>
      <c r="Y39" s="625"/>
      <c r="Z39" s="626" t="s">
        <v>121</v>
      </c>
      <c r="AA39" s="626"/>
      <c r="AB39" s="626"/>
      <c r="AC39" s="626"/>
      <c r="AD39" s="627" t="s">
        <v>121</v>
      </c>
      <c r="AE39" s="627"/>
      <c r="AF39" s="627"/>
      <c r="AG39" s="627"/>
      <c r="AH39" s="627"/>
      <c r="AI39" s="627"/>
      <c r="AJ39" s="627"/>
      <c r="AK39" s="627"/>
      <c r="AL39" s="628" t="s">
        <v>121</v>
      </c>
      <c r="AM39" s="629"/>
      <c r="AN39" s="629"/>
      <c r="AO39" s="630"/>
      <c r="AQ39" s="686" t="s">
        <v>326</v>
      </c>
      <c r="AR39" s="687"/>
      <c r="AS39" s="687"/>
      <c r="AT39" s="687"/>
      <c r="AU39" s="687"/>
      <c r="AV39" s="687"/>
      <c r="AW39" s="687"/>
      <c r="AX39" s="687"/>
      <c r="AY39" s="688"/>
      <c r="AZ39" s="623" t="s">
        <v>121</v>
      </c>
      <c r="BA39" s="624"/>
      <c r="BB39" s="624"/>
      <c r="BC39" s="624"/>
      <c r="BD39" s="656"/>
      <c r="BE39" s="656"/>
      <c r="BF39" s="669"/>
      <c r="BG39" s="620" t="s">
        <v>327</v>
      </c>
      <c r="BH39" s="621"/>
      <c r="BI39" s="621"/>
      <c r="BJ39" s="621"/>
      <c r="BK39" s="621"/>
      <c r="BL39" s="621"/>
      <c r="BM39" s="621"/>
      <c r="BN39" s="621"/>
      <c r="BO39" s="621"/>
      <c r="BP39" s="621"/>
      <c r="BQ39" s="621"/>
      <c r="BR39" s="621"/>
      <c r="BS39" s="621"/>
      <c r="BT39" s="621"/>
      <c r="BU39" s="622"/>
      <c r="BV39" s="623">
        <v>7585</v>
      </c>
      <c r="BW39" s="624"/>
      <c r="BX39" s="624"/>
      <c r="BY39" s="624"/>
      <c r="BZ39" s="624"/>
      <c r="CA39" s="624"/>
      <c r="CB39" s="633"/>
      <c r="CD39" s="620" t="s">
        <v>328</v>
      </c>
      <c r="CE39" s="621"/>
      <c r="CF39" s="621"/>
      <c r="CG39" s="621"/>
      <c r="CH39" s="621"/>
      <c r="CI39" s="621"/>
      <c r="CJ39" s="621"/>
      <c r="CK39" s="621"/>
      <c r="CL39" s="621"/>
      <c r="CM39" s="621"/>
      <c r="CN39" s="621"/>
      <c r="CO39" s="621"/>
      <c r="CP39" s="621"/>
      <c r="CQ39" s="622"/>
      <c r="CR39" s="623">
        <v>2033055</v>
      </c>
      <c r="CS39" s="656"/>
      <c r="CT39" s="656"/>
      <c r="CU39" s="656"/>
      <c r="CV39" s="656"/>
      <c r="CW39" s="656"/>
      <c r="CX39" s="656"/>
      <c r="CY39" s="657"/>
      <c r="CZ39" s="628">
        <v>9.1999999999999993</v>
      </c>
      <c r="DA39" s="653"/>
      <c r="DB39" s="653"/>
      <c r="DC39" s="658"/>
      <c r="DD39" s="632">
        <v>1010034</v>
      </c>
      <c r="DE39" s="656"/>
      <c r="DF39" s="656"/>
      <c r="DG39" s="656"/>
      <c r="DH39" s="656"/>
      <c r="DI39" s="656"/>
      <c r="DJ39" s="656"/>
      <c r="DK39" s="657"/>
      <c r="DL39" s="632" t="s">
        <v>121</v>
      </c>
      <c r="DM39" s="656"/>
      <c r="DN39" s="656"/>
      <c r="DO39" s="656"/>
      <c r="DP39" s="656"/>
      <c r="DQ39" s="656"/>
      <c r="DR39" s="656"/>
      <c r="DS39" s="656"/>
      <c r="DT39" s="656"/>
      <c r="DU39" s="656"/>
      <c r="DV39" s="657"/>
      <c r="DW39" s="628" t="s">
        <v>121</v>
      </c>
      <c r="DX39" s="653"/>
      <c r="DY39" s="653"/>
      <c r="DZ39" s="653"/>
      <c r="EA39" s="653"/>
      <c r="EB39" s="653"/>
      <c r="EC39" s="654"/>
    </row>
    <row r="40" spans="2:133" ht="11.25" customHeight="1">
      <c r="B40" s="620" t="s">
        <v>329</v>
      </c>
      <c r="C40" s="621"/>
      <c r="D40" s="621"/>
      <c r="E40" s="621"/>
      <c r="F40" s="621"/>
      <c r="G40" s="621"/>
      <c r="H40" s="621"/>
      <c r="I40" s="621"/>
      <c r="J40" s="621"/>
      <c r="K40" s="621"/>
      <c r="L40" s="621"/>
      <c r="M40" s="621"/>
      <c r="N40" s="621"/>
      <c r="O40" s="621"/>
      <c r="P40" s="621"/>
      <c r="Q40" s="622"/>
      <c r="R40" s="623">
        <v>76127</v>
      </c>
      <c r="S40" s="624"/>
      <c r="T40" s="624"/>
      <c r="U40" s="624"/>
      <c r="V40" s="624"/>
      <c r="W40" s="624"/>
      <c r="X40" s="624"/>
      <c r="Y40" s="625"/>
      <c r="Z40" s="626">
        <v>0.3</v>
      </c>
      <c r="AA40" s="626"/>
      <c r="AB40" s="626"/>
      <c r="AC40" s="626"/>
      <c r="AD40" s="627" t="s">
        <v>121</v>
      </c>
      <c r="AE40" s="627"/>
      <c r="AF40" s="627"/>
      <c r="AG40" s="627"/>
      <c r="AH40" s="627"/>
      <c r="AI40" s="627"/>
      <c r="AJ40" s="627"/>
      <c r="AK40" s="627"/>
      <c r="AL40" s="628" t="s">
        <v>121</v>
      </c>
      <c r="AM40" s="629"/>
      <c r="AN40" s="629"/>
      <c r="AO40" s="630"/>
      <c r="AQ40" s="686" t="s">
        <v>330</v>
      </c>
      <c r="AR40" s="687"/>
      <c r="AS40" s="687"/>
      <c r="AT40" s="687"/>
      <c r="AU40" s="687"/>
      <c r="AV40" s="687"/>
      <c r="AW40" s="687"/>
      <c r="AX40" s="687"/>
      <c r="AY40" s="688"/>
      <c r="AZ40" s="623" t="s">
        <v>121</v>
      </c>
      <c r="BA40" s="624"/>
      <c r="BB40" s="624"/>
      <c r="BC40" s="624"/>
      <c r="BD40" s="656"/>
      <c r="BE40" s="656"/>
      <c r="BF40" s="669"/>
      <c r="BG40" s="673" t="s">
        <v>331</v>
      </c>
      <c r="BH40" s="674"/>
      <c r="BI40" s="674"/>
      <c r="BJ40" s="674"/>
      <c r="BK40" s="674"/>
      <c r="BL40" s="223"/>
      <c r="BM40" s="621" t="s">
        <v>332</v>
      </c>
      <c r="BN40" s="621"/>
      <c r="BO40" s="621"/>
      <c r="BP40" s="621"/>
      <c r="BQ40" s="621"/>
      <c r="BR40" s="621"/>
      <c r="BS40" s="621"/>
      <c r="BT40" s="621"/>
      <c r="BU40" s="622"/>
      <c r="BV40" s="623">
        <v>87</v>
      </c>
      <c r="BW40" s="624"/>
      <c r="BX40" s="624"/>
      <c r="BY40" s="624"/>
      <c r="BZ40" s="624"/>
      <c r="CA40" s="624"/>
      <c r="CB40" s="633"/>
      <c r="CD40" s="620" t="s">
        <v>333</v>
      </c>
      <c r="CE40" s="621"/>
      <c r="CF40" s="621"/>
      <c r="CG40" s="621"/>
      <c r="CH40" s="621"/>
      <c r="CI40" s="621"/>
      <c r="CJ40" s="621"/>
      <c r="CK40" s="621"/>
      <c r="CL40" s="621"/>
      <c r="CM40" s="621"/>
      <c r="CN40" s="621"/>
      <c r="CO40" s="621"/>
      <c r="CP40" s="621"/>
      <c r="CQ40" s="622"/>
      <c r="CR40" s="623" t="s">
        <v>121</v>
      </c>
      <c r="CS40" s="624"/>
      <c r="CT40" s="624"/>
      <c r="CU40" s="624"/>
      <c r="CV40" s="624"/>
      <c r="CW40" s="624"/>
      <c r="CX40" s="624"/>
      <c r="CY40" s="625"/>
      <c r="CZ40" s="628" t="s">
        <v>121</v>
      </c>
      <c r="DA40" s="653"/>
      <c r="DB40" s="653"/>
      <c r="DC40" s="658"/>
      <c r="DD40" s="632" t="s">
        <v>121</v>
      </c>
      <c r="DE40" s="624"/>
      <c r="DF40" s="624"/>
      <c r="DG40" s="624"/>
      <c r="DH40" s="624"/>
      <c r="DI40" s="624"/>
      <c r="DJ40" s="624"/>
      <c r="DK40" s="625"/>
      <c r="DL40" s="632" t="s">
        <v>121</v>
      </c>
      <c r="DM40" s="624"/>
      <c r="DN40" s="624"/>
      <c r="DO40" s="624"/>
      <c r="DP40" s="624"/>
      <c r="DQ40" s="624"/>
      <c r="DR40" s="624"/>
      <c r="DS40" s="624"/>
      <c r="DT40" s="624"/>
      <c r="DU40" s="624"/>
      <c r="DV40" s="625"/>
      <c r="DW40" s="628" t="s">
        <v>121</v>
      </c>
      <c r="DX40" s="653"/>
      <c r="DY40" s="653"/>
      <c r="DZ40" s="653"/>
      <c r="EA40" s="653"/>
      <c r="EB40" s="653"/>
      <c r="EC40" s="654"/>
    </row>
    <row r="41" spans="2:133" ht="11.25" customHeight="1">
      <c r="B41" s="644" t="s">
        <v>334</v>
      </c>
      <c r="C41" s="645"/>
      <c r="D41" s="645"/>
      <c r="E41" s="645"/>
      <c r="F41" s="645"/>
      <c r="G41" s="645"/>
      <c r="H41" s="645"/>
      <c r="I41" s="645"/>
      <c r="J41" s="645"/>
      <c r="K41" s="645"/>
      <c r="L41" s="645"/>
      <c r="M41" s="645"/>
      <c r="N41" s="645"/>
      <c r="O41" s="645"/>
      <c r="P41" s="645"/>
      <c r="Q41" s="646"/>
      <c r="R41" s="695">
        <v>23252035</v>
      </c>
      <c r="S41" s="696"/>
      <c r="T41" s="696"/>
      <c r="U41" s="696"/>
      <c r="V41" s="696"/>
      <c r="W41" s="696"/>
      <c r="X41" s="696"/>
      <c r="Y41" s="700"/>
      <c r="Z41" s="701">
        <v>100</v>
      </c>
      <c r="AA41" s="701"/>
      <c r="AB41" s="701"/>
      <c r="AC41" s="701"/>
      <c r="AD41" s="702">
        <v>9797463</v>
      </c>
      <c r="AE41" s="702"/>
      <c r="AF41" s="702"/>
      <c r="AG41" s="702"/>
      <c r="AH41" s="702"/>
      <c r="AI41" s="702"/>
      <c r="AJ41" s="702"/>
      <c r="AK41" s="702"/>
      <c r="AL41" s="703">
        <v>100</v>
      </c>
      <c r="AM41" s="683"/>
      <c r="AN41" s="683"/>
      <c r="AO41" s="704"/>
      <c r="AQ41" s="686" t="s">
        <v>335</v>
      </c>
      <c r="AR41" s="687"/>
      <c r="AS41" s="687"/>
      <c r="AT41" s="687"/>
      <c r="AU41" s="687"/>
      <c r="AV41" s="687"/>
      <c r="AW41" s="687"/>
      <c r="AX41" s="687"/>
      <c r="AY41" s="688"/>
      <c r="AZ41" s="623">
        <v>328148</v>
      </c>
      <c r="BA41" s="624"/>
      <c r="BB41" s="624"/>
      <c r="BC41" s="624"/>
      <c r="BD41" s="656"/>
      <c r="BE41" s="656"/>
      <c r="BF41" s="669"/>
      <c r="BG41" s="673"/>
      <c r="BH41" s="674"/>
      <c r="BI41" s="674"/>
      <c r="BJ41" s="674"/>
      <c r="BK41" s="674"/>
      <c r="BL41" s="223"/>
      <c r="BM41" s="621" t="s">
        <v>336</v>
      </c>
      <c r="BN41" s="621"/>
      <c r="BO41" s="621"/>
      <c r="BP41" s="621"/>
      <c r="BQ41" s="621"/>
      <c r="BR41" s="621"/>
      <c r="BS41" s="621"/>
      <c r="BT41" s="621"/>
      <c r="BU41" s="622"/>
      <c r="BV41" s="623" t="s">
        <v>121</v>
      </c>
      <c r="BW41" s="624"/>
      <c r="BX41" s="624"/>
      <c r="BY41" s="624"/>
      <c r="BZ41" s="624"/>
      <c r="CA41" s="624"/>
      <c r="CB41" s="633"/>
      <c r="CD41" s="620" t="s">
        <v>337</v>
      </c>
      <c r="CE41" s="621"/>
      <c r="CF41" s="621"/>
      <c r="CG41" s="621"/>
      <c r="CH41" s="621"/>
      <c r="CI41" s="621"/>
      <c r="CJ41" s="621"/>
      <c r="CK41" s="621"/>
      <c r="CL41" s="621"/>
      <c r="CM41" s="621"/>
      <c r="CN41" s="621"/>
      <c r="CO41" s="621"/>
      <c r="CP41" s="621"/>
      <c r="CQ41" s="622"/>
      <c r="CR41" s="623" t="s">
        <v>121</v>
      </c>
      <c r="CS41" s="656"/>
      <c r="CT41" s="656"/>
      <c r="CU41" s="656"/>
      <c r="CV41" s="656"/>
      <c r="CW41" s="656"/>
      <c r="CX41" s="656"/>
      <c r="CY41" s="657"/>
      <c r="CZ41" s="628" t="s">
        <v>121</v>
      </c>
      <c r="DA41" s="653"/>
      <c r="DB41" s="653"/>
      <c r="DC41" s="658"/>
      <c r="DD41" s="632" t="s">
        <v>121</v>
      </c>
      <c r="DE41" s="656"/>
      <c r="DF41" s="656"/>
      <c r="DG41" s="656"/>
      <c r="DH41" s="656"/>
      <c r="DI41" s="656"/>
      <c r="DJ41" s="656"/>
      <c r="DK41" s="657"/>
      <c r="DL41" s="706"/>
      <c r="DM41" s="707"/>
      <c r="DN41" s="707"/>
      <c r="DO41" s="707"/>
      <c r="DP41" s="707"/>
      <c r="DQ41" s="707"/>
      <c r="DR41" s="707"/>
      <c r="DS41" s="707"/>
      <c r="DT41" s="707"/>
      <c r="DU41" s="707"/>
      <c r="DV41" s="708"/>
      <c r="DW41" s="697"/>
      <c r="DX41" s="698"/>
      <c r="DY41" s="698"/>
      <c r="DZ41" s="698"/>
      <c r="EA41" s="698"/>
      <c r="EB41" s="698"/>
      <c r="EC41" s="699"/>
    </row>
    <row r="42" spans="2:133" ht="11.25" customHeight="1">
      <c r="AQ42" s="692" t="s">
        <v>338</v>
      </c>
      <c r="AR42" s="693"/>
      <c r="AS42" s="693"/>
      <c r="AT42" s="693"/>
      <c r="AU42" s="693"/>
      <c r="AV42" s="693"/>
      <c r="AW42" s="693"/>
      <c r="AX42" s="693"/>
      <c r="AY42" s="694"/>
      <c r="AZ42" s="695">
        <v>1315423</v>
      </c>
      <c r="BA42" s="696"/>
      <c r="BB42" s="696"/>
      <c r="BC42" s="696"/>
      <c r="BD42" s="682"/>
      <c r="BE42" s="682"/>
      <c r="BF42" s="684"/>
      <c r="BG42" s="675"/>
      <c r="BH42" s="676"/>
      <c r="BI42" s="676"/>
      <c r="BJ42" s="676"/>
      <c r="BK42" s="676"/>
      <c r="BL42" s="224"/>
      <c r="BM42" s="645" t="s">
        <v>339</v>
      </c>
      <c r="BN42" s="645"/>
      <c r="BO42" s="645"/>
      <c r="BP42" s="645"/>
      <c r="BQ42" s="645"/>
      <c r="BR42" s="645"/>
      <c r="BS42" s="645"/>
      <c r="BT42" s="645"/>
      <c r="BU42" s="646"/>
      <c r="BV42" s="695">
        <v>408</v>
      </c>
      <c r="BW42" s="696"/>
      <c r="BX42" s="696"/>
      <c r="BY42" s="696"/>
      <c r="BZ42" s="696"/>
      <c r="CA42" s="696"/>
      <c r="CB42" s="705"/>
      <c r="CD42" s="620" t="s">
        <v>340</v>
      </c>
      <c r="CE42" s="621"/>
      <c r="CF42" s="621"/>
      <c r="CG42" s="621"/>
      <c r="CH42" s="621"/>
      <c r="CI42" s="621"/>
      <c r="CJ42" s="621"/>
      <c r="CK42" s="621"/>
      <c r="CL42" s="621"/>
      <c r="CM42" s="621"/>
      <c r="CN42" s="621"/>
      <c r="CO42" s="621"/>
      <c r="CP42" s="621"/>
      <c r="CQ42" s="622"/>
      <c r="CR42" s="623">
        <v>3145914</v>
      </c>
      <c r="CS42" s="656"/>
      <c r="CT42" s="656"/>
      <c r="CU42" s="656"/>
      <c r="CV42" s="656"/>
      <c r="CW42" s="656"/>
      <c r="CX42" s="656"/>
      <c r="CY42" s="657"/>
      <c r="CZ42" s="628">
        <v>14.2</v>
      </c>
      <c r="DA42" s="653"/>
      <c r="DB42" s="653"/>
      <c r="DC42" s="658"/>
      <c r="DD42" s="632">
        <v>675684</v>
      </c>
      <c r="DE42" s="656"/>
      <c r="DF42" s="656"/>
      <c r="DG42" s="656"/>
      <c r="DH42" s="656"/>
      <c r="DI42" s="656"/>
      <c r="DJ42" s="656"/>
      <c r="DK42" s="657"/>
      <c r="DL42" s="706"/>
      <c r="DM42" s="707"/>
      <c r="DN42" s="707"/>
      <c r="DO42" s="707"/>
      <c r="DP42" s="707"/>
      <c r="DQ42" s="707"/>
      <c r="DR42" s="707"/>
      <c r="DS42" s="707"/>
      <c r="DT42" s="707"/>
      <c r="DU42" s="707"/>
      <c r="DV42" s="708"/>
      <c r="DW42" s="697"/>
      <c r="DX42" s="698"/>
      <c r="DY42" s="698"/>
      <c r="DZ42" s="698"/>
      <c r="EA42" s="698"/>
      <c r="EB42" s="698"/>
      <c r="EC42" s="699"/>
    </row>
    <row r="43" spans="2:133" ht="11.25" customHeight="1">
      <c r="B43" s="214" t="s">
        <v>341</v>
      </c>
      <c r="CD43" s="620" t="s">
        <v>342</v>
      </c>
      <c r="CE43" s="621"/>
      <c r="CF43" s="621"/>
      <c r="CG43" s="621"/>
      <c r="CH43" s="621"/>
      <c r="CI43" s="621"/>
      <c r="CJ43" s="621"/>
      <c r="CK43" s="621"/>
      <c r="CL43" s="621"/>
      <c r="CM43" s="621"/>
      <c r="CN43" s="621"/>
      <c r="CO43" s="621"/>
      <c r="CP43" s="621"/>
      <c r="CQ43" s="622"/>
      <c r="CR43" s="623">
        <v>119580</v>
      </c>
      <c r="CS43" s="656"/>
      <c r="CT43" s="656"/>
      <c r="CU43" s="656"/>
      <c r="CV43" s="656"/>
      <c r="CW43" s="656"/>
      <c r="CX43" s="656"/>
      <c r="CY43" s="657"/>
      <c r="CZ43" s="628">
        <v>0.5</v>
      </c>
      <c r="DA43" s="653"/>
      <c r="DB43" s="653"/>
      <c r="DC43" s="658"/>
      <c r="DD43" s="632">
        <v>95532</v>
      </c>
      <c r="DE43" s="656"/>
      <c r="DF43" s="656"/>
      <c r="DG43" s="656"/>
      <c r="DH43" s="656"/>
      <c r="DI43" s="656"/>
      <c r="DJ43" s="656"/>
      <c r="DK43" s="657"/>
      <c r="DL43" s="706"/>
      <c r="DM43" s="707"/>
      <c r="DN43" s="707"/>
      <c r="DO43" s="707"/>
      <c r="DP43" s="707"/>
      <c r="DQ43" s="707"/>
      <c r="DR43" s="707"/>
      <c r="DS43" s="707"/>
      <c r="DT43" s="707"/>
      <c r="DU43" s="707"/>
      <c r="DV43" s="708"/>
      <c r="DW43" s="697"/>
      <c r="DX43" s="698"/>
      <c r="DY43" s="698"/>
      <c r="DZ43" s="698"/>
      <c r="EA43" s="698"/>
      <c r="EB43" s="698"/>
      <c r="EC43" s="699"/>
    </row>
    <row r="44" spans="2:133" ht="11.25" customHeight="1">
      <c r="B44" s="709" t="s">
        <v>343</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61" t="s">
        <v>291</v>
      </c>
      <c r="CE44" s="662"/>
      <c r="CF44" s="620" t="s">
        <v>344</v>
      </c>
      <c r="CG44" s="621"/>
      <c r="CH44" s="621"/>
      <c r="CI44" s="621"/>
      <c r="CJ44" s="621"/>
      <c r="CK44" s="621"/>
      <c r="CL44" s="621"/>
      <c r="CM44" s="621"/>
      <c r="CN44" s="621"/>
      <c r="CO44" s="621"/>
      <c r="CP44" s="621"/>
      <c r="CQ44" s="622"/>
      <c r="CR44" s="623">
        <v>2961564</v>
      </c>
      <c r="CS44" s="624"/>
      <c r="CT44" s="624"/>
      <c r="CU44" s="624"/>
      <c r="CV44" s="624"/>
      <c r="CW44" s="624"/>
      <c r="CX44" s="624"/>
      <c r="CY44" s="625"/>
      <c r="CZ44" s="628">
        <v>13.4</v>
      </c>
      <c r="DA44" s="629"/>
      <c r="DB44" s="629"/>
      <c r="DC44" s="635"/>
      <c r="DD44" s="632">
        <v>622479</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c r="B45" s="709" t="s">
        <v>345</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3"/>
      <c r="CE45" s="664"/>
      <c r="CF45" s="620" t="s">
        <v>346</v>
      </c>
      <c r="CG45" s="621"/>
      <c r="CH45" s="621"/>
      <c r="CI45" s="621"/>
      <c r="CJ45" s="621"/>
      <c r="CK45" s="621"/>
      <c r="CL45" s="621"/>
      <c r="CM45" s="621"/>
      <c r="CN45" s="621"/>
      <c r="CO45" s="621"/>
      <c r="CP45" s="621"/>
      <c r="CQ45" s="622"/>
      <c r="CR45" s="623">
        <v>1258814</v>
      </c>
      <c r="CS45" s="656"/>
      <c r="CT45" s="656"/>
      <c r="CU45" s="656"/>
      <c r="CV45" s="656"/>
      <c r="CW45" s="656"/>
      <c r="CX45" s="656"/>
      <c r="CY45" s="657"/>
      <c r="CZ45" s="628">
        <v>5.7</v>
      </c>
      <c r="DA45" s="653"/>
      <c r="DB45" s="653"/>
      <c r="DC45" s="658"/>
      <c r="DD45" s="632">
        <v>81069</v>
      </c>
      <c r="DE45" s="656"/>
      <c r="DF45" s="656"/>
      <c r="DG45" s="656"/>
      <c r="DH45" s="656"/>
      <c r="DI45" s="656"/>
      <c r="DJ45" s="656"/>
      <c r="DK45" s="657"/>
      <c r="DL45" s="706"/>
      <c r="DM45" s="707"/>
      <c r="DN45" s="707"/>
      <c r="DO45" s="707"/>
      <c r="DP45" s="707"/>
      <c r="DQ45" s="707"/>
      <c r="DR45" s="707"/>
      <c r="DS45" s="707"/>
      <c r="DT45" s="707"/>
      <c r="DU45" s="707"/>
      <c r="DV45" s="708"/>
      <c r="DW45" s="697"/>
      <c r="DX45" s="698"/>
      <c r="DY45" s="698"/>
      <c r="DZ45" s="698"/>
      <c r="EA45" s="698"/>
      <c r="EB45" s="698"/>
      <c r="EC45" s="699"/>
    </row>
    <row r="46" spans="2:133" ht="11.25" customHeight="1">
      <c r="B46" s="225"/>
      <c r="CD46" s="663"/>
      <c r="CE46" s="664"/>
      <c r="CF46" s="620" t="s">
        <v>347</v>
      </c>
      <c r="CG46" s="621"/>
      <c r="CH46" s="621"/>
      <c r="CI46" s="621"/>
      <c r="CJ46" s="621"/>
      <c r="CK46" s="621"/>
      <c r="CL46" s="621"/>
      <c r="CM46" s="621"/>
      <c r="CN46" s="621"/>
      <c r="CO46" s="621"/>
      <c r="CP46" s="621"/>
      <c r="CQ46" s="622"/>
      <c r="CR46" s="623">
        <v>1537423</v>
      </c>
      <c r="CS46" s="624"/>
      <c r="CT46" s="624"/>
      <c r="CU46" s="624"/>
      <c r="CV46" s="624"/>
      <c r="CW46" s="624"/>
      <c r="CX46" s="624"/>
      <c r="CY46" s="625"/>
      <c r="CZ46" s="628">
        <v>7</v>
      </c>
      <c r="DA46" s="629"/>
      <c r="DB46" s="629"/>
      <c r="DC46" s="635"/>
      <c r="DD46" s="632">
        <v>526883</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c r="B47" s="225"/>
      <c r="CD47" s="663"/>
      <c r="CE47" s="664"/>
      <c r="CF47" s="620" t="s">
        <v>348</v>
      </c>
      <c r="CG47" s="621"/>
      <c r="CH47" s="621"/>
      <c r="CI47" s="621"/>
      <c r="CJ47" s="621"/>
      <c r="CK47" s="621"/>
      <c r="CL47" s="621"/>
      <c r="CM47" s="621"/>
      <c r="CN47" s="621"/>
      <c r="CO47" s="621"/>
      <c r="CP47" s="621"/>
      <c r="CQ47" s="622"/>
      <c r="CR47" s="623">
        <v>184350</v>
      </c>
      <c r="CS47" s="656"/>
      <c r="CT47" s="656"/>
      <c r="CU47" s="656"/>
      <c r="CV47" s="656"/>
      <c r="CW47" s="656"/>
      <c r="CX47" s="656"/>
      <c r="CY47" s="657"/>
      <c r="CZ47" s="628">
        <v>0.8</v>
      </c>
      <c r="DA47" s="653"/>
      <c r="DB47" s="653"/>
      <c r="DC47" s="658"/>
      <c r="DD47" s="632">
        <v>53205</v>
      </c>
      <c r="DE47" s="656"/>
      <c r="DF47" s="656"/>
      <c r="DG47" s="656"/>
      <c r="DH47" s="656"/>
      <c r="DI47" s="656"/>
      <c r="DJ47" s="656"/>
      <c r="DK47" s="657"/>
      <c r="DL47" s="706"/>
      <c r="DM47" s="707"/>
      <c r="DN47" s="707"/>
      <c r="DO47" s="707"/>
      <c r="DP47" s="707"/>
      <c r="DQ47" s="707"/>
      <c r="DR47" s="707"/>
      <c r="DS47" s="707"/>
      <c r="DT47" s="707"/>
      <c r="DU47" s="707"/>
      <c r="DV47" s="708"/>
      <c r="DW47" s="697"/>
      <c r="DX47" s="698"/>
      <c r="DY47" s="698"/>
      <c r="DZ47" s="698"/>
      <c r="EA47" s="698"/>
      <c r="EB47" s="698"/>
      <c r="EC47" s="699"/>
    </row>
    <row r="48" spans="2:133" ht="11">
      <c r="B48" s="225"/>
      <c r="CD48" s="665"/>
      <c r="CE48" s="666"/>
      <c r="CF48" s="620" t="s">
        <v>349</v>
      </c>
      <c r="CG48" s="621"/>
      <c r="CH48" s="621"/>
      <c r="CI48" s="621"/>
      <c r="CJ48" s="621"/>
      <c r="CK48" s="621"/>
      <c r="CL48" s="621"/>
      <c r="CM48" s="621"/>
      <c r="CN48" s="621"/>
      <c r="CO48" s="621"/>
      <c r="CP48" s="621"/>
      <c r="CQ48" s="622"/>
      <c r="CR48" s="623" t="s">
        <v>121</v>
      </c>
      <c r="CS48" s="624"/>
      <c r="CT48" s="624"/>
      <c r="CU48" s="624"/>
      <c r="CV48" s="624"/>
      <c r="CW48" s="624"/>
      <c r="CX48" s="624"/>
      <c r="CY48" s="625"/>
      <c r="CZ48" s="628" t="s">
        <v>121</v>
      </c>
      <c r="DA48" s="629"/>
      <c r="DB48" s="629"/>
      <c r="DC48" s="635"/>
      <c r="DD48" s="632" t="s">
        <v>121</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c r="B49" s="225"/>
      <c r="CD49" s="644" t="s">
        <v>350</v>
      </c>
      <c r="CE49" s="645"/>
      <c r="CF49" s="645"/>
      <c r="CG49" s="645"/>
      <c r="CH49" s="645"/>
      <c r="CI49" s="645"/>
      <c r="CJ49" s="645"/>
      <c r="CK49" s="645"/>
      <c r="CL49" s="645"/>
      <c r="CM49" s="645"/>
      <c r="CN49" s="645"/>
      <c r="CO49" s="645"/>
      <c r="CP49" s="645"/>
      <c r="CQ49" s="646"/>
      <c r="CR49" s="695">
        <v>22102267</v>
      </c>
      <c r="CS49" s="682"/>
      <c r="CT49" s="682"/>
      <c r="CU49" s="682"/>
      <c r="CV49" s="682"/>
      <c r="CW49" s="682"/>
      <c r="CX49" s="682"/>
      <c r="CY49" s="711"/>
      <c r="CZ49" s="703">
        <v>100</v>
      </c>
      <c r="DA49" s="712"/>
      <c r="DB49" s="712"/>
      <c r="DC49" s="713"/>
      <c r="DD49" s="714">
        <v>13320080</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fre5P0UiwYk29upvF+HFow98uDb5O2DriFpSOC5ZqlUUMy6BcAZEC1H7vKGcfOl1L0kghczZHt/sLXwbl86crw==" saltValue="6/3ijCcScjl7BQjMnUBeVA=="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 zeroHeight="1"/>
  <cols>
    <col min="1" max="130" width="2.7265625" style="231" customWidth="1"/>
    <col min="131" max="131" width="1.6328125" style="231" customWidth="1"/>
    <col min="132" max="16384" width="9" style="231" hidden="1"/>
  </cols>
  <sheetData>
    <row r="1" spans="1:131" ht="11.25" customHeight="1" thickBot="1">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c r="A2" s="721" t="s">
        <v>351</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352</v>
      </c>
      <c r="DK2" s="723"/>
      <c r="DL2" s="723"/>
      <c r="DM2" s="723"/>
      <c r="DN2" s="723"/>
      <c r="DO2" s="724"/>
      <c r="DP2" s="228"/>
      <c r="DQ2" s="722" t="s">
        <v>353</v>
      </c>
      <c r="DR2" s="723"/>
      <c r="DS2" s="723"/>
      <c r="DT2" s="723"/>
      <c r="DU2" s="723"/>
      <c r="DV2" s="723"/>
      <c r="DW2" s="723"/>
      <c r="DX2" s="723"/>
      <c r="DY2" s="723"/>
      <c r="DZ2" s="724"/>
      <c r="EA2" s="230"/>
    </row>
    <row r="3" spans="1:131" ht="11.25" customHeight="1">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c r="A4" s="725" t="s">
        <v>354</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355</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c r="A5" s="727" t="s">
        <v>356</v>
      </c>
      <c r="B5" s="728"/>
      <c r="C5" s="728"/>
      <c r="D5" s="728"/>
      <c r="E5" s="728"/>
      <c r="F5" s="728"/>
      <c r="G5" s="728"/>
      <c r="H5" s="728"/>
      <c r="I5" s="728"/>
      <c r="J5" s="728"/>
      <c r="K5" s="728"/>
      <c r="L5" s="728"/>
      <c r="M5" s="728"/>
      <c r="N5" s="728"/>
      <c r="O5" s="728"/>
      <c r="P5" s="729"/>
      <c r="Q5" s="733" t="s">
        <v>357</v>
      </c>
      <c r="R5" s="734"/>
      <c r="S5" s="734"/>
      <c r="T5" s="734"/>
      <c r="U5" s="735"/>
      <c r="V5" s="733" t="s">
        <v>358</v>
      </c>
      <c r="W5" s="734"/>
      <c r="X5" s="734"/>
      <c r="Y5" s="734"/>
      <c r="Z5" s="735"/>
      <c r="AA5" s="733" t="s">
        <v>359</v>
      </c>
      <c r="AB5" s="734"/>
      <c r="AC5" s="734"/>
      <c r="AD5" s="734"/>
      <c r="AE5" s="734"/>
      <c r="AF5" s="739" t="s">
        <v>360</v>
      </c>
      <c r="AG5" s="734"/>
      <c r="AH5" s="734"/>
      <c r="AI5" s="734"/>
      <c r="AJ5" s="740"/>
      <c r="AK5" s="734" t="s">
        <v>361</v>
      </c>
      <c r="AL5" s="734"/>
      <c r="AM5" s="734"/>
      <c r="AN5" s="734"/>
      <c r="AO5" s="735"/>
      <c r="AP5" s="733" t="s">
        <v>362</v>
      </c>
      <c r="AQ5" s="734"/>
      <c r="AR5" s="734"/>
      <c r="AS5" s="734"/>
      <c r="AT5" s="735"/>
      <c r="AU5" s="733" t="s">
        <v>363</v>
      </c>
      <c r="AV5" s="734"/>
      <c r="AW5" s="734"/>
      <c r="AX5" s="734"/>
      <c r="AY5" s="740"/>
      <c r="AZ5" s="232"/>
      <c r="BA5" s="232"/>
      <c r="BB5" s="232"/>
      <c r="BC5" s="232"/>
      <c r="BD5" s="232"/>
      <c r="BE5" s="233"/>
      <c r="BF5" s="233"/>
      <c r="BG5" s="233"/>
      <c r="BH5" s="233"/>
      <c r="BI5" s="233"/>
      <c r="BJ5" s="233"/>
      <c r="BK5" s="233"/>
      <c r="BL5" s="233"/>
      <c r="BM5" s="233"/>
      <c r="BN5" s="233"/>
      <c r="BO5" s="233"/>
      <c r="BP5" s="233"/>
      <c r="BQ5" s="727" t="s">
        <v>364</v>
      </c>
      <c r="BR5" s="728"/>
      <c r="BS5" s="728"/>
      <c r="BT5" s="728"/>
      <c r="BU5" s="728"/>
      <c r="BV5" s="728"/>
      <c r="BW5" s="728"/>
      <c r="BX5" s="728"/>
      <c r="BY5" s="728"/>
      <c r="BZ5" s="728"/>
      <c r="CA5" s="728"/>
      <c r="CB5" s="728"/>
      <c r="CC5" s="728"/>
      <c r="CD5" s="728"/>
      <c r="CE5" s="728"/>
      <c r="CF5" s="728"/>
      <c r="CG5" s="729"/>
      <c r="CH5" s="733" t="s">
        <v>365</v>
      </c>
      <c r="CI5" s="734"/>
      <c r="CJ5" s="734"/>
      <c r="CK5" s="734"/>
      <c r="CL5" s="735"/>
      <c r="CM5" s="733" t="s">
        <v>366</v>
      </c>
      <c r="CN5" s="734"/>
      <c r="CO5" s="734"/>
      <c r="CP5" s="734"/>
      <c r="CQ5" s="735"/>
      <c r="CR5" s="733" t="s">
        <v>367</v>
      </c>
      <c r="CS5" s="734"/>
      <c r="CT5" s="734"/>
      <c r="CU5" s="734"/>
      <c r="CV5" s="735"/>
      <c r="CW5" s="733" t="s">
        <v>368</v>
      </c>
      <c r="CX5" s="734"/>
      <c r="CY5" s="734"/>
      <c r="CZ5" s="734"/>
      <c r="DA5" s="735"/>
      <c r="DB5" s="733" t="s">
        <v>369</v>
      </c>
      <c r="DC5" s="734"/>
      <c r="DD5" s="734"/>
      <c r="DE5" s="734"/>
      <c r="DF5" s="735"/>
      <c r="DG5" s="763" t="s">
        <v>370</v>
      </c>
      <c r="DH5" s="764"/>
      <c r="DI5" s="764"/>
      <c r="DJ5" s="764"/>
      <c r="DK5" s="765"/>
      <c r="DL5" s="763" t="s">
        <v>371</v>
      </c>
      <c r="DM5" s="764"/>
      <c r="DN5" s="764"/>
      <c r="DO5" s="764"/>
      <c r="DP5" s="765"/>
      <c r="DQ5" s="733" t="s">
        <v>372</v>
      </c>
      <c r="DR5" s="734"/>
      <c r="DS5" s="734"/>
      <c r="DT5" s="734"/>
      <c r="DU5" s="735"/>
      <c r="DV5" s="733" t="s">
        <v>363</v>
      </c>
      <c r="DW5" s="734"/>
      <c r="DX5" s="734"/>
      <c r="DY5" s="734"/>
      <c r="DZ5" s="740"/>
      <c r="EA5" s="234"/>
    </row>
    <row r="6" spans="1:131" s="235" customFormat="1" ht="26.25" customHeight="1" thickBot="1">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c r="A7" s="236">
        <v>1</v>
      </c>
      <c r="B7" s="749" t="s">
        <v>373</v>
      </c>
      <c r="C7" s="750"/>
      <c r="D7" s="750"/>
      <c r="E7" s="750"/>
      <c r="F7" s="750"/>
      <c r="G7" s="750"/>
      <c r="H7" s="750"/>
      <c r="I7" s="750"/>
      <c r="J7" s="750"/>
      <c r="K7" s="750"/>
      <c r="L7" s="750"/>
      <c r="M7" s="750"/>
      <c r="N7" s="750"/>
      <c r="O7" s="750"/>
      <c r="P7" s="751"/>
      <c r="Q7" s="752">
        <v>23252</v>
      </c>
      <c r="R7" s="753"/>
      <c r="S7" s="753"/>
      <c r="T7" s="753"/>
      <c r="U7" s="753"/>
      <c r="V7" s="753">
        <v>22102</v>
      </c>
      <c r="W7" s="753"/>
      <c r="X7" s="753"/>
      <c r="Y7" s="753"/>
      <c r="Z7" s="753"/>
      <c r="AA7" s="753">
        <v>1150</v>
      </c>
      <c r="AB7" s="753"/>
      <c r="AC7" s="753"/>
      <c r="AD7" s="753"/>
      <c r="AE7" s="754"/>
      <c r="AF7" s="755">
        <v>604</v>
      </c>
      <c r="AG7" s="756"/>
      <c r="AH7" s="756"/>
      <c r="AI7" s="756"/>
      <c r="AJ7" s="757"/>
      <c r="AK7" s="758">
        <v>2580</v>
      </c>
      <c r="AL7" s="759"/>
      <c r="AM7" s="759"/>
      <c r="AN7" s="759"/>
      <c r="AO7" s="759"/>
      <c r="AP7" s="759">
        <v>21690</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559</v>
      </c>
      <c r="BT7" s="747"/>
      <c r="BU7" s="747"/>
      <c r="BV7" s="747"/>
      <c r="BW7" s="747"/>
      <c r="BX7" s="747"/>
      <c r="BY7" s="747"/>
      <c r="BZ7" s="747"/>
      <c r="CA7" s="747"/>
      <c r="CB7" s="747"/>
      <c r="CC7" s="747"/>
      <c r="CD7" s="747"/>
      <c r="CE7" s="747"/>
      <c r="CF7" s="747"/>
      <c r="CG7" s="762"/>
      <c r="CH7" s="743">
        <v>-5</v>
      </c>
      <c r="CI7" s="744"/>
      <c r="CJ7" s="744"/>
      <c r="CK7" s="744"/>
      <c r="CL7" s="745"/>
      <c r="CM7" s="743">
        <v>95</v>
      </c>
      <c r="CN7" s="744"/>
      <c r="CO7" s="744"/>
      <c r="CP7" s="744"/>
      <c r="CQ7" s="745"/>
      <c r="CR7" s="743">
        <v>1</v>
      </c>
      <c r="CS7" s="744"/>
      <c r="CT7" s="744"/>
      <c r="CU7" s="744"/>
      <c r="CV7" s="745"/>
      <c r="CW7" s="743" t="s">
        <v>551</v>
      </c>
      <c r="CX7" s="744"/>
      <c r="CY7" s="744"/>
      <c r="CZ7" s="744"/>
      <c r="DA7" s="745"/>
      <c r="DB7" s="743" t="s">
        <v>551</v>
      </c>
      <c r="DC7" s="744"/>
      <c r="DD7" s="744"/>
      <c r="DE7" s="744"/>
      <c r="DF7" s="745"/>
      <c r="DG7" s="743" t="s">
        <v>551</v>
      </c>
      <c r="DH7" s="744"/>
      <c r="DI7" s="744"/>
      <c r="DJ7" s="744"/>
      <c r="DK7" s="745"/>
      <c r="DL7" s="743" t="s">
        <v>551</v>
      </c>
      <c r="DM7" s="744"/>
      <c r="DN7" s="744"/>
      <c r="DO7" s="744"/>
      <c r="DP7" s="745"/>
      <c r="DQ7" s="743">
        <v>0</v>
      </c>
      <c r="DR7" s="744"/>
      <c r="DS7" s="744"/>
      <c r="DT7" s="744"/>
      <c r="DU7" s="745"/>
      <c r="DV7" s="746"/>
      <c r="DW7" s="747"/>
      <c r="DX7" s="747"/>
      <c r="DY7" s="747"/>
      <c r="DZ7" s="748"/>
      <c r="EA7" s="234"/>
    </row>
    <row r="8" spans="1:131" s="235" customFormat="1" ht="26.25" customHeight="1">
      <c r="A8" s="238">
        <v>2</v>
      </c>
      <c r="B8" s="780"/>
      <c r="C8" s="781"/>
      <c r="D8" s="781"/>
      <c r="E8" s="781"/>
      <c r="F8" s="781"/>
      <c r="G8" s="781"/>
      <c r="H8" s="781"/>
      <c r="I8" s="781"/>
      <c r="J8" s="781"/>
      <c r="K8" s="781"/>
      <c r="L8" s="781"/>
      <c r="M8" s="781"/>
      <c r="N8" s="781"/>
      <c r="O8" s="781"/>
      <c r="P8" s="782"/>
      <c r="Q8" s="783"/>
      <c r="R8" s="784"/>
      <c r="S8" s="784"/>
      <c r="T8" s="784"/>
      <c r="U8" s="784"/>
      <c r="V8" s="784"/>
      <c r="W8" s="784"/>
      <c r="X8" s="784"/>
      <c r="Y8" s="784"/>
      <c r="Z8" s="784"/>
      <c r="AA8" s="784"/>
      <c r="AB8" s="784"/>
      <c r="AC8" s="784"/>
      <c r="AD8" s="784"/>
      <c r="AE8" s="785"/>
      <c r="AF8" s="786"/>
      <c r="AG8" s="787"/>
      <c r="AH8" s="787"/>
      <c r="AI8" s="787"/>
      <c r="AJ8" s="788"/>
      <c r="AK8" s="769"/>
      <c r="AL8" s="770"/>
      <c r="AM8" s="770"/>
      <c r="AN8" s="770"/>
      <c r="AO8" s="770"/>
      <c r="AP8" s="770"/>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c r="BT8" s="774"/>
      <c r="BU8" s="774"/>
      <c r="BV8" s="774"/>
      <c r="BW8" s="774"/>
      <c r="BX8" s="774"/>
      <c r="BY8" s="774"/>
      <c r="BZ8" s="774"/>
      <c r="CA8" s="774"/>
      <c r="CB8" s="774"/>
      <c r="CC8" s="774"/>
      <c r="CD8" s="774"/>
      <c r="CE8" s="774"/>
      <c r="CF8" s="774"/>
      <c r="CG8" s="775"/>
      <c r="CH8" s="776"/>
      <c r="CI8" s="777"/>
      <c r="CJ8" s="777"/>
      <c r="CK8" s="777"/>
      <c r="CL8" s="778"/>
      <c r="CM8" s="776"/>
      <c r="CN8" s="777"/>
      <c r="CO8" s="777"/>
      <c r="CP8" s="777"/>
      <c r="CQ8" s="778"/>
      <c r="CR8" s="776"/>
      <c r="CS8" s="777"/>
      <c r="CT8" s="777"/>
      <c r="CU8" s="777"/>
      <c r="CV8" s="778"/>
      <c r="CW8" s="776"/>
      <c r="CX8" s="777"/>
      <c r="CY8" s="777"/>
      <c r="CZ8" s="777"/>
      <c r="DA8" s="778"/>
      <c r="DB8" s="776"/>
      <c r="DC8" s="777"/>
      <c r="DD8" s="777"/>
      <c r="DE8" s="777"/>
      <c r="DF8" s="778"/>
      <c r="DG8" s="776"/>
      <c r="DH8" s="777"/>
      <c r="DI8" s="777"/>
      <c r="DJ8" s="777"/>
      <c r="DK8" s="778"/>
      <c r="DL8" s="776"/>
      <c r="DM8" s="777"/>
      <c r="DN8" s="777"/>
      <c r="DO8" s="777"/>
      <c r="DP8" s="778"/>
      <c r="DQ8" s="776"/>
      <c r="DR8" s="777"/>
      <c r="DS8" s="777"/>
      <c r="DT8" s="777"/>
      <c r="DU8" s="778"/>
      <c r="DV8" s="773"/>
      <c r="DW8" s="774"/>
      <c r="DX8" s="774"/>
      <c r="DY8" s="774"/>
      <c r="DZ8" s="779"/>
      <c r="EA8" s="234"/>
    </row>
    <row r="9" spans="1:131" s="235" customFormat="1" ht="26.25" customHeight="1">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c r="BT9" s="774"/>
      <c r="BU9" s="774"/>
      <c r="BV9" s="774"/>
      <c r="BW9" s="774"/>
      <c r="BX9" s="774"/>
      <c r="BY9" s="774"/>
      <c r="BZ9" s="774"/>
      <c r="CA9" s="774"/>
      <c r="CB9" s="774"/>
      <c r="CC9" s="774"/>
      <c r="CD9" s="774"/>
      <c r="CE9" s="774"/>
      <c r="CF9" s="774"/>
      <c r="CG9" s="775"/>
      <c r="CH9" s="776"/>
      <c r="CI9" s="777"/>
      <c r="CJ9" s="777"/>
      <c r="CK9" s="777"/>
      <c r="CL9" s="778"/>
      <c r="CM9" s="776"/>
      <c r="CN9" s="777"/>
      <c r="CO9" s="777"/>
      <c r="CP9" s="777"/>
      <c r="CQ9" s="778"/>
      <c r="CR9" s="776"/>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4"/>
    </row>
    <row r="10" spans="1:131" s="235" customFormat="1" ht="26.25" customHeight="1">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374</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c r="A23" s="240" t="s">
        <v>375</v>
      </c>
      <c r="B23" s="789" t="s">
        <v>376</v>
      </c>
      <c r="C23" s="790"/>
      <c r="D23" s="790"/>
      <c r="E23" s="790"/>
      <c r="F23" s="790"/>
      <c r="G23" s="790"/>
      <c r="H23" s="790"/>
      <c r="I23" s="790"/>
      <c r="J23" s="790"/>
      <c r="K23" s="790"/>
      <c r="L23" s="790"/>
      <c r="M23" s="790"/>
      <c r="N23" s="790"/>
      <c r="O23" s="790"/>
      <c r="P23" s="791"/>
      <c r="Q23" s="792">
        <v>23252</v>
      </c>
      <c r="R23" s="793"/>
      <c r="S23" s="793"/>
      <c r="T23" s="793"/>
      <c r="U23" s="793"/>
      <c r="V23" s="793">
        <v>22102</v>
      </c>
      <c r="W23" s="793"/>
      <c r="X23" s="793"/>
      <c r="Y23" s="793"/>
      <c r="Z23" s="793"/>
      <c r="AA23" s="793">
        <v>1150</v>
      </c>
      <c r="AB23" s="793"/>
      <c r="AC23" s="793"/>
      <c r="AD23" s="793"/>
      <c r="AE23" s="794"/>
      <c r="AF23" s="795">
        <v>604</v>
      </c>
      <c r="AG23" s="793"/>
      <c r="AH23" s="793"/>
      <c r="AI23" s="793"/>
      <c r="AJ23" s="796"/>
      <c r="AK23" s="797"/>
      <c r="AL23" s="798"/>
      <c r="AM23" s="798"/>
      <c r="AN23" s="798"/>
      <c r="AO23" s="798"/>
      <c r="AP23" s="793">
        <v>21690</v>
      </c>
      <c r="AQ23" s="793"/>
      <c r="AR23" s="793"/>
      <c r="AS23" s="793"/>
      <c r="AT23" s="793"/>
      <c r="AU23" s="809"/>
      <c r="AV23" s="809"/>
      <c r="AW23" s="809"/>
      <c r="AX23" s="809"/>
      <c r="AY23" s="810"/>
      <c r="AZ23" s="811" t="s">
        <v>121</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c r="A24" s="808" t="s">
        <v>377</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c r="A25" s="725" t="s">
        <v>378</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c r="A26" s="727" t="s">
        <v>356</v>
      </c>
      <c r="B26" s="728"/>
      <c r="C26" s="728"/>
      <c r="D26" s="728"/>
      <c r="E26" s="728"/>
      <c r="F26" s="728"/>
      <c r="G26" s="728"/>
      <c r="H26" s="728"/>
      <c r="I26" s="728"/>
      <c r="J26" s="728"/>
      <c r="K26" s="728"/>
      <c r="L26" s="728"/>
      <c r="M26" s="728"/>
      <c r="N26" s="728"/>
      <c r="O26" s="728"/>
      <c r="P26" s="729"/>
      <c r="Q26" s="733" t="s">
        <v>379</v>
      </c>
      <c r="R26" s="734"/>
      <c r="S26" s="734"/>
      <c r="T26" s="734"/>
      <c r="U26" s="735"/>
      <c r="V26" s="733" t="s">
        <v>380</v>
      </c>
      <c r="W26" s="734"/>
      <c r="X26" s="734"/>
      <c r="Y26" s="734"/>
      <c r="Z26" s="735"/>
      <c r="AA26" s="733" t="s">
        <v>381</v>
      </c>
      <c r="AB26" s="734"/>
      <c r="AC26" s="734"/>
      <c r="AD26" s="734"/>
      <c r="AE26" s="734"/>
      <c r="AF26" s="814" t="s">
        <v>382</v>
      </c>
      <c r="AG26" s="815"/>
      <c r="AH26" s="815"/>
      <c r="AI26" s="815"/>
      <c r="AJ26" s="816"/>
      <c r="AK26" s="734" t="s">
        <v>383</v>
      </c>
      <c r="AL26" s="734"/>
      <c r="AM26" s="734"/>
      <c r="AN26" s="734"/>
      <c r="AO26" s="735"/>
      <c r="AP26" s="733" t="s">
        <v>384</v>
      </c>
      <c r="AQ26" s="734"/>
      <c r="AR26" s="734"/>
      <c r="AS26" s="734"/>
      <c r="AT26" s="735"/>
      <c r="AU26" s="733" t="s">
        <v>385</v>
      </c>
      <c r="AV26" s="734"/>
      <c r="AW26" s="734"/>
      <c r="AX26" s="734"/>
      <c r="AY26" s="735"/>
      <c r="AZ26" s="733" t="s">
        <v>386</v>
      </c>
      <c r="BA26" s="734"/>
      <c r="BB26" s="734"/>
      <c r="BC26" s="734"/>
      <c r="BD26" s="735"/>
      <c r="BE26" s="733" t="s">
        <v>363</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c r="A28" s="242">
        <v>1</v>
      </c>
      <c r="B28" s="749" t="s">
        <v>387</v>
      </c>
      <c r="C28" s="750"/>
      <c r="D28" s="750"/>
      <c r="E28" s="750"/>
      <c r="F28" s="750"/>
      <c r="G28" s="750"/>
      <c r="H28" s="750"/>
      <c r="I28" s="750"/>
      <c r="J28" s="750"/>
      <c r="K28" s="750"/>
      <c r="L28" s="750"/>
      <c r="M28" s="750"/>
      <c r="N28" s="750"/>
      <c r="O28" s="750"/>
      <c r="P28" s="751"/>
      <c r="Q28" s="822">
        <v>4262</v>
      </c>
      <c r="R28" s="823"/>
      <c r="S28" s="823"/>
      <c r="T28" s="823"/>
      <c r="U28" s="823"/>
      <c r="V28" s="823">
        <v>4261</v>
      </c>
      <c r="W28" s="823"/>
      <c r="X28" s="823"/>
      <c r="Y28" s="823"/>
      <c r="Z28" s="823"/>
      <c r="AA28" s="823">
        <v>1</v>
      </c>
      <c r="AB28" s="823"/>
      <c r="AC28" s="823"/>
      <c r="AD28" s="823"/>
      <c r="AE28" s="824"/>
      <c r="AF28" s="825">
        <v>1</v>
      </c>
      <c r="AG28" s="823"/>
      <c r="AH28" s="823"/>
      <c r="AI28" s="823"/>
      <c r="AJ28" s="826"/>
      <c r="AK28" s="827">
        <v>385</v>
      </c>
      <c r="AL28" s="828"/>
      <c r="AM28" s="828"/>
      <c r="AN28" s="828"/>
      <c r="AO28" s="828"/>
      <c r="AP28" s="828" t="s">
        <v>551</v>
      </c>
      <c r="AQ28" s="828"/>
      <c r="AR28" s="828"/>
      <c r="AS28" s="828"/>
      <c r="AT28" s="828"/>
      <c r="AU28" s="828" t="s">
        <v>551</v>
      </c>
      <c r="AV28" s="828"/>
      <c r="AW28" s="828"/>
      <c r="AX28" s="828"/>
      <c r="AY28" s="828"/>
      <c r="AZ28" s="829" t="s">
        <v>551</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c r="A29" s="242">
        <v>2</v>
      </c>
      <c r="B29" s="780" t="s">
        <v>388</v>
      </c>
      <c r="C29" s="781"/>
      <c r="D29" s="781"/>
      <c r="E29" s="781"/>
      <c r="F29" s="781"/>
      <c r="G29" s="781"/>
      <c r="H29" s="781"/>
      <c r="I29" s="781"/>
      <c r="J29" s="781"/>
      <c r="K29" s="781"/>
      <c r="L29" s="781"/>
      <c r="M29" s="781"/>
      <c r="N29" s="781"/>
      <c r="O29" s="781"/>
      <c r="P29" s="782"/>
      <c r="Q29" s="783">
        <v>3986</v>
      </c>
      <c r="R29" s="784"/>
      <c r="S29" s="784"/>
      <c r="T29" s="784"/>
      <c r="U29" s="784"/>
      <c r="V29" s="784">
        <v>3816</v>
      </c>
      <c r="W29" s="784"/>
      <c r="X29" s="784"/>
      <c r="Y29" s="784"/>
      <c r="Z29" s="784"/>
      <c r="AA29" s="784">
        <v>170</v>
      </c>
      <c r="AB29" s="784"/>
      <c r="AC29" s="784"/>
      <c r="AD29" s="784"/>
      <c r="AE29" s="785"/>
      <c r="AF29" s="786">
        <v>170</v>
      </c>
      <c r="AG29" s="787"/>
      <c r="AH29" s="787"/>
      <c r="AI29" s="787"/>
      <c r="AJ29" s="788"/>
      <c r="AK29" s="834">
        <v>614</v>
      </c>
      <c r="AL29" s="830"/>
      <c r="AM29" s="830"/>
      <c r="AN29" s="830"/>
      <c r="AO29" s="830"/>
      <c r="AP29" s="830" t="s">
        <v>551</v>
      </c>
      <c r="AQ29" s="830"/>
      <c r="AR29" s="830"/>
      <c r="AS29" s="830"/>
      <c r="AT29" s="830"/>
      <c r="AU29" s="830" t="s">
        <v>551</v>
      </c>
      <c r="AV29" s="830"/>
      <c r="AW29" s="830"/>
      <c r="AX29" s="830"/>
      <c r="AY29" s="830"/>
      <c r="AZ29" s="831" t="s">
        <v>551</v>
      </c>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c r="A30" s="242">
        <v>3</v>
      </c>
      <c r="B30" s="780" t="s">
        <v>389</v>
      </c>
      <c r="C30" s="781"/>
      <c r="D30" s="781"/>
      <c r="E30" s="781"/>
      <c r="F30" s="781"/>
      <c r="G30" s="781"/>
      <c r="H30" s="781"/>
      <c r="I30" s="781"/>
      <c r="J30" s="781"/>
      <c r="K30" s="781"/>
      <c r="L30" s="781"/>
      <c r="M30" s="781"/>
      <c r="N30" s="781"/>
      <c r="O30" s="781"/>
      <c r="P30" s="782"/>
      <c r="Q30" s="783">
        <v>563</v>
      </c>
      <c r="R30" s="784"/>
      <c r="S30" s="784"/>
      <c r="T30" s="784"/>
      <c r="U30" s="784"/>
      <c r="V30" s="784">
        <v>551</v>
      </c>
      <c r="W30" s="784"/>
      <c r="X30" s="784"/>
      <c r="Y30" s="784"/>
      <c r="Z30" s="784"/>
      <c r="AA30" s="784">
        <v>12</v>
      </c>
      <c r="AB30" s="784"/>
      <c r="AC30" s="784"/>
      <c r="AD30" s="784"/>
      <c r="AE30" s="785"/>
      <c r="AF30" s="786">
        <v>12</v>
      </c>
      <c r="AG30" s="787"/>
      <c r="AH30" s="787"/>
      <c r="AI30" s="787"/>
      <c r="AJ30" s="788"/>
      <c r="AK30" s="834">
        <v>162</v>
      </c>
      <c r="AL30" s="830"/>
      <c r="AM30" s="830"/>
      <c r="AN30" s="830"/>
      <c r="AO30" s="830"/>
      <c r="AP30" s="830" t="s">
        <v>551</v>
      </c>
      <c r="AQ30" s="830"/>
      <c r="AR30" s="830"/>
      <c r="AS30" s="830"/>
      <c r="AT30" s="830"/>
      <c r="AU30" s="830" t="s">
        <v>551</v>
      </c>
      <c r="AV30" s="830"/>
      <c r="AW30" s="830"/>
      <c r="AX30" s="830"/>
      <c r="AY30" s="830"/>
      <c r="AZ30" s="831" t="s">
        <v>551</v>
      </c>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c r="A31" s="242">
        <v>4</v>
      </c>
      <c r="B31" s="780" t="s">
        <v>390</v>
      </c>
      <c r="C31" s="781"/>
      <c r="D31" s="781"/>
      <c r="E31" s="781"/>
      <c r="F31" s="781"/>
      <c r="G31" s="781"/>
      <c r="H31" s="781"/>
      <c r="I31" s="781"/>
      <c r="J31" s="781"/>
      <c r="K31" s="781"/>
      <c r="L31" s="781"/>
      <c r="M31" s="781"/>
      <c r="N31" s="781"/>
      <c r="O31" s="781"/>
      <c r="P31" s="782"/>
      <c r="Q31" s="783">
        <v>659</v>
      </c>
      <c r="R31" s="784"/>
      <c r="S31" s="784"/>
      <c r="T31" s="784"/>
      <c r="U31" s="784"/>
      <c r="V31" s="784">
        <v>588</v>
      </c>
      <c r="W31" s="784"/>
      <c r="X31" s="784"/>
      <c r="Y31" s="784"/>
      <c r="Z31" s="784"/>
      <c r="AA31" s="784">
        <v>71</v>
      </c>
      <c r="AB31" s="784"/>
      <c r="AC31" s="784"/>
      <c r="AD31" s="784"/>
      <c r="AE31" s="785"/>
      <c r="AF31" s="786">
        <v>775</v>
      </c>
      <c r="AG31" s="787"/>
      <c r="AH31" s="787"/>
      <c r="AI31" s="787"/>
      <c r="AJ31" s="788"/>
      <c r="AK31" s="834">
        <v>3</v>
      </c>
      <c r="AL31" s="830"/>
      <c r="AM31" s="830"/>
      <c r="AN31" s="830"/>
      <c r="AO31" s="830"/>
      <c r="AP31" s="830">
        <v>766</v>
      </c>
      <c r="AQ31" s="830"/>
      <c r="AR31" s="830"/>
      <c r="AS31" s="830"/>
      <c r="AT31" s="830"/>
      <c r="AU31" s="830">
        <v>90</v>
      </c>
      <c r="AV31" s="830"/>
      <c r="AW31" s="830"/>
      <c r="AX31" s="830"/>
      <c r="AY31" s="830"/>
      <c r="AZ31" s="831" t="s">
        <v>551</v>
      </c>
      <c r="BA31" s="831"/>
      <c r="BB31" s="831"/>
      <c r="BC31" s="831"/>
      <c r="BD31" s="831"/>
      <c r="BE31" s="832" t="s">
        <v>391</v>
      </c>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c r="A32" s="242">
        <v>5</v>
      </c>
      <c r="B32" s="780" t="s">
        <v>392</v>
      </c>
      <c r="C32" s="781"/>
      <c r="D32" s="781"/>
      <c r="E32" s="781"/>
      <c r="F32" s="781"/>
      <c r="G32" s="781"/>
      <c r="H32" s="781"/>
      <c r="I32" s="781"/>
      <c r="J32" s="781"/>
      <c r="K32" s="781"/>
      <c r="L32" s="781"/>
      <c r="M32" s="781"/>
      <c r="N32" s="781"/>
      <c r="O32" s="781"/>
      <c r="P32" s="782"/>
      <c r="Q32" s="783">
        <v>932</v>
      </c>
      <c r="R32" s="784"/>
      <c r="S32" s="784"/>
      <c r="T32" s="784"/>
      <c r="U32" s="784"/>
      <c r="V32" s="784">
        <v>838</v>
      </c>
      <c r="W32" s="784"/>
      <c r="X32" s="784"/>
      <c r="Y32" s="784"/>
      <c r="Z32" s="784"/>
      <c r="AA32" s="784">
        <v>94</v>
      </c>
      <c r="AB32" s="784"/>
      <c r="AC32" s="784"/>
      <c r="AD32" s="784"/>
      <c r="AE32" s="785"/>
      <c r="AF32" s="786">
        <v>1246</v>
      </c>
      <c r="AG32" s="787"/>
      <c r="AH32" s="787"/>
      <c r="AI32" s="787"/>
      <c r="AJ32" s="788"/>
      <c r="AK32" s="834">
        <v>166</v>
      </c>
      <c r="AL32" s="830"/>
      <c r="AM32" s="830"/>
      <c r="AN32" s="830"/>
      <c r="AO32" s="830"/>
      <c r="AP32" s="830">
        <v>3433</v>
      </c>
      <c r="AQ32" s="830"/>
      <c r="AR32" s="830"/>
      <c r="AS32" s="830"/>
      <c r="AT32" s="830"/>
      <c r="AU32" s="830">
        <v>1785</v>
      </c>
      <c r="AV32" s="830"/>
      <c r="AW32" s="830"/>
      <c r="AX32" s="830"/>
      <c r="AY32" s="830"/>
      <c r="AZ32" s="831" t="s">
        <v>551</v>
      </c>
      <c r="BA32" s="831"/>
      <c r="BB32" s="831"/>
      <c r="BC32" s="831"/>
      <c r="BD32" s="831"/>
      <c r="BE32" s="832" t="s">
        <v>391</v>
      </c>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c r="A33" s="242">
        <v>6</v>
      </c>
      <c r="B33" s="780" t="s">
        <v>393</v>
      </c>
      <c r="C33" s="781"/>
      <c r="D33" s="781"/>
      <c r="E33" s="781"/>
      <c r="F33" s="781"/>
      <c r="G33" s="781"/>
      <c r="H33" s="781"/>
      <c r="I33" s="781"/>
      <c r="J33" s="781"/>
      <c r="K33" s="781"/>
      <c r="L33" s="781"/>
      <c r="M33" s="781"/>
      <c r="N33" s="781"/>
      <c r="O33" s="781"/>
      <c r="P33" s="782"/>
      <c r="Q33" s="783">
        <v>46</v>
      </c>
      <c r="R33" s="784"/>
      <c r="S33" s="784"/>
      <c r="T33" s="784"/>
      <c r="U33" s="784"/>
      <c r="V33" s="784">
        <v>38</v>
      </c>
      <c r="W33" s="784"/>
      <c r="X33" s="784"/>
      <c r="Y33" s="784"/>
      <c r="Z33" s="784"/>
      <c r="AA33" s="784">
        <v>8</v>
      </c>
      <c r="AB33" s="784"/>
      <c r="AC33" s="784"/>
      <c r="AD33" s="784"/>
      <c r="AE33" s="785"/>
      <c r="AF33" s="786">
        <v>8</v>
      </c>
      <c r="AG33" s="787"/>
      <c r="AH33" s="787"/>
      <c r="AI33" s="787"/>
      <c r="AJ33" s="788"/>
      <c r="AK33" s="834">
        <v>38</v>
      </c>
      <c r="AL33" s="830"/>
      <c r="AM33" s="830"/>
      <c r="AN33" s="830"/>
      <c r="AO33" s="830"/>
      <c r="AP33" s="830">
        <v>220</v>
      </c>
      <c r="AQ33" s="830"/>
      <c r="AR33" s="830"/>
      <c r="AS33" s="830"/>
      <c r="AT33" s="830"/>
      <c r="AU33" s="830">
        <v>99</v>
      </c>
      <c r="AV33" s="830"/>
      <c r="AW33" s="830"/>
      <c r="AX33" s="830"/>
      <c r="AY33" s="830"/>
      <c r="AZ33" s="831" t="s">
        <v>551</v>
      </c>
      <c r="BA33" s="831"/>
      <c r="BB33" s="831"/>
      <c r="BC33" s="831"/>
      <c r="BD33" s="831"/>
      <c r="BE33" s="832" t="s">
        <v>394</v>
      </c>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c r="A34" s="242">
        <v>7</v>
      </c>
      <c r="B34" s="780"/>
      <c r="C34" s="781"/>
      <c r="D34" s="781"/>
      <c r="E34" s="781"/>
      <c r="F34" s="781"/>
      <c r="G34" s="781"/>
      <c r="H34" s="781"/>
      <c r="I34" s="781"/>
      <c r="J34" s="781"/>
      <c r="K34" s="781"/>
      <c r="L34" s="781"/>
      <c r="M34" s="781"/>
      <c r="N34" s="781"/>
      <c r="O34" s="781"/>
      <c r="P34" s="782"/>
      <c r="Q34" s="783"/>
      <c r="R34" s="784"/>
      <c r="S34" s="784"/>
      <c r="T34" s="784"/>
      <c r="U34" s="784"/>
      <c r="V34" s="784"/>
      <c r="W34" s="784"/>
      <c r="X34" s="784"/>
      <c r="Y34" s="784"/>
      <c r="Z34" s="784"/>
      <c r="AA34" s="784"/>
      <c r="AB34" s="784"/>
      <c r="AC34" s="784"/>
      <c r="AD34" s="784"/>
      <c r="AE34" s="785"/>
      <c r="AF34" s="786"/>
      <c r="AG34" s="787"/>
      <c r="AH34" s="787"/>
      <c r="AI34" s="787"/>
      <c r="AJ34" s="788"/>
      <c r="AK34" s="834"/>
      <c r="AL34" s="830"/>
      <c r="AM34" s="830"/>
      <c r="AN34" s="830"/>
      <c r="AO34" s="830"/>
      <c r="AP34" s="830"/>
      <c r="AQ34" s="830"/>
      <c r="AR34" s="830"/>
      <c r="AS34" s="830"/>
      <c r="AT34" s="830"/>
      <c r="AU34" s="830"/>
      <c r="AV34" s="830"/>
      <c r="AW34" s="830"/>
      <c r="AX34" s="830"/>
      <c r="AY34" s="830"/>
      <c r="AZ34" s="831"/>
      <c r="BA34" s="831"/>
      <c r="BB34" s="831"/>
      <c r="BC34" s="831"/>
      <c r="BD34" s="831"/>
      <c r="BE34" s="832"/>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395</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c r="A63" s="240" t="s">
        <v>375</v>
      </c>
      <c r="B63" s="789" t="s">
        <v>396</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2213</v>
      </c>
      <c r="AG63" s="844"/>
      <c r="AH63" s="844"/>
      <c r="AI63" s="844"/>
      <c r="AJ63" s="845"/>
      <c r="AK63" s="846"/>
      <c r="AL63" s="841"/>
      <c r="AM63" s="841"/>
      <c r="AN63" s="841"/>
      <c r="AO63" s="841"/>
      <c r="AP63" s="844">
        <v>4419</v>
      </c>
      <c r="AQ63" s="844"/>
      <c r="AR63" s="844"/>
      <c r="AS63" s="844"/>
      <c r="AT63" s="844"/>
      <c r="AU63" s="844">
        <v>1974</v>
      </c>
      <c r="AV63" s="844"/>
      <c r="AW63" s="844"/>
      <c r="AX63" s="844"/>
      <c r="AY63" s="844"/>
      <c r="AZ63" s="848"/>
      <c r="BA63" s="848"/>
      <c r="BB63" s="848"/>
      <c r="BC63" s="848"/>
      <c r="BD63" s="848"/>
      <c r="BE63" s="849"/>
      <c r="BF63" s="849"/>
      <c r="BG63" s="849"/>
      <c r="BH63" s="849"/>
      <c r="BI63" s="850"/>
      <c r="BJ63" s="851" t="s">
        <v>121</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c r="A65" s="232" t="s">
        <v>397</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c r="A66" s="727" t="s">
        <v>398</v>
      </c>
      <c r="B66" s="728"/>
      <c r="C66" s="728"/>
      <c r="D66" s="728"/>
      <c r="E66" s="728"/>
      <c r="F66" s="728"/>
      <c r="G66" s="728"/>
      <c r="H66" s="728"/>
      <c r="I66" s="728"/>
      <c r="J66" s="728"/>
      <c r="K66" s="728"/>
      <c r="L66" s="728"/>
      <c r="M66" s="728"/>
      <c r="N66" s="728"/>
      <c r="O66" s="728"/>
      <c r="P66" s="729"/>
      <c r="Q66" s="733" t="s">
        <v>379</v>
      </c>
      <c r="R66" s="734"/>
      <c r="S66" s="734"/>
      <c r="T66" s="734"/>
      <c r="U66" s="735"/>
      <c r="V66" s="733" t="s">
        <v>380</v>
      </c>
      <c r="W66" s="734"/>
      <c r="X66" s="734"/>
      <c r="Y66" s="734"/>
      <c r="Z66" s="735"/>
      <c r="AA66" s="733" t="s">
        <v>381</v>
      </c>
      <c r="AB66" s="734"/>
      <c r="AC66" s="734"/>
      <c r="AD66" s="734"/>
      <c r="AE66" s="735"/>
      <c r="AF66" s="854" t="s">
        <v>382</v>
      </c>
      <c r="AG66" s="815"/>
      <c r="AH66" s="815"/>
      <c r="AI66" s="815"/>
      <c r="AJ66" s="855"/>
      <c r="AK66" s="733" t="s">
        <v>383</v>
      </c>
      <c r="AL66" s="728"/>
      <c r="AM66" s="728"/>
      <c r="AN66" s="728"/>
      <c r="AO66" s="729"/>
      <c r="AP66" s="733" t="s">
        <v>384</v>
      </c>
      <c r="AQ66" s="734"/>
      <c r="AR66" s="734"/>
      <c r="AS66" s="734"/>
      <c r="AT66" s="735"/>
      <c r="AU66" s="733" t="s">
        <v>399</v>
      </c>
      <c r="AV66" s="734"/>
      <c r="AW66" s="734"/>
      <c r="AX66" s="734"/>
      <c r="AY66" s="735"/>
      <c r="AZ66" s="733" t="s">
        <v>363</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c r="A68" s="236">
        <v>1</v>
      </c>
      <c r="B68" s="869" t="s">
        <v>552</v>
      </c>
      <c r="C68" s="870"/>
      <c r="D68" s="870"/>
      <c r="E68" s="870"/>
      <c r="F68" s="870"/>
      <c r="G68" s="870"/>
      <c r="H68" s="870"/>
      <c r="I68" s="870"/>
      <c r="J68" s="870"/>
      <c r="K68" s="870"/>
      <c r="L68" s="870"/>
      <c r="M68" s="870"/>
      <c r="N68" s="870"/>
      <c r="O68" s="870"/>
      <c r="P68" s="871"/>
      <c r="Q68" s="872">
        <v>8105</v>
      </c>
      <c r="R68" s="866"/>
      <c r="S68" s="866"/>
      <c r="T68" s="866"/>
      <c r="U68" s="866"/>
      <c r="V68" s="866">
        <v>8002</v>
      </c>
      <c r="W68" s="866"/>
      <c r="X68" s="866"/>
      <c r="Y68" s="866"/>
      <c r="Z68" s="866"/>
      <c r="AA68" s="866">
        <v>103</v>
      </c>
      <c r="AB68" s="866"/>
      <c r="AC68" s="866"/>
      <c r="AD68" s="866"/>
      <c r="AE68" s="866"/>
      <c r="AF68" s="866">
        <v>98</v>
      </c>
      <c r="AG68" s="866"/>
      <c r="AH68" s="866"/>
      <c r="AI68" s="866"/>
      <c r="AJ68" s="866"/>
      <c r="AK68" s="866">
        <v>561</v>
      </c>
      <c r="AL68" s="866"/>
      <c r="AM68" s="866"/>
      <c r="AN68" s="866"/>
      <c r="AO68" s="866"/>
      <c r="AP68" s="866">
        <v>11387</v>
      </c>
      <c r="AQ68" s="866"/>
      <c r="AR68" s="866"/>
      <c r="AS68" s="866"/>
      <c r="AT68" s="866"/>
      <c r="AU68" s="866">
        <v>4362</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c r="A69" s="238">
        <v>2</v>
      </c>
      <c r="B69" s="873" t="s">
        <v>553</v>
      </c>
      <c r="C69" s="874"/>
      <c r="D69" s="874"/>
      <c r="E69" s="874"/>
      <c r="F69" s="874"/>
      <c r="G69" s="874"/>
      <c r="H69" s="874"/>
      <c r="I69" s="874"/>
      <c r="J69" s="874"/>
      <c r="K69" s="874"/>
      <c r="L69" s="874"/>
      <c r="M69" s="874"/>
      <c r="N69" s="874"/>
      <c r="O69" s="874"/>
      <c r="P69" s="875"/>
      <c r="Q69" s="876">
        <v>7</v>
      </c>
      <c r="R69" s="830"/>
      <c r="S69" s="830"/>
      <c r="T69" s="830"/>
      <c r="U69" s="830"/>
      <c r="V69" s="830">
        <v>6</v>
      </c>
      <c r="W69" s="830"/>
      <c r="X69" s="830"/>
      <c r="Y69" s="830"/>
      <c r="Z69" s="830"/>
      <c r="AA69" s="830">
        <v>1</v>
      </c>
      <c r="AB69" s="830"/>
      <c r="AC69" s="830"/>
      <c r="AD69" s="830"/>
      <c r="AE69" s="830"/>
      <c r="AF69" s="830">
        <v>1</v>
      </c>
      <c r="AG69" s="830"/>
      <c r="AH69" s="830"/>
      <c r="AI69" s="830"/>
      <c r="AJ69" s="830"/>
      <c r="AK69" s="830" t="s">
        <v>551</v>
      </c>
      <c r="AL69" s="830"/>
      <c r="AM69" s="830"/>
      <c r="AN69" s="830"/>
      <c r="AO69" s="830"/>
      <c r="AP69" s="830" t="s">
        <v>551</v>
      </c>
      <c r="AQ69" s="830"/>
      <c r="AR69" s="830"/>
      <c r="AS69" s="830"/>
      <c r="AT69" s="830"/>
      <c r="AU69" s="830" t="s">
        <v>551</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c r="A70" s="238">
        <v>3</v>
      </c>
      <c r="B70" s="873" t="s">
        <v>554</v>
      </c>
      <c r="C70" s="874"/>
      <c r="D70" s="874"/>
      <c r="E70" s="874"/>
      <c r="F70" s="874"/>
      <c r="G70" s="874"/>
      <c r="H70" s="874"/>
      <c r="I70" s="874"/>
      <c r="J70" s="874"/>
      <c r="K70" s="874"/>
      <c r="L70" s="874"/>
      <c r="M70" s="874"/>
      <c r="N70" s="874"/>
      <c r="O70" s="874"/>
      <c r="P70" s="875"/>
      <c r="Q70" s="876">
        <v>5250</v>
      </c>
      <c r="R70" s="830"/>
      <c r="S70" s="830"/>
      <c r="T70" s="830"/>
      <c r="U70" s="830"/>
      <c r="V70" s="830">
        <v>5104</v>
      </c>
      <c r="W70" s="830"/>
      <c r="X70" s="830"/>
      <c r="Y70" s="830"/>
      <c r="Z70" s="830"/>
      <c r="AA70" s="830">
        <v>146</v>
      </c>
      <c r="AB70" s="830"/>
      <c r="AC70" s="830"/>
      <c r="AD70" s="830"/>
      <c r="AE70" s="830"/>
      <c r="AF70" s="830">
        <v>146</v>
      </c>
      <c r="AG70" s="830"/>
      <c r="AH70" s="830"/>
      <c r="AI70" s="830"/>
      <c r="AJ70" s="830"/>
      <c r="AK70" s="830">
        <v>2418</v>
      </c>
      <c r="AL70" s="830"/>
      <c r="AM70" s="830"/>
      <c r="AN70" s="830"/>
      <c r="AO70" s="830"/>
      <c r="AP70" s="830">
        <v>0</v>
      </c>
      <c r="AQ70" s="830"/>
      <c r="AR70" s="830"/>
      <c r="AS70" s="830"/>
      <c r="AT70" s="830"/>
      <c r="AU70" s="830" t="s">
        <v>551</v>
      </c>
      <c r="AV70" s="830"/>
      <c r="AW70" s="830"/>
      <c r="AX70" s="830"/>
      <c r="AY70" s="830"/>
      <c r="AZ70" s="832" t="s">
        <v>555</v>
      </c>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c r="A71" s="238">
        <v>4</v>
      </c>
      <c r="B71" s="873" t="s">
        <v>556</v>
      </c>
      <c r="C71" s="874"/>
      <c r="D71" s="874"/>
      <c r="E71" s="874"/>
      <c r="F71" s="874"/>
      <c r="G71" s="874"/>
      <c r="H71" s="874"/>
      <c r="I71" s="874"/>
      <c r="J71" s="874"/>
      <c r="K71" s="874"/>
      <c r="L71" s="874"/>
      <c r="M71" s="874"/>
      <c r="N71" s="874"/>
      <c r="O71" s="874"/>
      <c r="P71" s="875"/>
      <c r="Q71" s="876">
        <v>270</v>
      </c>
      <c r="R71" s="830"/>
      <c r="S71" s="830"/>
      <c r="T71" s="830"/>
      <c r="U71" s="830"/>
      <c r="V71" s="830">
        <v>247</v>
      </c>
      <c r="W71" s="830"/>
      <c r="X71" s="830"/>
      <c r="Y71" s="830"/>
      <c r="Z71" s="830"/>
      <c r="AA71" s="830">
        <v>23</v>
      </c>
      <c r="AB71" s="830"/>
      <c r="AC71" s="830"/>
      <c r="AD71" s="830"/>
      <c r="AE71" s="830"/>
      <c r="AF71" s="830">
        <v>23</v>
      </c>
      <c r="AG71" s="830"/>
      <c r="AH71" s="830"/>
      <c r="AI71" s="830"/>
      <c r="AJ71" s="830"/>
      <c r="AK71" s="830" t="s">
        <v>551</v>
      </c>
      <c r="AL71" s="830"/>
      <c r="AM71" s="830"/>
      <c r="AN71" s="830"/>
      <c r="AO71" s="830"/>
      <c r="AP71" s="830" t="s">
        <v>551</v>
      </c>
      <c r="AQ71" s="830"/>
      <c r="AR71" s="830"/>
      <c r="AS71" s="830"/>
      <c r="AT71" s="830"/>
      <c r="AU71" s="830" t="s">
        <v>551</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c r="A72" s="238">
        <v>5</v>
      </c>
      <c r="B72" s="873" t="s">
        <v>557</v>
      </c>
      <c r="C72" s="874"/>
      <c r="D72" s="874"/>
      <c r="E72" s="874"/>
      <c r="F72" s="874"/>
      <c r="G72" s="874"/>
      <c r="H72" s="874"/>
      <c r="I72" s="874"/>
      <c r="J72" s="874"/>
      <c r="K72" s="874"/>
      <c r="L72" s="874"/>
      <c r="M72" s="874"/>
      <c r="N72" s="874"/>
      <c r="O72" s="874"/>
      <c r="P72" s="875"/>
      <c r="Q72" s="876">
        <v>315636</v>
      </c>
      <c r="R72" s="830"/>
      <c r="S72" s="830"/>
      <c r="T72" s="830"/>
      <c r="U72" s="830"/>
      <c r="V72" s="830">
        <v>306127</v>
      </c>
      <c r="W72" s="830"/>
      <c r="X72" s="830"/>
      <c r="Y72" s="830"/>
      <c r="Z72" s="830"/>
      <c r="AA72" s="830">
        <v>9509</v>
      </c>
      <c r="AB72" s="830"/>
      <c r="AC72" s="830"/>
      <c r="AD72" s="830"/>
      <c r="AE72" s="830"/>
      <c r="AF72" s="830">
        <v>6033</v>
      </c>
      <c r="AG72" s="830"/>
      <c r="AH72" s="830"/>
      <c r="AI72" s="830"/>
      <c r="AJ72" s="830"/>
      <c r="AK72" s="830" t="s">
        <v>551</v>
      </c>
      <c r="AL72" s="830"/>
      <c r="AM72" s="830"/>
      <c r="AN72" s="830"/>
      <c r="AO72" s="830"/>
      <c r="AP72" s="830" t="s">
        <v>551</v>
      </c>
      <c r="AQ72" s="830"/>
      <c r="AR72" s="830"/>
      <c r="AS72" s="830"/>
      <c r="AT72" s="830"/>
      <c r="AU72" s="830" t="s">
        <v>551</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c r="A73" s="238">
        <v>6</v>
      </c>
      <c r="B73" s="873" t="s">
        <v>558</v>
      </c>
      <c r="C73" s="874"/>
      <c r="D73" s="874"/>
      <c r="E73" s="874"/>
      <c r="F73" s="874"/>
      <c r="G73" s="874"/>
      <c r="H73" s="874"/>
      <c r="I73" s="874"/>
      <c r="J73" s="874"/>
      <c r="K73" s="874"/>
      <c r="L73" s="874"/>
      <c r="M73" s="874"/>
      <c r="N73" s="874"/>
      <c r="O73" s="874"/>
      <c r="P73" s="875"/>
      <c r="Q73" s="876">
        <v>1310</v>
      </c>
      <c r="R73" s="830"/>
      <c r="S73" s="830"/>
      <c r="T73" s="830"/>
      <c r="U73" s="830"/>
      <c r="V73" s="830">
        <v>1058</v>
      </c>
      <c r="W73" s="830"/>
      <c r="X73" s="830"/>
      <c r="Y73" s="830"/>
      <c r="Z73" s="830"/>
      <c r="AA73" s="830">
        <v>252</v>
      </c>
      <c r="AB73" s="830"/>
      <c r="AC73" s="830"/>
      <c r="AD73" s="830"/>
      <c r="AE73" s="830"/>
      <c r="AF73" s="830">
        <v>252</v>
      </c>
      <c r="AG73" s="830"/>
      <c r="AH73" s="830"/>
      <c r="AI73" s="830"/>
      <c r="AJ73" s="830"/>
      <c r="AK73" s="830" t="s">
        <v>551</v>
      </c>
      <c r="AL73" s="830"/>
      <c r="AM73" s="830"/>
      <c r="AN73" s="830"/>
      <c r="AO73" s="830"/>
      <c r="AP73" s="830">
        <v>1712</v>
      </c>
      <c r="AQ73" s="830"/>
      <c r="AR73" s="830"/>
      <c r="AS73" s="830"/>
      <c r="AT73" s="830"/>
      <c r="AU73" s="830">
        <v>0</v>
      </c>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c r="A74" s="238">
        <v>7</v>
      </c>
      <c r="B74" s="873"/>
      <c r="C74" s="874"/>
      <c r="D74" s="874"/>
      <c r="E74" s="874"/>
      <c r="F74" s="874"/>
      <c r="G74" s="874"/>
      <c r="H74" s="874"/>
      <c r="I74" s="874"/>
      <c r="J74" s="874"/>
      <c r="K74" s="874"/>
      <c r="L74" s="874"/>
      <c r="M74" s="874"/>
      <c r="N74" s="874"/>
      <c r="O74" s="874"/>
      <c r="P74" s="875"/>
      <c r="Q74" s="876"/>
      <c r="R74" s="830"/>
      <c r="S74" s="830"/>
      <c r="T74" s="830"/>
      <c r="U74" s="830"/>
      <c r="V74" s="830"/>
      <c r="W74" s="830"/>
      <c r="X74" s="830"/>
      <c r="Y74" s="830"/>
      <c r="Z74" s="830"/>
      <c r="AA74" s="830"/>
      <c r="AB74" s="830"/>
      <c r="AC74" s="830"/>
      <c r="AD74" s="830"/>
      <c r="AE74" s="830"/>
      <c r="AF74" s="830"/>
      <c r="AG74" s="830"/>
      <c r="AH74" s="830"/>
      <c r="AI74" s="830"/>
      <c r="AJ74" s="830"/>
      <c r="AK74" s="830"/>
      <c r="AL74" s="830"/>
      <c r="AM74" s="830"/>
      <c r="AN74" s="830"/>
      <c r="AO74" s="830"/>
      <c r="AP74" s="830"/>
      <c r="AQ74" s="830"/>
      <c r="AR74" s="830"/>
      <c r="AS74" s="830"/>
      <c r="AT74" s="830"/>
      <c r="AU74" s="830"/>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c r="A75" s="238">
        <v>8</v>
      </c>
      <c r="B75" s="873"/>
      <c r="C75" s="874"/>
      <c r="D75" s="874"/>
      <c r="E75" s="874"/>
      <c r="F75" s="874"/>
      <c r="G75" s="874"/>
      <c r="H75" s="874"/>
      <c r="I75" s="874"/>
      <c r="J75" s="874"/>
      <c r="K75" s="874"/>
      <c r="L75" s="874"/>
      <c r="M75" s="874"/>
      <c r="N75" s="874"/>
      <c r="O75" s="874"/>
      <c r="P75" s="875"/>
      <c r="Q75" s="877"/>
      <c r="R75" s="878"/>
      <c r="S75" s="878"/>
      <c r="T75" s="878"/>
      <c r="U75" s="834"/>
      <c r="V75" s="879"/>
      <c r="W75" s="878"/>
      <c r="X75" s="878"/>
      <c r="Y75" s="878"/>
      <c r="Z75" s="834"/>
      <c r="AA75" s="879"/>
      <c r="AB75" s="878"/>
      <c r="AC75" s="878"/>
      <c r="AD75" s="878"/>
      <c r="AE75" s="834"/>
      <c r="AF75" s="879"/>
      <c r="AG75" s="878"/>
      <c r="AH75" s="878"/>
      <c r="AI75" s="878"/>
      <c r="AJ75" s="834"/>
      <c r="AK75" s="879"/>
      <c r="AL75" s="878"/>
      <c r="AM75" s="878"/>
      <c r="AN75" s="878"/>
      <c r="AO75" s="834"/>
      <c r="AP75" s="879"/>
      <c r="AQ75" s="878"/>
      <c r="AR75" s="878"/>
      <c r="AS75" s="878"/>
      <c r="AT75" s="834"/>
      <c r="AU75" s="879"/>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c r="A76" s="238">
        <v>9</v>
      </c>
      <c r="B76" s="873"/>
      <c r="C76" s="874"/>
      <c r="D76" s="874"/>
      <c r="E76" s="874"/>
      <c r="F76" s="874"/>
      <c r="G76" s="874"/>
      <c r="H76" s="874"/>
      <c r="I76" s="874"/>
      <c r="J76" s="874"/>
      <c r="K76" s="874"/>
      <c r="L76" s="874"/>
      <c r="M76" s="874"/>
      <c r="N76" s="874"/>
      <c r="O76" s="874"/>
      <c r="P76" s="875"/>
      <c r="Q76" s="877"/>
      <c r="R76" s="878"/>
      <c r="S76" s="878"/>
      <c r="T76" s="878"/>
      <c r="U76" s="834"/>
      <c r="V76" s="879"/>
      <c r="W76" s="878"/>
      <c r="X76" s="878"/>
      <c r="Y76" s="878"/>
      <c r="Z76" s="834"/>
      <c r="AA76" s="879"/>
      <c r="AB76" s="878"/>
      <c r="AC76" s="878"/>
      <c r="AD76" s="878"/>
      <c r="AE76" s="834"/>
      <c r="AF76" s="879"/>
      <c r="AG76" s="878"/>
      <c r="AH76" s="878"/>
      <c r="AI76" s="878"/>
      <c r="AJ76" s="834"/>
      <c r="AK76" s="879"/>
      <c r="AL76" s="878"/>
      <c r="AM76" s="878"/>
      <c r="AN76" s="878"/>
      <c r="AO76" s="834"/>
      <c r="AP76" s="879"/>
      <c r="AQ76" s="878"/>
      <c r="AR76" s="878"/>
      <c r="AS76" s="878"/>
      <c r="AT76" s="834"/>
      <c r="AU76" s="879"/>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c r="A77" s="238">
        <v>10</v>
      </c>
      <c r="B77" s="873"/>
      <c r="C77" s="874"/>
      <c r="D77" s="874"/>
      <c r="E77" s="874"/>
      <c r="F77" s="874"/>
      <c r="G77" s="874"/>
      <c r="H77" s="874"/>
      <c r="I77" s="874"/>
      <c r="J77" s="874"/>
      <c r="K77" s="874"/>
      <c r="L77" s="874"/>
      <c r="M77" s="874"/>
      <c r="N77" s="874"/>
      <c r="O77" s="874"/>
      <c r="P77" s="875"/>
      <c r="Q77" s="877"/>
      <c r="R77" s="878"/>
      <c r="S77" s="878"/>
      <c r="T77" s="878"/>
      <c r="U77" s="834"/>
      <c r="V77" s="879"/>
      <c r="W77" s="878"/>
      <c r="X77" s="878"/>
      <c r="Y77" s="878"/>
      <c r="Z77" s="834"/>
      <c r="AA77" s="879"/>
      <c r="AB77" s="878"/>
      <c r="AC77" s="878"/>
      <c r="AD77" s="878"/>
      <c r="AE77" s="834"/>
      <c r="AF77" s="879"/>
      <c r="AG77" s="878"/>
      <c r="AH77" s="878"/>
      <c r="AI77" s="878"/>
      <c r="AJ77" s="834"/>
      <c r="AK77" s="879"/>
      <c r="AL77" s="878"/>
      <c r="AM77" s="878"/>
      <c r="AN77" s="878"/>
      <c r="AO77" s="834"/>
      <c r="AP77" s="879"/>
      <c r="AQ77" s="878"/>
      <c r="AR77" s="878"/>
      <c r="AS77" s="878"/>
      <c r="AT77" s="834"/>
      <c r="AU77" s="879"/>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c r="A88" s="240" t="s">
        <v>375</v>
      </c>
      <c r="B88" s="789" t="s">
        <v>400</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6553</v>
      </c>
      <c r="AG88" s="844"/>
      <c r="AH88" s="844"/>
      <c r="AI88" s="844"/>
      <c r="AJ88" s="844"/>
      <c r="AK88" s="841"/>
      <c r="AL88" s="841"/>
      <c r="AM88" s="841"/>
      <c r="AN88" s="841"/>
      <c r="AO88" s="841"/>
      <c r="AP88" s="844">
        <v>13099</v>
      </c>
      <c r="AQ88" s="844"/>
      <c r="AR88" s="844"/>
      <c r="AS88" s="844"/>
      <c r="AT88" s="844"/>
      <c r="AU88" s="844">
        <v>4362</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375</v>
      </c>
      <c r="BR102" s="789" t="s">
        <v>401</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v>1</v>
      </c>
      <c r="CS102" s="852"/>
      <c r="CT102" s="852"/>
      <c r="CU102" s="852"/>
      <c r="CV102" s="891"/>
      <c r="CW102" s="890" t="s">
        <v>560</v>
      </c>
      <c r="CX102" s="852"/>
      <c r="CY102" s="852"/>
      <c r="CZ102" s="852"/>
      <c r="DA102" s="891"/>
      <c r="DB102" s="890" t="s">
        <v>560</v>
      </c>
      <c r="DC102" s="852"/>
      <c r="DD102" s="852"/>
      <c r="DE102" s="852"/>
      <c r="DF102" s="891"/>
      <c r="DG102" s="890" t="s">
        <v>560</v>
      </c>
      <c r="DH102" s="852"/>
      <c r="DI102" s="852"/>
      <c r="DJ102" s="852"/>
      <c r="DK102" s="891"/>
      <c r="DL102" s="890" t="s">
        <v>560</v>
      </c>
      <c r="DM102" s="852"/>
      <c r="DN102" s="852"/>
      <c r="DO102" s="852"/>
      <c r="DP102" s="891"/>
      <c r="DQ102" s="890">
        <v>0</v>
      </c>
      <c r="DR102" s="852"/>
      <c r="DS102" s="852"/>
      <c r="DT102" s="852"/>
      <c r="DU102" s="891"/>
      <c r="DV102" s="789"/>
      <c r="DW102" s="790"/>
      <c r="DX102" s="790"/>
      <c r="DY102" s="790"/>
      <c r="DZ102" s="914"/>
      <c r="EA102" s="230"/>
    </row>
    <row r="103" spans="1:131" ht="26.25" customHeight="1">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402</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403</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c r="A107" s="249" t="s">
        <v>404</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405</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c r="A108" s="917" t="s">
        <v>406</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407</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c r="A109" s="912" t="s">
        <v>408</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409</v>
      </c>
      <c r="AB109" s="893"/>
      <c r="AC109" s="893"/>
      <c r="AD109" s="893"/>
      <c r="AE109" s="894"/>
      <c r="AF109" s="892" t="s">
        <v>410</v>
      </c>
      <c r="AG109" s="893"/>
      <c r="AH109" s="893"/>
      <c r="AI109" s="893"/>
      <c r="AJ109" s="894"/>
      <c r="AK109" s="892" t="s">
        <v>293</v>
      </c>
      <c r="AL109" s="893"/>
      <c r="AM109" s="893"/>
      <c r="AN109" s="893"/>
      <c r="AO109" s="894"/>
      <c r="AP109" s="892" t="s">
        <v>411</v>
      </c>
      <c r="AQ109" s="893"/>
      <c r="AR109" s="893"/>
      <c r="AS109" s="893"/>
      <c r="AT109" s="895"/>
      <c r="AU109" s="912" t="s">
        <v>408</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409</v>
      </c>
      <c r="BR109" s="893"/>
      <c r="BS109" s="893"/>
      <c r="BT109" s="893"/>
      <c r="BU109" s="894"/>
      <c r="BV109" s="892" t="s">
        <v>410</v>
      </c>
      <c r="BW109" s="893"/>
      <c r="BX109" s="893"/>
      <c r="BY109" s="893"/>
      <c r="BZ109" s="894"/>
      <c r="CA109" s="892" t="s">
        <v>293</v>
      </c>
      <c r="CB109" s="893"/>
      <c r="CC109" s="893"/>
      <c r="CD109" s="893"/>
      <c r="CE109" s="894"/>
      <c r="CF109" s="913" t="s">
        <v>411</v>
      </c>
      <c r="CG109" s="913"/>
      <c r="CH109" s="913"/>
      <c r="CI109" s="913"/>
      <c r="CJ109" s="913"/>
      <c r="CK109" s="892" t="s">
        <v>412</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409</v>
      </c>
      <c r="DH109" s="893"/>
      <c r="DI109" s="893"/>
      <c r="DJ109" s="893"/>
      <c r="DK109" s="894"/>
      <c r="DL109" s="892" t="s">
        <v>410</v>
      </c>
      <c r="DM109" s="893"/>
      <c r="DN109" s="893"/>
      <c r="DO109" s="893"/>
      <c r="DP109" s="894"/>
      <c r="DQ109" s="892" t="s">
        <v>293</v>
      </c>
      <c r="DR109" s="893"/>
      <c r="DS109" s="893"/>
      <c r="DT109" s="893"/>
      <c r="DU109" s="894"/>
      <c r="DV109" s="892" t="s">
        <v>411</v>
      </c>
      <c r="DW109" s="893"/>
      <c r="DX109" s="893"/>
      <c r="DY109" s="893"/>
      <c r="DZ109" s="895"/>
    </row>
    <row r="110" spans="1:131" s="230" customFormat="1" ht="26.25" customHeight="1">
      <c r="A110" s="896" t="s">
        <v>413</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1838445</v>
      </c>
      <c r="AB110" s="900"/>
      <c r="AC110" s="900"/>
      <c r="AD110" s="900"/>
      <c r="AE110" s="901"/>
      <c r="AF110" s="902">
        <v>2119892</v>
      </c>
      <c r="AG110" s="900"/>
      <c r="AH110" s="900"/>
      <c r="AI110" s="900"/>
      <c r="AJ110" s="901"/>
      <c r="AK110" s="902">
        <v>2371300</v>
      </c>
      <c r="AL110" s="900"/>
      <c r="AM110" s="900"/>
      <c r="AN110" s="900"/>
      <c r="AO110" s="901"/>
      <c r="AP110" s="903">
        <v>29.4</v>
      </c>
      <c r="AQ110" s="904"/>
      <c r="AR110" s="904"/>
      <c r="AS110" s="904"/>
      <c r="AT110" s="905"/>
      <c r="AU110" s="906" t="s">
        <v>69</v>
      </c>
      <c r="AV110" s="907"/>
      <c r="AW110" s="907"/>
      <c r="AX110" s="907"/>
      <c r="AY110" s="907"/>
      <c r="AZ110" s="929" t="s">
        <v>414</v>
      </c>
      <c r="BA110" s="897"/>
      <c r="BB110" s="897"/>
      <c r="BC110" s="897"/>
      <c r="BD110" s="897"/>
      <c r="BE110" s="897"/>
      <c r="BF110" s="897"/>
      <c r="BG110" s="897"/>
      <c r="BH110" s="897"/>
      <c r="BI110" s="897"/>
      <c r="BJ110" s="897"/>
      <c r="BK110" s="897"/>
      <c r="BL110" s="897"/>
      <c r="BM110" s="897"/>
      <c r="BN110" s="897"/>
      <c r="BO110" s="897"/>
      <c r="BP110" s="898"/>
      <c r="BQ110" s="930">
        <v>20940415</v>
      </c>
      <c r="BR110" s="931"/>
      <c r="BS110" s="931"/>
      <c r="BT110" s="931"/>
      <c r="BU110" s="931"/>
      <c r="BV110" s="931">
        <v>22463297</v>
      </c>
      <c r="BW110" s="931"/>
      <c r="BX110" s="931"/>
      <c r="BY110" s="931"/>
      <c r="BZ110" s="931"/>
      <c r="CA110" s="931">
        <v>21690205</v>
      </c>
      <c r="CB110" s="931"/>
      <c r="CC110" s="931"/>
      <c r="CD110" s="931"/>
      <c r="CE110" s="931"/>
      <c r="CF110" s="944">
        <v>268.89999999999998</v>
      </c>
      <c r="CG110" s="945"/>
      <c r="CH110" s="945"/>
      <c r="CI110" s="945"/>
      <c r="CJ110" s="945"/>
      <c r="CK110" s="946" t="s">
        <v>415</v>
      </c>
      <c r="CL110" s="947"/>
      <c r="CM110" s="929" t="s">
        <v>416</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121</v>
      </c>
      <c r="DH110" s="931"/>
      <c r="DI110" s="931"/>
      <c r="DJ110" s="931"/>
      <c r="DK110" s="931"/>
      <c r="DL110" s="931" t="s">
        <v>121</v>
      </c>
      <c r="DM110" s="931"/>
      <c r="DN110" s="931"/>
      <c r="DO110" s="931"/>
      <c r="DP110" s="931"/>
      <c r="DQ110" s="931" t="s">
        <v>121</v>
      </c>
      <c r="DR110" s="931"/>
      <c r="DS110" s="931"/>
      <c r="DT110" s="931"/>
      <c r="DU110" s="931"/>
      <c r="DV110" s="932" t="s">
        <v>121</v>
      </c>
      <c r="DW110" s="932"/>
      <c r="DX110" s="932"/>
      <c r="DY110" s="932"/>
      <c r="DZ110" s="933"/>
    </row>
    <row r="111" spans="1:131" s="230" customFormat="1" ht="26.25" customHeight="1">
      <c r="A111" s="934" t="s">
        <v>417</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121</v>
      </c>
      <c r="AB111" s="938"/>
      <c r="AC111" s="938"/>
      <c r="AD111" s="938"/>
      <c r="AE111" s="939"/>
      <c r="AF111" s="940" t="s">
        <v>121</v>
      </c>
      <c r="AG111" s="938"/>
      <c r="AH111" s="938"/>
      <c r="AI111" s="938"/>
      <c r="AJ111" s="939"/>
      <c r="AK111" s="940" t="s">
        <v>121</v>
      </c>
      <c r="AL111" s="938"/>
      <c r="AM111" s="938"/>
      <c r="AN111" s="938"/>
      <c r="AO111" s="939"/>
      <c r="AP111" s="941" t="s">
        <v>121</v>
      </c>
      <c r="AQ111" s="942"/>
      <c r="AR111" s="942"/>
      <c r="AS111" s="942"/>
      <c r="AT111" s="943"/>
      <c r="AU111" s="908"/>
      <c r="AV111" s="909"/>
      <c r="AW111" s="909"/>
      <c r="AX111" s="909"/>
      <c r="AY111" s="909"/>
      <c r="AZ111" s="922" t="s">
        <v>418</v>
      </c>
      <c r="BA111" s="923"/>
      <c r="BB111" s="923"/>
      <c r="BC111" s="923"/>
      <c r="BD111" s="923"/>
      <c r="BE111" s="923"/>
      <c r="BF111" s="923"/>
      <c r="BG111" s="923"/>
      <c r="BH111" s="923"/>
      <c r="BI111" s="923"/>
      <c r="BJ111" s="923"/>
      <c r="BK111" s="923"/>
      <c r="BL111" s="923"/>
      <c r="BM111" s="923"/>
      <c r="BN111" s="923"/>
      <c r="BO111" s="923"/>
      <c r="BP111" s="924"/>
      <c r="BQ111" s="925" t="s">
        <v>121</v>
      </c>
      <c r="BR111" s="926"/>
      <c r="BS111" s="926"/>
      <c r="BT111" s="926"/>
      <c r="BU111" s="926"/>
      <c r="BV111" s="926" t="s">
        <v>121</v>
      </c>
      <c r="BW111" s="926"/>
      <c r="BX111" s="926"/>
      <c r="BY111" s="926"/>
      <c r="BZ111" s="926"/>
      <c r="CA111" s="926" t="s">
        <v>121</v>
      </c>
      <c r="CB111" s="926"/>
      <c r="CC111" s="926"/>
      <c r="CD111" s="926"/>
      <c r="CE111" s="926"/>
      <c r="CF111" s="920" t="s">
        <v>121</v>
      </c>
      <c r="CG111" s="921"/>
      <c r="CH111" s="921"/>
      <c r="CI111" s="921"/>
      <c r="CJ111" s="921"/>
      <c r="CK111" s="948"/>
      <c r="CL111" s="949"/>
      <c r="CM111" s="922" t="s">
        <v>419</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121</v>
      </c>
      <c r="DH111" s="926"/>
      <c r="DI111" s="926"/>
      <c r="DJ111" s="926"/>
      <c r="DK111" s="926"/>
      <c r="DL111" s="926" t="s">
        <v>121</v>
      </c>
      <c r="DM111" s="926"/>
      <c r="DN111" s="926"/>
      <c r="DO111" s="926"/>
      <c r="DP111" s="926"/>
      <c r="DQ111" s="926" t="s">
        <v>121</v>
      </c>
      <c r="DR111" s="926"/>
      <c r="DS111" s="926"/>
      <c r="DT111" s="926"/>
      <c r="DU111" s="926"/>
      <c r="DV111" s="927" t="s">
        <v>121</v>
      </c>
      <c r="DW111" s="927"/>
      <c r="DX111" s="927"/>
      <c r="DY111" s="927"/>
      <c r="DZ111" s="928"/>
    </row>
    <row r="112" spans="1:131" s="230" customFormat="1" ht="26.25" customHeight="1">
      <c r="A112" s="952" t="s">
        <v>420</v>
      </c>
      <c r="B112" s="953"/>
      <c r="C112" s="923" t="s">
        <v>421</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121</v>
      </c>
      <c r="AB112" s="959"/>
      <c r="AC112" s="959"/>
      <c r="AD112" s="959"/>
      <c r="AE112" s="960"/>
      <c r="AF112" s="961" t="s">
        <v>121</v>
      </c>
      <c r="AG112" s="959"/>
      <c r="AH112" s="959"/>
      <c r="AI112" s="959"/>
      <c r="AJ112" s="960"/>
      <c r="AK112" s="961" t="s">
        <v>121</v>
      </c>
      <c r="AL112" s="959"/>
      <c r="AM112" s="959"/>
      <c r="AN112" s="959"/>
      <c r="AO112" s="960"/>
      <c r="AP112" s="962" t="s">
        <v>121</v>
      </c>
      <c r="AQ112" s="963"/>
      <c r="AR112" s="963"/>
      <c r="AS112" s="963"/>
      <c r="AT112" s="964"/>
      <c r="AU112" s="908"/>
      <c r="AV112" s="909"/>
      <c r="AW112" s="909"/>
      <c r="AX112" s="909"/>
      <c r="AY112" s="909"/>
      <c r="AZ112" s="922" t="s">
        <v>422</v>
      </c>
      <c r="BA112" s="923"/>
      <c r="BB112" s="923"/>
      <c r="BC112" s="923"/>
      <c r="BD112" s="923"/>
      <c r="BE112" s="923"/>
      <c r="BF112" s="923"/>
      <c r="BG112" s="923"/>
      <c r="BH112" s="923"/>
      <c r="BI112" s="923"/>
      <c r="BJ112" s="923"/>
      <c r="BK112" s="923"/>
      <c r="BL112" s="923"/>
      <c r="BM112" s="923"/>
      <c r="BN112" s="923"/>
      <c r="BO112" s="923"/>
      <c r="BP112" s="924"/>
      <c r="BQ112" s="925">
        <v>2124591</v>
      </c>
      <c r="BR112" s="926"/>
      <c r="BS112" s="926"/>
      <c r="BT112" s="926"/>
      <c r="BU112" s="926"/>
      <c r="BV112" s="926">
        <v>2071755</v>
      </c>
      <c r="BW112" s="926"/>
      <c r="BX112" s="926"/>
      <c r="BY112" s="926"/>
      <c r="BZ112" s="926"/>
      <c r="CA112" s="926">
        <v>1973693</v>
      </c>
      <c r="CB112" s="926"/>
      <c r="CC112" s="926"/>
      <c r="CD112" s="926"/>
      <c r="CE112" s="926"/>
      <c r="CF112" s="920">
        <v>24.5</v>
      </c>
      <c r="CG112" s="921"/>
      <c r="CH112" s="921"/>
      <c r="CI112" s="921"/>
      <c r="CJ112" s="921"/>
      <c r="CK112" s="948"/>
      <c r="CL112" s="949"/>
      <c r="CM112" s="922" t="s">
        <v>423</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121</v>
      </c>
      <c r="DH112" s="926"/>
      <c r="DI112" s="926"/>
      <c r="DJ112" s="926"/>
      <c r="DK112" s="926"/>
      <c r="DL112" s="926" t="s">
        <v>121</v>
      </c>
      <c r="DM112" s="926"/>
      <c r="DN112" s="926"/>
      <c r="DO112" s="926"/>
      <c r="DP112" s="926"/>
      <c r="DQ112" s="926" t="s">
        <v>121</v>
      </c>
      <c r="DR112" s="926"/>
      <c r="DS112" s="926"/>
      <c r="DT112" s="926"/>
      <c r="DU112" s="926"/>
      <c r="DV112" s="927" t="s">
        <v>121</v>
      </c>
      <c r="DW112" s="927"/>
      <c r="DX112" s="927"/>
      <c r="DY112" s="927"/>
      <c r="DZ112" s="928"/>
    </row>
    <row r="113" spans="1:130" s="230" customFormat="1" ht="26.25" customHeight="1">
      <c r="A113" s="954"/>
      <c r="B113" s="955"/>
      <c r="C113" s="923" t="s">
        <v>424</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213535</v>
      </c>
      <c r="AB113" s="938"/>
      <c r="AC113" s="938"/>
      <c r="AD113" s="938"/>
      <c r="AE113" s="939"/>
      <c r="AF113" s="940">
        <v>210588</v>
      </c>
      <c r="AG113" s="938"/>
      <c r="AH113" s="938"/>
      <c r="AI113" s="938"/>
      <c r="AJ113" s="939"/>
      <c r="AK113" s="940">
        <v>223437</v>
      </c>
      <c r="AL113" s="938"/>
      <c r="AM113" s="938"/>
      <c r="AN113" s="938"/>
      <c r="AO113" s="939"/>
      <c r="AP113" s="941">
        <v>2.8</v>
      </c>
      <c r="AQ113" s="942"/>
      <c r="AR113" s="942"/>
      <c r="AS113" s="942"/>
      <c r="AT113" s="943"/>
      <c r="AU113" s="908"/>
      <c r="AV113" s="909"/>
      <c r="AW113" s="909"/>
      <c r="AX113" s="909"/>
      <c r="AY113" s="909"/>
      <c r="AZ113" s="922" t="s">
        <v>425</v>
      </c>
      <c r="BA113" s="923"/>
      <c r="BB113" s="923"/>
      <c r="BC113" s="923"/>
      <c r="BD113" s="923"/>
      <c r="BE113" s="923"/>
      <c r="BF113" s="923"/>
      <c r="BG113" s="923"/>
      <c r="BH113" s="923"/>
      <c r="BI113" s="923"/>
      <c r="BJ113" s="923"/>
      <c r="BK113" s="923"/>
      <c r="BL113" s="923"/>
      <c r="BM113" s="923"/>
      <c r="BN113" s="923"/>
      <c r="BO113" s="923"/>
      <c r="BP113" s="924"/>
      <c r="BQ113" s="925">
        <v>3280237</v>
      </c>
      <c r="BR113" s="926"/>
      <c r="BS113" s="926"/>
      <c r="BT113" s="926"/>
      <c r="BU113" s="926"/>
      <c r="BV113" s="926">
        <v>3792181</v>
      </c>
      <c r="BW113" s="926"/>
      <c r="BX113" s="926"/>
      <c r="BY113" s="926"/>
      <c r="BZ113" s="926"/>
      <c r="CA113" s="926">
        <v>4362196</v>
      </c>
      <c r="CB113" s="926"/>
      <c r="CC113" s="926"/>
      <c r="CD113" s="926"/>
      <c r="CE113" s="926"/>
      <c r="CF113" s="920">
        <v>54.1</v>
      </c>
      <c r="CG113" s="921"/>
      <c r="CH113" s="921"/>
      <c r="CI113" s="921"/>
      <c r="CJ113" s="921"/>
      <c r="CK113" s="948"/>
      <c r="CL113" s="949"/>
      <c r="CM113" s="922" t="s">
        <v>426</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121</v>
      </c>
      <c r="DH113" s="959"/>
      <c r="DI113" s="959"/>
      <c r="DJ113" s="959"/>
      <c r="DK113" s="960"/>
      <c r="DL113" s="961" t="s">
        <v>121</v>
      </c>
      <c r="DM113" s="959"/>
      <c r="DN113" s="959"/>
      <c r="DO113" s="959"/>
      <c r="DP113" s="960"/>
      <c r="DQ113" s="961" t="s">
        <v>121</v>
      </c>
      <c r="DR113" s="959"/>
      <c r="DS113" s="959"/>
      <c r="DT113" s="959"/>
      <c r="DU113" s="960"/>
      <c r="DV113" s="962" t="s">
        <v>121</v>
      </c>
      <c r="DW113" s="963"/>
      <c r="DX113" s="963"/>
      <c r="DY113" s="963"/>
      <c r="DZ113" s="964"/>
    </row>
    <row r="114" spans="1:130" s="230" customFormat="1" ht="26.25" customHeight="1">
      <c r="A114" s="954"/>
      <c r="B114" s="955"/>
      <c r="C114" s="923" t="s">
        <v>427</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137637</v>
      </c>
      <c r="AB114" s="959"/>
      <c r="AC114" s="959"/>
      <c r="AD114" s="959"/>
      <c r="AE114" s="960"/>
      <c r="AF114" s="961">
        <v>173806</v>
      </c>
      <c r="AG114" s="959"/>
      <c r="AH114" s="959"/>
      <c r="AI114" s="959"/>
      <c r="AJ114" s="960"/>
      <c r="AK114" s="961">
        <v>212535</v>
      </c>
      <c r="AL114" s="959"/>
      <c r="AM114" s="959"/>
      <c r="AN114" s="959"/>
      <c r="AO114" s="960"/>
      <c r="AP114" s="962">
        <v>2.6</v>
      </c>
      <c r="AQ114" s="963"/>
      <c r="AR114" s="963"/>
      <c r="AS114" s="963"/>
      <c r="AT114" s="964"/>
      <c r="AU114" s="908"/>
      <c r="AV114" s="909"/>
      <c r="AW114" s="909"/>
      <c r="AX114" s="909"/>
      <c r="AY114" s="909"/>
      <c r="AZ114" s="922" t="s">
        <v>428</v>
      </c>
      <c r="BA114" s="923"/>
      <c r="BB114" s="923"/>
      <c r="BC114" s="923"/>
      <c r="BD114" s="923"/>
      <c r="BE114" s="923"/>
      <c r="BF114" s="923"/>
      <c r="BG114" s="923"/>
      <c r="BH114" s="923"/>
      <c r="BI114" s="923"/>
      <c r="BJ114" s="923"/>
      <c r="BK114" s="923"/>
      <c r="BL114" s="923"/>
      <c r="BM114" s="923"/>
      <c r="BN114" s="923"/>
      <c r="BO114" s="923"/>
      <c r="BP114" s="924"/>
      <c r="BQ114" s="925">
        <v>1707425</v>
      </c>
      <c r="BR114" s="926"/>
      <c r="BS114" s="926"/>
      <c r="BT114" s="926"/>
      <c r="BU114" s="926"/>
      <c r="BV114" s="926">
        <v>1721834</v>
      </c>
      <c r="BW114" s="926"/>
      <c r="BX114" s="926"/>
      <c r="BY114" s="926"/>
      <c r="BZ114" s="926"/>
      <c r="CA114" s="926">
        <v>1830960</v>
      </c>
      <c r="CB114" s="926"/>
      <c r="CC114" s="926"/>
      <c r="CD114" s="926"/>
      <c r="CE114" s="926"/>
      <c r="CF114" s="920">
        <v>22.7</v>
      </c>
      <c r="CG114" s="921"/>
      <c r="CH114" s="921"/>
      <c r="CI114" s="921"/>
      <c r="CJ114" s="921"/>
      <c r="CK114" s="948"/>
      <c r="CL114" s="949"/>
      <c r="CM114" s="922" t="s">
        <v>429</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121</v>
      </c>
      <c r="DH114" s="959"/>
      <c r="DI114" s="959"/>
      <c r="DJ114" s="959"/>
      <c r="DK114" s="960"/>
      <c r="DL114" s="961" t="s">
        <v>121</v>
      </c>
      <c r="DM114" s="959"/>
      <c r="DN114" s="959"/>
      <c r="DO114" s="959"/>
      <c r="DP114" s="960"/>
      <c r="DQ114" s="961" t="s">
        <v>121</v>
      </c>
      <c r="DR114" s="959"/>
      <c r="DS114" s="959"/>
      <c r="DT114" s="959"/>
      <c r="DU114" s="960"/>
      <c r="DV114" s="962" t="s">
        <v>121</v>
      </c>
      <c r="DW114" s="963"/>
      <c r="DX114" s="963"/>
      <c r="DY114" s="963"/>
      <c r="DZ114" s="964"/>
    </row>
    <row r="115" spans="1:130" s="230" customFormat="1" ht="26.25" customHeight="1">
      <c r="A115" s="954"/>
      <c r="B115" s="955"/>
      <c r="C115" s="923" t="s">
        <v>430</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v>11</v>
      </c>
      <c r="AB115" s="938"/>
      <c r="AC115" s="938"/>
      <c r="AD115" s="938"/>
      <c r="AE115" s="939"/>
      <c r="AF115" s="940">
        <v>7</v>
      </c>
      <c r="AG115" s="938"/>
      <c r="AH115" s="938"/>
      <c r="AI115" s="938"/>
      <c r="AJ115" s="939"/>
      <c r="AK115" s="940">
        <v>1</v>
      </c>
      <c r="AL115" s="938"/>
      <c r="AM115" s="938"/>
      <c r="AN115" s="938"/>
      <c r="AO115" s="939"/>
      <c r="AP115" s="941">
        <v>0</v>
      </c>
      <c r="AQ115" s="942"/>
      <c r="AR115" s="942"/>
      <c r="AS115" s="942"/>
      <c r="AT115" s="943"/>
      <c r="AU115" s="908"/>
      <c r="AV115" s="909"/>
      <c r="AW115" s="909"/>
      <c r="AX115" s="909"/>
      <c r="AY115" s="909"/>
      <c r="AZ115" s="922" t="s">
        <v>431</v>
      </c>
      <c r="BA115" s="923"/>
      <c r="BB115" s="923"/>
      <c r="BC115" s="923"/>
      <c r="BD115" s="923"/>
      <c r="BE115" s="923"/>
      <c r="BF115" s="923"/>
      <c r="BG115" s="923"/>
      <c r="BH115" s="923"/>
      <c r="BI115" s="923"/>
      <c r="BJ115" s="923"/>
      <c r="BK115" s="923"/>
      <c r="BL115" s="923"/>
      <c r="BM115" s="923"/>
      <c r="BN115" s="923"/>
      <c r="BO115" s="923"/>
      <c r="BP115" s="924"/>
      <c r="BQ115" s="925" t="s">
        <v>121</v>
      </c>
      <c r="BR115" s="926"/>
      <c r="BS115" s="926"/>
      <c r="BT115" s="926"/>
      <c r="BU115" s="926"/>
      <c r="BV115" s="926" t="s">
        <v>121</v>
      </c>
      <c r="BW115" s="926"/>
      <c r="BX115" s="926"/>
      <c r="BY115" s="926"/>
      <c r="BZ115" s="926"/>
      <c r="CA115" s="926" t="s">
        <v>121</v>
      </c>
      <c r="CB115" s="926"/>
      <c r="CC115" s="926"/>
      <c r="CD115" s="926"/>
      <c r="CE115" s="926"/>
      <c r="CF115" s="920" t="s">
        <v>121</v>
      </c>
      <c r="CG115" s="921"/>
      <c r="CH115" s="921"/>
      <c r="CI115" s="921"/>
      <c r="CJ115" s="921"/>
      <c r="CK115" s="948"/>
      <c r="CL115" s="949"/>
      <c r="CM115" s="922" t="s">
        <v>432</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121</v>
      </c>
      <c r="DH115" s="959"/>
      <c r="DI115" s="959"/>
      <c r="DJ115" s="959"/>
      <c r="DK115" s="960"/>
      <c r="DL115" s="961" t="s">
        <v>121</v>
      </c>
      <c r="DM115" s="959"/>
      <c r="DN115" s="959"/>
      <c r="DO115" s="959"/>
      <c r="DP115" s="960"/>
      <c r="DQ115" s="961" t="s">
        <v>121</v>
      </c>
      <c r="DR115" s="959"/>
      <c r="DS115" s="959"/>
      <c r="DT115" s="959"/>
      <c r="DU115" s="960"/>
      <c r="DV115" s="962" t="s">
        <v>121</v>
      </c>
      <c r="DW115" s="963"/>
      <c r="DX115" s="963"/>
      <c r="DY115" s="963"/>
      <c r="DZ115" s="964"/>
    </row>
    <row r="116" spans="1:130" s="230" customFormat="1" ht="26.25" customHeight="1">
      <c r="A116" s="956"/>
      <c r="B116" s="957"/>
      <c r="C116" s="965" t="s">
        <v>433</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121</v>
      </c>
      <c r="AB116" s="959"/>
      <c r="AC116" s="959"/>
      <c r="AD116" s="959"/>
      <c r="AE116" s="960"/>
      <c r="AF116" s="961" t="s">
        <v>121</v>
      </c>
      <c r="AG116" s="959"/>
      <c r="AH116" s="959"/>
      <c r="AI116" s="959"/>
      <c r="AJ116" s="960"/>
      <c r="AK116" s="961" t="s">
        <v>121</v>
      </c>
      <c r="AL116" s="959"/>
      <c r="AM116" s="959"/>
      <c r="AN116" s="959"/>
      <c r="AO116" s="960"/>
      <c r="AP116" s="962" t="s">
        <v>121</v>
      </c>
      <c r="AQ116" s="963"/>
      <c r="AR116" s="963"/>
      <c r="AS116" s="963"/>
      <c r="AT116" s="964"/>
      <c r="AU116" s="908"/>
      <c r="AV116" s="909"/>
      <c r="AW116" s="909"/>
      <c r="AX116" s="909"/>
      <c r="AY116" s="909"/>
      <c r="AZ116" s="967" t="s">
        <v>434</v>
      </c>
      <c r="BA116" s="968"/>
      <c r="BB116" s="968"/>
      <c r="BC116" s="968"/>
      <c r="BD116" s="968"/>
      <c r="BE116" s="968"/>
      <c r="BF116" s="968"/>
      <c r="BG116" s="968"/>
      <c r="BH116" s="968"/>
      <c r="BI116" s="968"/>
      <c r="BJ116" s="968"/>
      <c r="BK116" s="968"/>
      <c r="BL116" s="968"/>
      <c r="BM116" s="968"/>
      <c r="BN116" s="968"/>
      <c r="BO116" s="968"/>
      <c r="BP116" s="969"/>
      <c r="BQ116" s="925" t="s">
        <v>121</v>
      </c>
      <c r="BR116" s="926"/>
      <c r="BS116" s="926"/>
      <c r="BT116" s="926"/>
      <c r="BU116" s="926"/>
      <c r="BV116" s="926" t="s">
        <v>121</v>
      </c>
      <c r="BW116" s="926"/>
      <c r="BX116" s="926"/>
      <c r="BY116" s="926"/>
      <c r="BZ116" s="926"/>
      <c r="CA116" s="926" t="s">
        <v>121</v>
      </c>
      <c r="CB116" s="926"/>
      <c r="CC116" s="926"/>
      <c r="CD116" s="926"/>
      <c r="CE116" s="926"/>
      <c r="CF116" s="920" t="s">
        <v>121</v>
      </c>
      <c r="CG116" s="921"/>
      <c r="CH116" s="921"/>
      <c r="CI116" s="921"/>
      <c r="CJ116" s="921"/>
      <c r="CK116" s="948"/>
      <c r="CL116" s="949"/>
      <c r="CM116" s="922" t="s">
        <v>435</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121</v>
      </c>
      <c r="DH116" s="959"/>
      <c r="DI116" s="959"/>
      <c r="DJ116" s="959"/>
      <c r="DK116" s="960"/>
      <c r="DL116" s="961" t="s">
        <v>121</v>
      </c>
      <c r="DM116" s="959"/>
      <c r="DN116" s="959"/>
      <c r="DO116" s="959"/>
      <c r="DP116" s="960"/>
      <c r="DQ116" s="961" t="s">
        <v>121</v>
      </c>
      <c r="DR116" s="959"/>
      <c r="DS116" s="959"/>
      <c r="DT116" s="959"/>
      <c r="DU116" s="960"/>
      <c r="DV116" s="962" t="s">
        <v>121</v>
      </c>
      <c r="DW116" s="963"/>
      <c r="DX116" s="963"/>
      <c r="DY116" s="963"/>
      <c r="DZ116" s="964"/>
    </row>
    <row r="117" spans="1:130" s="230" customFormat="1" ht="26.25" customHeight="1">
      <c r="A117" s="912" t="s">
        <v>176</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436</v>
      </c>
      <c r="Z117" s="894"/>
      <c r="AA117" s="978">
        <v>2189628</v>
      </c>
      <c r="AB117" s="979"/>
      <c r="AC117" s="979"/>
      <c r="AD117" s="979"/>
      <c r="AE117" s="980"/>
      <c r="AF117" s="981">
        <v>2504293</v>
      </c>
      <c r="AG117" s="979"/>
      <c r="AH117" s="979"/>
      <c r="AI117" s="979"/>
      <c r="AJ117" s="980"/>
      <c r="AK117" s="981">
        <v>2807273</v>
      </c>
      <c r="AL117" s="979"/>
      <c r="AM117" s="979"/>
      <c r="AN117" s="979"/>
      <c r="AO117" s="980"/>
      <c r="AP117" s="982"/>
      <c r="AQ117" s="983"/>
      <c r="AR117" s="983"/>
      <c r="AS117" s="983"/>
      <c r="AT117" s="984"/>
      <c r="AU117" s="908"/>
      <c r="AV117" s="909"/>
      <c r="AW117" s="909"/>
      <c r="AX117" s="909"/>
      <c r="AY117" s="909"/>
      <c r="AZ117" s="974" t="s">
        <v>437</v>
      </c>
      <c r="BA117" s="975"/>
      <c r="BB117" s="975"/>
      <c r="BC117" s="975"/>
      <c r="BD117" s="975"/>
      <c r="BE117" s="975"/>
      <c r="BF117" s="975"/>
      <c r="BG117" s="975"/>
      <c r="BH117" s="975"/>
      <c r="BI117" s="975"/>
      <c r="BJ117" s="975"/>
      <c r="BK117" s="975"/>
      <c r="BL117" s="975"/>
      <c r="BM117" s="975"/>
      <c r="BN117" s="975"/>
      <c r="BO117" s="975"/>
      <c r="BP117" s="976"/>
      <c r="BQ117" s="925" t="s">
        <v>121</v>
      </c>
      <c r="BR117" s="926"/>
      <c r="BS117" s="926"/>
      <c r="BT117" s="926"/>
      <c r="BU117" s="926"/>
      <c r="BV117" s="926" t="s">
        <v>121</v>
      </c>
      <c r="BW117" s="926"/>
      <c r="BX117" s="926"/>
      <c r="BY117" s="926"/>
      <c r="BZ117" s="926"/>
      <c r="CA117" s="926" t="s">
        <v>121</v>
      </c>
      <c r="CB117" s="926"/>
      <c r="CC117" s="926"/>
      <c r="CD117" s="926"/>
      <c r="CE117" s="926"/>
      <c r="CF117" s="920" t="s">
        <v>121</v>
      </c>
      <c r="CG117" s="921"/>
      <c r="CH117" s="921"/>
      <c r="CI117" s="921"/>
      <c r="CJ117" s="921"/>
      <c r="CK117" s="948"/>
      <c r="CL117" s="949"/>
      <c r="CM117" s="922" t="s">
        <v>438</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121</v>
      </c>
      <c r="DH117" s="959"/>
      <c r="DI117" s="959"/>
      <c r="DJ117" s="959"/>
      <c r="DK117" s="960"/>
      <c r="DL117" s="961" t="s">
        <v>121</v>
      </c>
      <c r="DM117" s="959"/>
      <c r="DN117" s="959"/>
      <c r="DO117" s="959"/>
      <c r="DP117" s="960"/>
      <c r="DQ117" s="961" t="s">
        <v>121</v>
      </c>
      <c r="DR117" s="959"/>
      <c r="DS117" s="959"/>
      <c r="DT117" s="959"/>
      <c r="DU117" s="960"/>
      <c r="DV117" s="962" t="s">
        <v>121</v>
      </c>
      <c r="DW117" s="963"/>
      <c r="DX117" s="963"/>
      <c r="DY117" s="963"/>
      <c r="DZ117" s="964"/>
    </row>
    <row r="118" spans="1:130" s="230" customFormat="1" ht="26.25" customHeight="1">
      <c r="A118" s="912" t="s">
        <v>412</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409</v>
      </c>
      <c r="AB118" s="893"/>
      <c r="AC118" s="893"/>
      <c r="AD118" s="893"/>
      <c r="AE118" s="894"/>
      <c r="AF118" s="892" t="s">
        <v>410</v>
      </c>
      <c r="AG118" s="893"/>
      <c r="AH118" s="893"/>
      <c r="AI118" s="893"/>
      <c r="AJ118" s="894"/>
      <c r="AK118" s="892" t="s">
        <v>293</v>
      </c>
      <c r="AL118" s="893"/>
      <c r="AM118" s="893"/>
      <c r="AN118" s="893"/>
      <c r="AO118" s="894"/>
      <c r="AP118" s="970" t="s">
        <v>411</v>
      </c>
      <c r="AQ118" s="971"/>
      <c r="AR118" s="971"/>
      <c r="AS118" s="971"/>
      <c r="AT118" s="972"/>
      <c r="AU118" s="908"/>
      <c r="AV118" s="909"/>
      <c r="AW118" s="909"/>
      <c r="AX118" s="909"/>
      <c r="AY118" s="909"/>
      <c r="AZ118" s="973" t="s">
        <v>439</v>
      </c>
      <c r="BA118" s="965"/>
      <c r="BB118" s="965"/>
      <c r="BC118" s="965"/>
      <c r="BD118" s="965"/>
      <c r="BE118" s="965"/>
      <c r="BF118" s="965"/>
      <c r="BG118" s="965"/>
      <c r="BH118" s="965"/>
      <c r="BI118" s="965"/>
      <c r="BJ118" s="965"/>
      <c r="BK118" s="965"/>
      <c r="BL118" s="965"/>
      <c r="BM118" s="965"/>
      <c r="BN118" s="965"/>
      <c r="BO118" s="965"/>
      <c r="BP118" s="966"/>
      <c r="BQ118" s="999" t="s">
        <v>121</v>
      </c>
      <c r="BR118" s="1000"/>
      <c r="BS118" s="1000"/>
      <c r="BT118" s="1000"/>
      <c r="BU118" s="1000"/>
      <c r="BV118" s="1000" t="s">
        <v>121</v>
      </c>
      <c r="BW118" s="1000"/>
      <c r="BX118" s="1000"/>
      <c r="BY118" s="1000"/>
      <c r="BZ118" s="1000"/>
      <c r="CA118" s="1000" t="s">
        <v>121</v>
      </c>
      <c r="CB118" s="1000"/>
      <c r="CC118" s="1000"/>
      <c r="CD118" s="1000"/>
      <c r="CE118" s="1000"/>
      <c r="CF118" s="920" t="s">
        <v>121</v>
      </c>
      <c r="CG118" s="921"/>
      <c r="CH118" s="921"/>
      <c r="CI118" s="921"/>
      <c r="CJ118" s="921"/>
      <c r="CK118" s="948"/>
      <c r="CL118" s="949"/>
      <c r="CM118" s="922" t="s">
        <v>440</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121</v>
      </c>
      <c r="DH118" s="959"/>
      <c r="DI118" s="959"/>
      <c r="DJ118" s="959"/>
      <c r="DK118" s="960"/>
      <c r="DL118" s="961" t="s">
        <v>121</v>
      </c>
      <c r="DM118" s="959"/>
      <c r="DN118" s="959"/>
      <c r="DO118" s="959"/>
      <c r="DP118" s="960"/>
      <c r="DQ118" s="961" t="s">
        <v>121</v>
      </c>
      <c r="DR118" s="959"/>
      <c r="DS118" s="959"/>
      <c r="DT118" s="959"/>
      <c r="DU118" s="960"/>
      <c r="DV118" s="962" t="s">
        <v>121</v>
      </c>
      <c r="DW118" s="963"/>
      <c r="DX118" s="963"/>
      <c r="DY118" s="963"/>
      <c r="DZ118" s="964"/>
    </row>
    <row r="119" spans="1:130" s="230" customFormat="1" ht="26.25" customHeight="1">
      <c r="A119" s="1056" t="s">
        <v>415</v>
      </c>
      <c r="B119" s="947"/>
      <c r="C119" s="929" t="s">
        <v>416</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121</v>
      </c>
      <c r="AB119" s="900"/>
      <c r="AC119" s="900"/>
      <c r="AD119" s="900"/>
      <c r="AE119" s="901"/>
      <c r="AF119" s="902" t="s">
        <v>121</v>
      </c>
      <c r="AG119" s="900"/>
      <c r="AH119" s="900"/>
      <c r="AI119" s="900"/>
      <c r="AJ119" s="901"/>
      <c r="AK119" s="902" t="s">
        <v>121</v>
      </c>
      <c r="AL119" s="900"/>
      <c r="AM119" s="900"/>
      <c r="AN119" s="900"/>
      <c r="AO119" s="901"/>
      <c r="AP119" s="903" t="s">
        <v>121</v>
      </c>
      <c r="AQ119" s="904"/>
      <c r="AR119" s="904"/>
      <c r="AS119" s="904"/>
      <c r="AT119" s="905"/>
      <c r="AU119" s="910"/>
      <c r="AV119" s="911"/>
      <c r="AW119" s="911"/>
      <c r="AX119" s="911"/>
      <c r="AY119" s="911"/>
      <c r="AZ119" s="251" t="s">
        <v>176</v>
      </c>
      <c r="BA119" s="251"/>
      <c r="BB119" s="251"/>
      <c r="BC119" s="251"/>
      <c r="BD119" s="251"/>
      <c r="BE119" s="251"/>
      <c r="BF119" s="251"/>
      <c r="BG119" s="251"/>
      <c r="BH119" s="251"/>
      <c r="BI119" s="251"/>
      <c r="BJ119" s="251"/>
      <c r="BK119" s="251"/>
      <c r="BL119" s="251"/>
      <c r="BM119" s="251"/>
      <c r="BN119" s="251"/>
      <c r="BO119" s="977" t="s">
        <v>441</v>
      </c>
      <c r="BP119" s="1005"/>
      <c r="BQ119" s="999">
        <v>28052668</v>
      </c>
      <c r="BR119" s="1000"/>
      <c r="BS119" s="1000"/>
      <c r="BT119" s="1000"/>
      <c r="BU119" s="1000"/>
      <c r="BV119" s="1000">
        <v>30049067</v>
      </c>
      <c r="BW119" s="1000"/>
      <c r="BX119" s="1000"/>
      <c r="BY119" s="1000"/>
      <c r="BZ119" s="1000"/>
      <c r="CA119" s="1000">
        <v>29857054</v>
      </c>
      <c r="CB119" s="1000"/>
      <c r="CC119" s="1000"/>
      <c r="CD119" s="1000"/>
      <c r="CE119" s="1000"/>
      <c r="CF119" s="1001"/>
      <c r="CG119" s="1002"/>
      <c r="CH119" s="1002"/>
      <c r="CI119" s="1002"/>
      <c r="CJ119" s="1003"/>
      <c r="CK119" s="950"/>
      <c r="CL119" s="951"/>
      <c r="CM119" s="973" t="s">
        <v>442</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121</v>
      </c>
      <c r="DH119" s="986"/>
      <c r="DI119" s="986"/>
      <c r="DJ119" s="986"/>
      <c r="DK119" s="987"/>
      <c r="DL119" s="985" t="s">
        <v>121</v>
      </c>
      <c r="DM119" s="986"/>
      <c r="DN119" s="986"/>
      <c r="DO119" s="986"/>
      <c r="DP119" s="987"/>
      <c r="DQ119" s="985" t="s">
        <v>121</v>
      </c>
      <c r="DR119" s="986"/>
      <c r="DS119" s="986"/>
      <c r="DT119" s="986"/>
      <c r="DU119" s="987"/>
      <c r="DV119" s="988" t="s">
        <v>121</v>
      </c>
      <c r="DW119" s="989"/>
      <c r="DX119" s="989"/>
      <c r="DY119" s="989"/>
      <c r="DZ119" s="990"/>
    </row>
    <row r="120" spans="1:130" s="230" customFormat="1" ht="26.25" customHeight="1">
      <c r="A120" s="1057"/>
      <c r="B120" s="949"/>
      <c r="C120" s="922" t="s">
        <v>419</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121</v>
      </c>
      <c r="AB120" s="959"/>
      <c r="AC120" s="959"/>
      <c r="AD120" s="959"/>
      <c r="AE120" s="960"/>
      <c r="AF120" s="961" t="s">
        <v>121</v>
      </c>
      <c r="AG120" s="959"/>
      <c r="AH120" s="959"/>
      <c r="AI120" s="959"/>
      <c r="AJ120" s="960"/>
      <c r="AK120" s="961" t="s">
        <v>121</v>
      </c>
      <c r="AL120" s="959"/>
      <c r="AM120" s="959"/>
      <c r="AN120" s="959"/>
      <c r="AO120" s="960"/>
      <c r="AP120" s="962" t="s">
        <v>121</v>
      </c>
      <c r="AQ120" s="963"/>
      <c r="AR120" s="963"/>
      <c r="AS120" s="963"/>
      <c r="AT120" s="964"/>
      <c r="AU120" s="991" t="s">
        <v>443</v>
      </c>
      <c r="AV120" s="992"/>
      <c r="AW120" s="992"/>
      <c r="AX120" s="992"/>
      <c r="AY120" s="993"/>
      <c r="AZ120" s="929" t="s">
        <v>444</v>
      </c>
      <c r="BA120" s="897"/>
      <c r="BB120" s="897"/>
      <c r="BC120" s="897"/>
      <c r="BD120" s="897"/>
      <c r="BE120" s="897"/>
      <c r="BF120" s="897"/>
      <c r="BG120" s="897"/>
      <c r="BH120" s="897"/>
      <c r="BI120" s="897"/>
      <c r="BJ120" s="897"/>
      <c r="BK120" s="897"/>
      <c r="BL120" s="897"/>
      <c r="BM120" s="897"/>
      <c r="BN120" s="897"/>
      <c r="BO120" s="897"/>
      <c r="BP120" s="898"/>
      <c r="BQ120" s="930">
        <v>7547908</v>
      </c>
      <c r="BR120" s="931"/>
      <c r="BS120" s="931"/>
      <c r="BT120" s="931"/>
      <c r="BU120" s="931"/>
      <c r="BV120" s="931">
        <v>8016094</v>
      </c>
      <c r="BW120" s="931"/>
      <c r="BX120" s="931"/>
      <c r="BY120" s="931"/>
      <c r="BZ120" s="931"/>
      <c r="CA120" s="931">
        <v>8231624</v>
      </c>
      <c r="CB120" s="931"/>
      <c r="CC120" s="931"/>
      <c r="CD120" s="931"/>
      <c r="CE120" s="931"/>
      <c r="CF120" s="944">
        <v>102</v>
      </c>
      <c r="CG120" s="945"/>
      <c r="CH120" s="945"/>
      <c r="CI120" s="945"/>
      <c r="CJ120" s="945"/>
      <c r="CK120" s="1006" t="s">
        <v>445</v>
      </c>
      <c r="CL120" s="1007"/>
      <c r="CM120" s="1007"/>
      <c r="CN120" s="1007"/>
      <c r="CO120" s="1008"/>
      <c r="CP120" s="1014" t="s">
        <v>392</v>
      </c>
      <c r="CQ120" s="1015"/>
      <c r="CR120" s="1015"/>
      <c r="CS120" s="1015"/>
      <c r="CT120" s="1015"/>
      <c r="CU120" s="1015"/>
      <c r="CV120" s="1015"/>
      <c r="CW120" s="1015"/>
      <c r="CX120" s="1015"/>
      <c r="CY120" s="1015"/>
      <c r="CZ120" s="1015"/>
      <c r="DA120" s="1015"/>
      <c r="DB120" s="1015"/>
      <c r="DC120" s="1015"/>
      <c r="DD120" s="1015"/>
      <c r="DE120" s="1015"/>
      <c r="DF120" s="1016"/>
      <c r="DG120" s="930">
        <v>1943308</v>
      </c>
      <c r="DH120" s="931"/>
      <c r="DI120" s="931"/>
      <c r="DJ120" s="931"/>
      <c r="DK120" s="931"/>
      <c r="DL120" s="931">
        <v>1868298</v>
      </c>
      <c r="DM120" s="931"/>
      <c r="DN120" s="931"/>
      <c r="DO120" s="931"/>
      <c r="DP120" s="931"/>
      <c r="DQ120" s="931">
        <v>1785345</v>
      </c>
      <c r="DR120" s="931"/>
      <c r="DS120" s="931"/>
      <c r="DT120" s="931"/>
      <c r="DU120" s="931"/>
      <c r="DV120" s="932">
        <v>22.1</v>
      </c>
      <c r="DW120" s="932"/>
      <c r="DX120" s="932"/>
      <c r="DY120" s="932"/>
      <c r="DZ120" s="933"/>
    </row>
    <row r="121" spans="1:130" s="230" customFormat="1" ht="26.25" customHeight="1">
      <c r="A121" s="1057"/>
      <c r="B121" s="949"/>
      <c r="C121" s="974" t="s">
        <v>446</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121</v>
      </c>
      <c r="AB121" s="959"/>
      <c r="AC121" s="959"/>
      <c r="AD121" s="959"/>
      <c r="AE121" s="960"/>
      <c r="AF121" s="961" t="s">
        <v>121</v>
      </c>
      <c r="AG121" s="959"/>
      <c r="AH121" s="959"/>
      <c r="AI121" s="959"/>
      <c r="AJ121" s="960"/>
      <c r="AK121" s="961" t="s">
        <v>121</v>
      </c>
      <c r="AL121" s="959"/>
      <c r="AM121" s="959"/>
      <c r="AN121" s="959"/>
      <c r="AO121" s="960"/>
      <c r="AP121" s="962" t="s">
        <v>121</v>
      </c>
      <c r="AQ121" s="963"/>
      <c r="AR121" s="963"/>
      <c r="AS121" s="963"/>
      <c r="AT121" s="964"/>
      <c r="AU121" s="994"/>
      <c r="AV121" s="995"/>
      <c r="AW121" s="995"/>
      <c r="AX121" s="995"/>
      <c r="AY121" s="996"/>
      <c r="AZ121" s="922" t="s">
        <v>447</v>
      </c>
      <c r="BA121" s="923"/>
      <c r="BB121" s="923"/>
      <c r="BC121" s="923"/>
      <c r="BD121" s="923"/>
      <c r="BE121" s="923"/>
      <c r="BF121" s="923"/>
      <c r="BG121" s="923"/>
      <c r="BH121" s="923"/>
      <c r="BI121" s="923"/>
      <c r="BJ121" s="923"/>
      <c r="BK121" s="923"/>
      <c r="BL121" s="923"/>
      <c r="BM121" s="923"/>
      <c r="BN121" s="923"/>
      <c r="BO121" s="923"/>
      <c r="BP121" s="924"/>
      <c r="BQ121" s="925">
        <v>400674</v>
      </c>
      <c r="BR121" s="926"/>
      <c r="BS121" s="926"/>
      <c r="BT121" s="926"/>
      <c r="BU121" s="926"/>
      <c r="BV121" s="926">
        <v>286002</v>
      </c>
      <c r="BW121" s="926"/>
      <c r="BX121" s="926"/>
      <c r="BY121" s="926"/>
      <c r="BZ121" s="926"/>
      <c r="CA121" s="926">
        <v>164467</v>
      </c>
      <c r="CB121" s="926"/>
      <c r="CC121" s="926"/>
      <c r="CD121" s="926"/>
      <c r="CE121" s="926"/>
      <c r="CF121" s="920">
        <v>2</v>
      </c>
      <c r="CG121" s="921"/>
      <c r="CH121" s="921"/>
      <c r="CI121" s="921"/>
      <c r="CJ121" s="921"/>
      <c r="CK121" s="1009"/>
      <c r="CL121" s="1010"/>
      <c r="CM121" s="1010"/>
      <c r="CN121" s="1010"/>
      <c r="CO121" s="1011"/>
      <c r="CP121" s="1019" t="s">
        <v>393</v>
      </c>
      <c r="CQ121" s="1020"/>
      <c r="CR121" s="1020"/>
      <c r="CS121" s="1020"/>
      <c r="CT121" s="1020"/>
      <c r="CU121" s="1020"/>
      <c r="CV121" s="1020"/>
      <c r="CW121" s="1020"/>
      <c r="CX121" s="1020"/>
      <c r="CY121" s="1020"/>
      <c r="CZ121" s="1020"/>
      <c r="DA121" s="1020"/>
      <c r="DB121" s="1020"/>
      <c r="DC121" s="1020"/>
      <c r="DD121" s="1020"/>
      <c r="DE121" s="1020"/>
      <c r="DF121" s="1021"/>
      <c r="DG121" s="925">
        <v>172064</v>
      </c>
      <c r="DH121" s="926"/>
      <c r="DI121" s="926"/>
      <c r="DJ121" s="926"/>
      <c r="DK121" s="926"/>
      <c r="DL121" s="926">
        <v>120143</v>
      </c>
      <c r="DM121" s="926"/>
      <c r="DN121" s="926"/>
      <c r="DO121" s="926"/>
      <c r="DP121" s="926"/>
      <c r="DQ121" s="926">
        <v>98715</v>
      </c>
      <c r="DR121" s="926"/>
      <c r="DS121" s="926"/>
      <c r="DT121" s="926"/>
      <c r="DU121" s="926"/>
      <c r="DV121" s="927">
        <v>1.2</v>
      </c>
      <c r="DW121" s="927"/>
      <c r="DX121" s="927"/>
      <c r="DY121" s="927"/>
      <c r="DZ121" s="928"/>
    </row>
    <row r="122" spans="1:130" s="230" customFormat="1" ht="26.25" customHeight="1">
      <c r="A122" s="1057"/>
      <c r="B122" s="949"/>
      <c r="C122" s="922" t="s">
        <v>429</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121</v>
      </c>
      <c r="AB122" s="959"/>
      <c r="AC122" s="959"/>
      <c r="AD122" s="959"/>
      <c r="AE122" s="960"/>
      <c r="AF122" s="961" t="s">
        <v>121</v>
      </c>
      <c r="AG122" s="959"/>
      <c r="AH122" s="959"/>
      <c r="AI122" s="959"/>
      <c r="AJ122" s="960"/>
      <c r="AK122" s="961" t="s">
        <v>121</v>
      </c>
      <c r="AL122" s="959"/>
      <c r="AM122" s="959"/>
      <c r="AN122" s="959"/>
      <c r="AO122" s="960"/>
      <c r="AP122" s="962" t="s">
        <v>121</v>
      </c>
      <c r="AQ122" s="963"/>
      <c r="AR122" s="963"/>
      <c r="AS122" s="963"/>
      <c r="AT122" s="964"/>
      <c r="AU122" s="994"/>
      <c r="AV122" s="995"/>
      <c r="AW122" s="995"/>
      <c r="AX122" s="995"/>
      <c r="AY122" s="996"/>
      <c r="AZ122" s="973" t="s">
        <v>448</v>
      </c>
      <c r="BA122" s="965"/>
      <c r="BB122" s="965"/>
      <c r="BC122" s="965"/>
      <c r="BD122" s="965"/>
      <c r="BE122" s="965"/>
      <c r="BF122" s="965"/>
      <c r="BG122" s="965"/>
      <c r="BH122" s="965"/>
      <c r="BI122" s="965"/>
      <c r="BJ122" s="965"/>
      <c r="BK122" s="965"/>
      <c r="BL122" s="965"/>
      <c r="BM122" s="965"/>
      <c r="BN122" s="965"/>
      <c r="BO122" s="965"/>
      <c r="BP122" s="966"/>
      <c r="BQ122" s="999">
        <v>20522807</v>
      </c>
      <c r="BR122" s="1000"/>
      <c r="BS122" s="1000"/>
      <c r="BT122" s="1000"/>
      <c r="BU122" s="1000"/>
      <c r="BV122" s="1000">
        <v>22307480</v>
      </c>
      <c r="BW122" s="1000"/>
      <c r="BX122" s="1000"/>
      <c r="BY122" s="1000"/>
      <c r="BZ122" s="1000"/>
      <c r="CA122" s="1000">
        <v>21520039</v>
      </c>
      <c r="CB122" s="1000"/>
      <c r="CC122" s="1000"/>
      <c r="CD122" s="1000"/>
      <c r="CE122" s="1000"/>
      <c r="CF122" s="1017">
        <v>266.8</v>
      </c>
      <c r="CG122" s="1018"/>
      <c r="CH122" s="1018"/>
      <c r="CI122" s="1018"/>
      <c r="CJ122" s="1018"/>
      <c r="CK122" s="1009"/>
      <c r="CL122" s="1010"/>
      <c r="CM122" s="1010"/>
      <c r="CN122" s="1010"/>
      <c r="CO122" s="1011"/>
      <c r="CP122" s="1019" t="s">
        <v>390</v>
      </c>
      <c r="CQ122" s="1020"/>
      <c r="CR122" s="1020"/>
      <c r="CS122" s="1020"/>
      <c r="CT122" s="1020"/>
      <c r="CU122" s="1020"/>
      <c r="CV122" s="1020"/>
      <c r="CW122" s="1020"/>
      <c r="CX122" s="1020"/>
      <c r="CY122" s="1020"/>
      <c r="CZ122" s="1020"/>
      <c r="DA122" s="1020"/>
      <c r="DB122" s="1020"/>
      <c r="DC122" s="1020"/>
      <c r="DD122" s="1020"/>
      <c r="DE122" s="1020"/>
      <c r="DF122" s="1021"/>
      <c r="DG122" s="925">
        <v>9219</v>
      </c>
      <c r="DH122" s="926"/>
      <c r="DI122" s="926"/>
      <c r="DJ122" s="926"/>
      <c r="DK122" s="926"/>
      <c r="DL122" s="926">
        <v>83314</v>
      </c>
      <c r="DM122" s="926"/>
      <c r="DN122" s="926"/>
      <c r="DO122" s="926"/>
      <c r="DP122" s="926"/>
      <c r="DQ122" s="926">
        <v>89633</v>
      </c>
      <c r="DR122" s="926"/>
      <c r="DS122" s="926"/>
      <c r="DT122" s="926"/>
      <c r="DU122" s="926"/>
      <c r="DV122" s="927">
        <v>1.1000000000000001</v>
      </c>
      <c r="DW122" s="927"/>
      <c r="DX122" s="927"/>
      <c r="DY122" s="927"/>
      <c r="DZ122" s="928"/>
    </row>
    <row r="123" spans="1:130" s="230" customFormat="1" ht="26.25" customHeight="1">
      <c r="A123" s="1057"/>
      <c r="B123" s="949"/>
      <c r="C123" s="922" t="s">
        <v>435</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121</v>
      </c>
      <c r="AB123" s="959"/>
      <c r="AC123" s="959"/>
      <c r="AD123" s="959"/>
      <c r="AE123" s="960"/>
      <c r="AF123" s="961" t="s">
        <v>121</v>
      </c>
      <c r="AG123" s="959"/>
      <c r="AH123" s="959"/>
      <c r="AI123" s="959"/>
      <c r="AJ123" s="960"/>
      <c r="AK123" s="961" t="s">
        <v>121</v>
      </c>
      <c r="AL123" s="959"/>
      <c r="AM123" s="959"/>
      <c r="AN123" s="959"/>
      <c r="AO123" s="960"/>
      <c r="AP123" s="962" t="s">
        <v>121</v>
      </c>
      <c r="AQ123" s="963"/>
      <c r="AR123" s="963"/>
      <c r="AS123" s="963"/>
      <c r="AT123" s="964"/>
      <c r="AU123" s="997"/>
      <c r="AV123" s="998"/>
      <c r="AW123" s="998"/>
      <c r="AX123" s="998"/>
      <c r="AY123" s="998"/>
      <c r="AZ123" s="251" t="s">
        <v>176</v>
      </c>
      <c r="BA123" s="251"/>
      <c r="BB123" s="251"/>
      <c r="BC123" s="251"/>
      <c r="BD123" s="251"/>
      <c r="BE123" s="251"/>
      <c r="BF123" s="251"/>
      <c r="BG123" s="251"/>
      <c r="BH123" s="251"/>
      <c r="BI123" s="251"/>
      <c r="BJ123" s="251"/>
      <c r="BK123" s="251"/>
      <c r="BL123" s="251"/>
      <c r="BM123" s="251"/>
      <c r="BN123" s="251"/>
      <c r="BO123" s="977" t="s">
        <v>449</v>
      </c>
      <c r="BP123" s="1005"/>
      <c r="BQ123" s="1063">
        <v>28471389</v>
      </c>
      <c r="BR123" s="1064"/>
      <c r="BS123" s="1064"/>
      <c r="BT123" s="1064"/>
      <c r="BU123" s="1064"/>
      <c r="BV123" s="1064">
        <v>30609576</v>
      </c>
      <c r="BW123" s="1064"/>
      <c r="BX123" s="1064"/>
      <c r="BY123" s="1064"/>
      <c r="BZ123" s="1064"/>
      <c r="CA123" s="1064">
        <v>29916130</v>
      </c>
      <c r="CB123" s="1064"/>
      <c r="CC123" s="1064"/>
      <c r="CD123" s="1064"/>
      <c r="CE123" s="1064"/>
      <c r="CF123" s="1001"/>
      <c r="CG123" s="1002"/>
      <c r="CH123" s="1002"/>
      <c r="CI123" s="1002"/>
      <c r="CJ123" s="1003"/>
      <c r="CK123" s="1009"/>
      <c r="CL123" s="1010"/>
      <c r="CM123" s="1010"/>
      <c r="CN123" s="1010"/>
      <c r="CO123" s="1011"/>
      <c r="CP123" s="1019" t="s">
        <v>388</v>
      </c>
      <c r="CQ123" s="1020"/>
      <c r="CR123" s="1020"/>
      <c r="CS123" s="1020"/>
      <c r="CT123" s="1020"/>
      <c r="CU123" s="1020"/>
      <c r="CV123" s="1020"/>
      <c r="CW123" s="1020"/>
      <c r="CX123" s="1020"/>
      <c r="CY123" s="1020"/>
      <c r="CZ123" s="1020"/>
      <c r="DA123" s="1020"/>
      <c r="DB123" s="1020"/>
      <c r="DC123" s="1020"/>
      <c r="DD123" s="1020"/>
      <c r="DE123" s="1020"/>
      <c r="DF123" s="1021"/>
      <c r="DG123" s="958" t="s">
        <v>121</v>
      </c>
      <c r="DH123" s="959"/>
      <c r="DI123" s="959"/>
      <c r="DJ123" s="959"/>
      <c r="DK123" s="960"/>
      <c r="DL123" s="961" t="s">
        <v>121</v>
      </c>
      <c r="DM123" s="959"/>
      <c r="DN123" s="959"/>
      <c r="DO123" s="959"/>
      <c r="DP123" s="960"/>
      <c r="DQ123" s="961" t="s">
        <v>121</v>
      </c>
      <c r="DR123" s="959"/>
      <c r="DS123" s="959"/>
      <c r="DT123" s="959"/>
      <c r="DU123" s="960"/>
      <c r="DV123" s="962" t="s">
        <v>121</v>
      </c>
      <c r="DW123" s="963"/>
      <c r="DX123" s="963"/>
      <c r="DY123" s="963"/>
      <c r="DZ123" s="964"/>
    </row>
    <row r="124" spans="1:130" s="230" customFormat="1" ht="26.25" customHeight="1" thickBot="1">
      <c r="A124" s="1057"/>
      <c r="B124" s="949"/>
      <c r="C124" s="922" t="s">
        <v>438</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121</v>
      </c>
      <c r="AB124" s="959"/>
      <c r="AC124" s="959"/>
      <c r="AD124" s="959"/>
      <c r="AE124" s="960"/>
      <c r="AF124" s="961" t="s">
        <v>121</v>
      </c>
      <c r="AG124" s="959"/>
      <c r="AH124" s="959"/>
      <c r="AI124" s="959"/>
      <c r="AJ124" s="960"/>
      <c r="AK124" s="961" t="s">
        <v>121</v>
      </c>
      <c r="AL124" s="959"/>
      <c r="AM124" s="959"/>
      <c r="AN124" s="959"/>
      <c r="AO124" s="960"/>
      <c r="AP124" s="962" t="s">
        <v>121</v>
      </c>
      <c r="AQ124" s="963"/>
      <c r="AR124" s="963"/>
      <c r="AS124" s="963"/>
      <c r="AT124" s="964"/>
      <c r="AU124" s="1059" t="s">
        <v>450</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t="s">
        <v>121</v>
      </c>
      <c r="BR124" s="1027"/>
      <c r="BS124" s="1027"/>
      <c r="BT124" s="1027"/>
      <c r="BU124" s="1027"/>
      <c r="BV124" s="1027" t="s">
        <v>121</v>
      </c>
      <c r="BW124" s="1027"/>
      <c r="BX124" s="1027"/>
      <c r="BY124" s="1027"/>
      <c r="BZ124" s="1027"/>
      <c r="CA124" s="1027" t="s">
        <v>121</v>
      </c>
      <c r="CB124" s="1027"/>
      <c r="CC124" s="1027"/>
      <c r="CD124" s="1027"/>
      <c r="CE124" s="1027"/>
      <c r="CF124" s="1028"/>
      <c r="CG124" s="1029"/>
      <c r="CH124" s="1029"/>
      <c r="CI124" s="1029"/>
      <c r="CJ124" s="1030"/>
      <c r="CK124" s="1012"/>
      <c r="CL124" s="1012"/>
      <c r="CM124" s="1012"/>
      <c r="CN124" s="1012"/>
      <c r="CO124" s="1013"/>
      <c r="CP124" s="1019" t="s">
        <v>451</v>
      </c>
      <c r="CQ124" s="1020"/>
      <c r="CR124" s="1020"/>
      <c r="CS124" s="1020"/>
      <c r="CT124" s="1020"/>
      <c r="CU124" s="1020"/>
      <c r="CV124" s="1020"/>
      <c r="CW124" s="1020"/>
      <c r="CX124" s="1020"/>
      <c r="CY124" s="1020"/>
      <c r="CZ124" s="1020"/>
      <c r="DA124" s="1020"/>
      <c r="DB124" s="1020"/>
      <c r="DC124" s="1020"/>
      <c r="DD124" s="1020"/>
      <c r="DE124" s="1020"/>
      <c r="DF124" s="1021"/>
      <c r="DG124" s="1004" t="s">
        <v>121</v>
      </c>
      <c r="DH124" s="986"/>
      <c r="DI124" s="986"/>
      <c r="DJ124" s="986"/>
      <c r="DK124" s="987"/>
      <c r="DL124" s="985" t="s">
        <v>121</v>
      </c>
      <c r="DM124" s="986"/>
      <c r="DN124" s="986"/>
      <c r="DO124" s="986"/>
      <c r="DP124" s="987"/>
      <c r="DQ124" s="985" t="s">
        <v>121</v>
      </c>
      <c r="DR124" s="986"/>
      <c r="DS124" s="986"/>
      <c r="DT124" s="986"/>
      <c r="DU124" s="987"/>
      <c r="DV124" s="988" t="s">
        <v>121</v>
      </c>
      <c r="DW124" s="989"/>
      <c r="DX124" s="989"/>
      <c r="DY124" s="989"/>
      <c r="DZ124" s="990"/>
    </row>
    <row r="125" spans="1:130" s="230" customFormat="1" ht="26.25" customHeight="1">
      <c r="A125" s="1057"/>
      <c r="B125" s="949"/>
      <c r="C125" s="922" t="s">
        <v>440</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121</v>
      </c>
      <c r="AB125" s="959"/>
      <c r="AC125" s="959"/>
      <c r="AD125" s="959"/>
      <c r="AE125" s="960"/>
      <c r="AF125" s="961" t="s">
        <v>121</v>
      </c>
      <c r="AG125" s="959"/>
      <c r="AH125" s="959"/>
      <c r="AI125" s="959"/>
      <c r="AJ125" s="960"/>
      <c r="AK125" s="961" t="s">
        <v>121</v>
      </c>
      <c r="AL125" s="959"/>
      <c r="AM125" s="959"/>
      <c r="AN125" s="959"/>
      <c r="AO125" s="960"/>
      <c r="AP125" s="962" t="s">
        <v>121</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452</v>
      </c>
      <c r="CL125" s="1007"/>
      <c r="CM125" s="1007"/>
      <c r="CN125" s="1007"/>
      <c r="CO125" s="1008"/>
      <c r="CP125" s="929" t="s">
        <v>453</v>
      </c>
      <c r="CQ125" s="897"/>
      <c r="CR125" s="897"/>
      <c r="CS125" s="897"/>
      <c r="CT125" s="897"/>
      <c r="CU125" s="897"/>
      <c r="CV125" s="897"/>
      <c r="CW125" s="897"/>
      <c r="CX125" s="897"/>
      <c r="CY125" s="897"/>
      <c r="CZ125" s="897"/>
      <c r="DA125" s="897"/>
      <c r="DB125" s="897"/>
      <c r="DC125" s="897"/>
      <c r="DD125" s="897"/>
      <c r="DE125" s="897"/>
      <c r="DF125" s="898"/>
      <c r="DG125" s="930" t="s">
        <v>121</v>
      </c>
      <c r="DH125" s="931"/>
      <c r="DI125" s="931"/>
      <c r="DJ125" s="931"/>
      <c r="DK125" s="931"/>
      <c r="DL125" s="931" t="s">
        <v>121</v>
      </c>
      <c r="DM125" s="931"/>
      <c r="DN125" s="931"/>
      <c r="DO125" s="931"/>
      <c r="DP125" s="931"/>
      <c r="DQ125" s="931" t="s">
        <v>121</v>
      </c>
      <c r="DR125" s="931"/>
      <c r="DS125" s="931"/>
      <c r="DT125" s="931"/>
      <c r="DU125" s="931"/>
      <c r="DV125" s="932" t="s">
        <v>121</v>
      </c>
      <c r="DW125" s="932"/>
      <c r="DX125" s="932"/>
      <c r="DY125" s="932"/>
      <c r="DZ125" s="933"/>
    </row>
    <row r="126" spans="1:130" s="230" customFormat="1" ht="26.25" customHeight="1" thickBot="1">
      <c r="A126" s="1057"/>
      <c r="B126" s="949"/>
      <c r="C126" s="922" t="s">
        <v>442</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121</v>
      </c>
      <c r="AB126" s="959"/>
      <c r="AC126" s="959"/>
      <c r="AD126" s="959"/>
      <c r="AE126" s="960"/>
      <c r="AF126" s="961" t="s">
        <v>121</v>
      </c>
      <c r="AG126" s="959"/>
      <c r="AH126" s="959"/>
      <c r="AI126" s="959"/>
      <c r="AJ126" s="960"/>
      <c r="AK126" s="961" t="s">
        <v>121</v>
      </c>
      <c r="AL126" s="959"/>
      <c r="AM126" s="959"/>
      <c r="AN126" s="959"/>
      <c r="AO126" s="960"/>
      <c r="AP126" s="962" t="s">
        <v>121</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454</v>
      </c>
      <c r="CQ126" s="923"/>
      <c r="CR126" s="923"/>
      <c r="CS126" s="923"/>
      <c r="CT126" s="923"/>
      <c r="CU126" s="923"/>
      <c r="CV126" s="923"/>
      <c r="CW126" s="923"/>
      <c r="CX126" s="923"/>
      <c r="CY126" s="923"/>
      <c r="CZ126" s="923"/>
      <c r="DA126" s="923"/>
      <c r="DB126" s="923"/>
      <c r="DC126" s="923"/>
      <c r="DD126" s="923"/>
      <c r="DE126" s="923"/>
      <c r="DF126" s="924"/>
      <c r="DG126" s="925" t="s">
        <v>121</v>
      </c>
      <c r="DH126" s="926"/>
      <c r="DI126" s="926"/>
      <c r="DJ126" s="926"/>
      <c r="DK126" s="926"/>
      <c r="DL126" s="926" t="s">
        <v>121</v>
      </c>
      <c r="DM126" s="926"/>
      <c r="DN126" s="926"/>
      <c r="DO126" s="926"/>
      <c r="DP126" s="926"/>
      <c r="DQ126" s="926" t="s">
        <v>121</v>
      </c>
      <c r="DR126" s="926"/>
      <c r="DS126" s="926"/>
      <c r="DT126" s="926"/>
      <c r="DU126" s="926"/>
      <c r="DV126" s="927" t="s">
        <v>121</v>
      </c>
      <c r="DW126" s="927"/>
      <c r="DX126" s="927"/>
      <c r="DY126" s="927"/>
      <c r="DZ126" s="928"/>
    </row>
    <row r="127" spans="1:130" s="230" customFormat="1" ht="26.25" customHeight="1">
      <c r="A127" s="1058"/>
      <c r="B127" s="951"/>
      <c r="C127" s="973" t="s">
        <v>455</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v>11</v>
      </c>
      <c r="AB127" s="959"/>
      <c r="AC127" s="959"/>
      <c r="AD127" s="959"/>
      <c r="AE127" s="960"/>
      <c r="AF127" s="961">
        <v>7</v>
      </c>
      <c r="AG127" s="959"/>
      <c r="AH127" s="959"/>
      <c r="AI127" s="959"/>
      <c r="AJ127" s="960"/>
      <c r="AK127" s="961">
        <v>1</v>
      </c>
      <c r="AL127" s="959"/>
      <c r="AM127" s="959"/>
      <c r="AN127" s="959"/>
      <c r="AO127" s="960"/>
      <c r="AP127" s="962">
        <v>0</v>
      </c>
      <c r="AQ127" s="963"/>
      <c r="AR127" s="963"/>
      <c r="AS127" s="963"/>
      <c r="AT127" s="964"/>
      <c r="AU127" s="232"/>
      <c r="AV127" s="232"/>
      <c r="AW127" s="232"/>
      <c r="AX127" s="1031" t="s">
        <v>456</v>
      </c>
      <c r="AY127" s="1032"/>
      <c r="AZ127" s="1032"/>
      <c r="BA127" s="1032"/>
      <c r="BB127" s="1032"/>
      <c r="BC127" s="1032"/>
      <c r="BD127" s="1032"/>
      <c r="BE127" s="1033"/>
      <c r="BF127" s="1034" t="s">
        <v>457</v>
      </c>
      <c r="BG127" s="1032"/>
      <c r="BH127" s="1032"/>
      <c r="BI127" s="1032"/>
      <c r="BJ127" s="1032"/>
      <c r="BK127" s="1032"/>
      <c r="BL127" s="1033"/>
      <c r="BM127" s="1034" t="s">
        <v>458</v>
      </c>
      <c r="BN127" s="1032"/>
      <c r="BO127" s="1032"/>
      <c r="BP127" s="1032"/>
      <c r="BQ127" s="1032"/>
      <c r="BR127" s="1032"/>
      <c r="BS127" s="1033"/>
      <c r="BT127" s="1034" t="s">
        <v>459</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460</v>
      </c>
      <c r="CQ127" s="923"/>
      <c r="CR127" s="923"/>
      <c r="CS127" s="923"/>
      <c r="CT127" s="923"/>
      <c r="CU127" s="923"/>
      <c r="CV127" s="923"/>
      <c r="CW127" s="923"/>
      <c r="CX127" s="923"/>
      <c r="CY127" s="923"/>
      <c r="CZ127" s="923"/>
      <c r="DA127" s="923"/>
      <c r="DB127" s="923"/>
      <c r="DC127" s="923"/>
      <c r="DD127" s="923"/>
      <c r="DE127" s="923"/>
      <c r="DF127" s="924"/>
      <c r="DG127" s="925" t="s">
        <v>121</v>
      </c>
      <c r="DH127" s="926"/>
      <c r="DI127" s="926"/>
      <c r="DJ127" s="926"/>
      <c r="DK127" s="926"/>
      <c r="DL127" s="926" t="s">
        <v>121</v>
      </c>
      <c r="DM127" s="926"/>
      <c r="DN127" s="926"/>
      <c r="DO127" s="926"/>
      <c r="DP127" s="926"/>
      <c r="DQ127" s="926" t="s">
        <v>121</v>
      </c>
      <c r="DR127" s="926"/>
      <c r="DS127" s="926"/>
      <c r="DT127" s="926"/>
      <c r="DU127" s="926"/>
      <c r="DV127" s="927" t="s">
        <v>121</v>
      </c>
      <c r="DW127" s="927"/>
      <c r="DX127" s="927"/>
      <c r="DY127" s="927"/>
      <c r="DZ127" s="928"/>
    </row>
    <row r="128" spans="1:130" s="230" customFormat="1" ht="26.25" customHeight="1" thickBot="1">
      <c r="A128" s="1041" t="s">
        <v>461</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462</v>
      </c>
      <c r="X128" s="1043"/>
      <c r="Y128" s="1043"/>
      <c r="Z128" s="1044"/>
      <c r="AA128" s="1045">
        <v>102288</v>
      </c>
      <c r="AB128" s="1046"/>
      <c r="AC128" s="1046"/>
      <c r="AD128" s="1046"/>
      <c r="AE128" s="1047"/>
      <c r="AF128" s="1048">
        <v>94295</v>
      </c>
      <c r="AG128" s="1046"/>
      <c r="AH128" s="1046"/>
      <c r="AI128" s="1046"/>
      <c r="AJ128" s="1047"/>
      <c r="AK128" s="1048">
        <v>155209</v>
      </c>
      <c r="AL128" s="1046"/>
      <c r="AM128" s="1046"/>
      <c r="AN128" s="1046"/>
      <c r="AO128" s="1047"/>
      <c r="AP128" s="1049"/>
      <c r="AQ128" s="1050"/>
      <c r="AR128" s="1050"/>
      <c r="AS128" s="1050"/>
      <c r="AT128" s="1051"/>
      <c r="AU128" s="232"/>
      <c r="AV128" s="232"/>
      <c r="AW128" s="232"/>
      <c r="AX128" s="896" t="s">
        <v>463</v>
      </c>
      <c r="AY128" s="897"/>
      <c r="AZ128" s="897"/>
      <c r="BA128" s="897"/>
      <c r="BB128" s="897"/>
      <c r="BC128" s="897"/>
      <c r="BD128" s="897"/>
      <c r="BE128" s="898"/>
      <c r="BF128" s="1052" t="s">
        <v>121</v>
      </c>
      <c r="BG128" s="1053"/>
      <c r="BH128" s="1053"/>
      <c r="BI128" s="1053"/>
      <c r="BJ128" s="1053"/>
      <c r="BK128" s="1053"/>
      <c r="BL128" s="1054"/>
      <c r="BM128" s="1052">
        <v>13.38</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464</v>
      </c>
      <c r="CQ128" s="726"/>
      <c r="CR128" s="726"/>
      <c r="CS128" s="726"/>
      <c r="CT128" s="726"/>
      <c r="CU128" s="726"/>
      <c r="CV128" s="726"/>
      <c r="CW128" s="726"/>
      <c r="CX128" s="726"/>
      <c r="CY128" s="726"/>
      <c r="CZ128" s="726"/>
      <c r="DA128" s="726"/>
      <c r="DB128" s="726"/>
      <c r="DC128" s="726"/>
      <c r="DD128" s="726"/>
      <c r="DE128" s="726"/>
      <c r="DF128" s="1036"/>
      <c r="DG128" s="1037" t="s">
        <v>121</v>
      </c>
      <c r="DH128" s="1038"/>
      <c r="DI128" s="1038"/>
      <c r="DJ128" s="1038"/>
      <c r="DK128" s="1038"/>
      <c r="DL128" s="1038" t="s">
        <v>121</v>
      </c>
      <c r="DM128" s="1038"/>
      <c r="DN128" s="1038"/>
      <c r="DO128" s="1038"/>
      <c r="DP128" s="1038"/>
      <c r="DQ128" s="1038" t="s">
        <v>121</v>
      </c>
      <c r="DR128" s="1038"/>
      <c r="DS128" s="1038"/>
      <c r="DT128" s="1038"/>
      <c r="DU128" s="1038"/>
      <c r="DV128" s="1039" t="s">
        <v>121</v>
      </c>
      <c r="DW128" s="1039"/>
      <c r="DX128" s="1039"/>
      <c r="DY128" s="1039"/>
      <c r="DZ128" s="1040"/>
    </row>
    <row r="129" spans="1:131" s="230" customFormat="1" ht="26.25" customHeight="1">
      <c r="A129" s="934" t="s">
        <v>102</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465</v>
      </c>
      <c r="X129" s="1071"/>
      <c r="Y129" s="1071"/>
      <c r="Z129" s="1072"/>
      <c r="AA129" s="958">
        <v>9278247</v>
      </c>
      <c r="AB129" s="959"/>
      <c r="AC129" s="959"/>
      <c r="AD129" s="959"/>
      <c r="AE129" s="960"/>
      <c r="AF129" s="961">
        <v>9346565</v>
      </c>
      <c r="AG129" s="959"/>
      <c r="AH129" s="959"/>
      <c r="AI129" s="959"/>
      <c r="AJ129" s="960"/>
      <c r="AK129" s="961">
        <v>9720634</v>
      </c>
      <c r="AL129" s="959"/>
      <c r="AM129" s="959"/>
      <c r="AN129" s="959"/>
      <c r="AO129" s="960"/>
      <c r="AP129" s="1073"/>
      <c r="AQ129" s="1074"/>
      <c r="AR129" s="1074"/>
      <c r="AS129" s="1074"/>
      <c r="AT129" s="1075"/>
      <c r="AU129" s="233"/>
      <c r="AV129" s="233"/>
      <c r="AW129" s="233"/>
      <c r="AX129" s="1065" t="s">
        <v>466</v>
      </c>
      <c r="AY129" s="923"/>
      <c r="AZ129" s="923"/>
      <c r="BA129" s="923"/>
      <c r="BB129" s="923"/>
      <c r="BC129" s="923"/>
      <c r="BD129" s="923"/>
      <c r="BE129" s="924"/>
      <c r="BF129" s="1066" t="s">
        <v>121</v>
      </c>
      <c r="BG129" s="1067"/>
      <c r="BH129" s="1067"/>
      <c r="BI129" s="1067"/>
      <c r="BJ129" s="1067"/>
      <c r="BK129" s="1067"/>
      <c r="BL129" s="1068"/>
      <c r="BM129" s="1066">
        <v>18.38</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c r="A130" s="934" t="s">
        <v>467</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468</v>
      </c>
      <c r="X130" s="1071"/>
      <c r="Y130" s="1071"/>
      <c r="Z130" s="1072"/>
      <c r="AA130" s="958">
        <v>1237427</v>
      </c>
      <c r="AB130" s="959"/>
      <c r="AC130" s="959"/>
      <c r="AD130" s="959"/>
      <c r="AE130" s="960"/>
      <c r="AF130" s="961">
        <v>1454196</v>
      </c>
      <c r="AG130" s="959"/>
      <c r="AH130" s="959"/>
      <c r="AI130" s="959"/>
      <c r="AJ130" s="960"/>
      <c r="AK130" s="961">
        <v>1653273</v>
      </c>
      <c r="AL130" s="959"/>
      <c r="AM130" s="959"/>
      <c r="AN130" s="959"/>
      <c r="AO130" s="960"/>
      <c r="AP130" s="1073"/>
      <c r="AQ130" s="1074"/>
      <c r="AR130" s="1074"/>
      <c r="AS130" s="1074"/>
      <c r="AT130" s="1075"/>
      <c r="AU130" s="233"/>
      <c r="AV130" s="233"/>
      <c r="AW130" s="233"/>
      <c r="AX130" s="1065" t="s">
        <v>469</v>
      </c>
      <c r="AY130" s="923"/>
      <c r="AZ130" s="923"/>
      <c r="BA130" s="923"/>
      <c r="BB130" s="923"/>
      <c r="BC130" s="923"/>
      <c r="BD130" s="923"/>
      <c r="BE130" s="924"/>
      <c r="BF130" s="1101">
        <v>11.6</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470</v>
      </c>
      <c r="X131" s="1108"/>
      <c r="Y131" s="1108"/>
      <c r="Z131" s="1109"/>
      <c r="AA131" s="1004">
        <v>8040820</v>
      </c>
      <c r="AB131" s="986"/>
      <c r="AC131" s="986"/>
      <c r="AD131" s="986"/>
      <c r="AE131" s="987"/>
      <c r="AF131" s="985">
        <v>7892369</v>
      </c>
      <c r="AG131" s="986"/>
      <c r="AH131" s="986"/>
      <c r="AI131" s="986"/>
      <c r="AJ131" s="987"/>
      <c r="AK131" s="985">
        <v>8067361</v>
      </c>
      <c r="AL131" s="986"/>
      <c r="AM131" s="986"/>
      <c r="AN131" s="986"/>
      <c r="AO131" s="987"/>
      <c r="AP131" s="1110"/>
      <c r="AQ131" s="1111"/>
      <c r="AR131" s="1111"/>
      <c r="AS131" s="1111"/>
      <c r="AT131" s="1112"/>
      <c r="AU131" s="233"/>
      <c r="AV131" s="233"/>
      <c r="AW131" s="233"/>
      <c r="AX131" s="1083" t="s">
        <v>471</v>
      </c>
      <c r="AY131" s="726"/>
      <c r="AZ131" s="726"/>
      <c r="BA131" s="726"/>
      <c r="BB131" s="726"/>
      <c r="BC131" s="726"/>
      <c r="BD131" s="726"/>
      <c r="BE131" s="1036"/>
      <c r="BF131" s="1084" t="s">
        <v>121</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c r="A132" s="1090" t="s">
        <v>472</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473</v>
      </c>
      <c r="W132" s="1094"/>
      <c r="X132" s="1094"/>
      <c r="Y132" s="1094"/>
      <c r="Z132" s="1095"/>
      <c r="AA132" s="1096">
        <v>10.569979180000001</v>
      </c>
      <c r="AB132" s="1097"/>
      <c r="AC132" s="1097"/>
      <c r="AD132" s="1097"/>
      <c r="AE132" s="1098"/>
      <c r="AF132" s="1099">
        <v>12.11045758</v>
      </c>
      <c r="AG132" s="1097"/>
      <c r="AH132" s="1097"/>
      <c r="AI132" s="1097"/>
      <c r="AJ132" s="1098"/>
      <c r="AK132" s="1099">
        <v>12.380640959999999</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474</v>
      </c>
      <c r="W133" s="1077"/>
      <c r="X133" s="1077"/>
      <c r="Y133" s="1077"/>
      <c r="Z133" s="1078"/>
      <c r="AA133" s="1079">
        <v>10.6</v>
      </c>
      <c r="AB133" s="1080"/>
      <c r="AC133" s="1080"/>
      <c r="AD133" s="1080"/>
      <c r="AE133" s="1081"/>
      <c r="AF133" s="1079">
        <v>11.1</v>
      </c>
      <c r="AG133" s="1080"/>
      <c r="AH133" s="1080"/>
      <c r="AI133" s="1080"/>
      <c r="AJ133" s="1081"/>
      <c r="AK133" s="1079">
        <v>11.6</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 hidden="1">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ZsnGY08ICy7eI5cIYXjm+LpmdrUXlQ7ECq7GcJOFAK5IZkrowFIvyJrdRYreW3exZkvcpYF51HXP+QSZ5GEwJw==" saltValue="Cka0vnSNbfNxtDXxwAQae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M58" zoomScale="85" zoomScaleNormal="85" zoomScaleSheetLayoutView="85" workbookViewId="0"/>
  </sheetViews>
  <sheetFormatPr defaultColWidth="0" defaultRowHeight="13.5" customHeight="1" zeroHeight="1"/>
  <cols>
    <col min="1" max="120" width="2.7265625" style="260" customWidth="1"/>
    <col min="121" max="121" width="0" style="259" hidden="1" customWidth="1"/>
    <col min="122" max="16384" width="9" style="259" hidden="1"/>
  </cols>
  <sheetData>
    <row r="1" spans="1:120" ht="13">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
    <row r="3" spans="1:120" ht="13"/>
    <row r="4" spans="1:120" ht="13"/>
    <row r="5" spans="1:120" ht="13"/>
    <row r="6" spans="1:120" ht="13"/>
    <row r="7" spans="1:120" ht="13"/>
    <row r="8" spans="1:120" ht="13"/>
    <row r="9" spans="1:120" ht="13"/>
    <row r="10" spans="1:120" ht="13"/>
    <row r="11" spans="1:120" ht="13"/>
    <row r="12" spans="1:120" ht="13"/>
    <row r="13" spans="1:120" ht="13"/>
    <row r="14" spans="1:120" ht="13"/>
    <row r="15" spans="1:120" ht="13"/>
    <row r="16" spans="1:120" ht="13">
      <c r="DP16" s="259"/>
    </row>
    <row r="17" spans="119:120" ht="13">
      <c r="DP17" s="259"/>
    </row>
    <row r="18" spans="119:120" ht="13"/>
    <row r="19" spans="119:120" ht="13"/>
    <row r="20" spans="119:120" ht="13">
      <c r="DO20" s="259"/>
      <c r="DP20" s="259"/>
    </row>
    <row r="21" spans="119:120" ht="13">
      <c r="DP21" s="259"/>
    </row>
    <row r="22" spans="119:120" ht="13"/>
    <row r="23" spans="119:120" ht="13">
      <c r="DO23" s="259"/>
      <c r="DP23" s="259"/>
    </row>
    <row r="24" spans="119:120" ht="13">
      <c r="DP24" s="259"/>
    </row>
    <row r="25" spans="119:120" ht="13">
      <c r="DP25" s="259"/>
    </row>
    <row r="26" spans="119:120" ht="13">
      <c r="DO26" s="259"/>
      <c r="DP26" s="259"/>
    </row>
    <row r="27" spans="119:120" ht="13"/>
    <row r="28" spans="119:120" ht="13">
      <c r="DO28" s="259"/>
      <c r="DP28" s="259"/>
    </row>
    <row r="29" spans="119:120" ht="13">
      <c r="DP29" s="259"/>
    </row>
    <row r="30" spans="119:120" ht="13"/>
    <row r="31" spans="119:120" ht="13">
      <c r="DO31" s="259"/>
      <c r="DP31" s="259"/>
    </row>
    <row r="32" spans="119:120" ht="13"/>
    <row r="33" spans="98:120" ht="13">
      <c r="DO33" s="259"/>
      <c r="DP33" s="259"/>
    </row>
    <row r="34" spans="98:120" ht="13">
      <c r="DM34" s="259"/>
    </row>
    <row r="35" spans="98:120" ht="13">
      <c r="CT35" s="259"/>
      <c r="CU35" s="259"/>
      <c r="CV35" s="259"/>
      <c r="CY35" s="259"/>
      <c r="CZ35" s="259"/>
      <c r="DA35" s="259"/>
      <c r="DD35" s="259"/>
      <c r="DE35" s="259"/>
      <c r="DF35" s="259"/>
      <c r="DI35" s="259"/>
      <c r="DJ35" s="259"/>
      <c r="DK35" s="259"/>
      <c r="DM35" s="259"/>
      <c r="DN35" s="259"/>
      <c r="DO35" s="259"/>
      <c r="DP35" s="259"/>
    </row>
    <row r="36" spans="98:120" ht="13"/>
    <row r="37" spans="98:120" ht="13">
      <c r="CW37" s="259"/>
      <c r="DB37" s="259"/>
      <c r="DG37" s="259"/>
      <c r="DL37" s="259"/>
      <c r="DP37" s="259"/>
    </row>
    <row r="38" spans="98:120" ht="13">
      <c r="CT38" s="259"/>
      <c r="CU38" s="259"/>
      <c r="CV38" s="259"/>
      <c r="CW38" s="259"/>
      <c r="CY38" s="259"/>
      <c r="CZ38" s="259"/>
      <c r="DA38" s="259"/>
      <c r="DB38" s="259"/>
      <c r="DD38" s="259"/>
      <c r="DE38" s="259"/>
      <c r="DF38" s="259"/>
      <c r="DG38" s="259"/>
      <c r="DI38" s="259"/>
      <c r="DJ38" s="259"/>
      <c r="DK38" s="259"/>
      <c r="DL38" s="259"/>
      <c r="DN38" s="259"/>
      <c r="DO38" s="259"/>
      <c r="DP38" s="259"/>
    </row>
    <row r="39" spans="98:120" ht="13"/>
    <row r="40" spans="98:120" ht="13"/>
    <row r="41" spans="98:120" ht="13"/>
    <row r="42" spans="98:120" ht="13"/>
    <row r="43" spans="98:120" ht="13"/>
    <row r="44" spans="98:120" ht="13"/>
    <row r="45" spans="98:120" ht="13"/>
    <row r="46" spans="98:120" ht="13"/>
    <row r="47" spans="98:120" ht="13"/>
    <row r="48" spans="98:120" ht="13"/>
    <row r="49" spans="22:120" ht="13">
      <c r="DN49" s="259"/>
      <c r="DO49" s="259"/>
      <c r="DP49" s="259"/>
    </row>
    <row r="50" spans="22:120" ht="13"/>
    <row r="51" spans="22:120" ht="13"/>
    <row r="52" spans="22:120" ht="13"/>
    <row r="53" spans="22:120" ht="13"/>
    <row r="54" spans="22:120" ht="13"/>
    <row r="55" spans="22:120" ht="13"/>
    <row r="56" spans="22:120" ht="13"/>
    <row r="57" spans="22:120" ht="13"/>
    <row r="58" spans="22:120" ht="13"/>
    <row r="59" spans="22:120" ht="13"/>
    <row r="60" spans="22:120" ht="13"/>
    <row r="61" spans="22:120" ht="13"/>
    <row r="62" spans="22:120" ht="13"/>
    <row r="63" spans="22:120" ht="13">
      <c r="W63" s="259"/>
      <c r="CS63" s="259"/>
      <c r="CX63" s="259"/>
      <c r="DC63" s="259"/>
      <c r="DH63" s="259"/>
    </row>
    <row r="64" spans="22:120" ht="13">
      <c r="V64" s="259"/>
    </row>
    <row r="65" spans="15:120" ht="13">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
      <c r="Q66" s="259"/>
      <c r="S66" s="259"/>
      <c r="U66" s="259"/>
      <c r="DM66" s="259"/>
    </row>
    <row r="67" spans="15:120" ht="13">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
    <row r="69" spans="15:120" ht="13"/>
    <row r="70" spans="15:120" ht="13"/>
    <row r="71" spans="15:120" ht="13"/>
    <row r="72" spans="15:120" ht="13">
      <c r="DP72" s="259"/>
    </row>
    <row r="73" spans="15:120" ht="13">
      <c r="DP73" s="259"/>
    </row>
    <row r="74" spans="15:120" ht="13"/>
    <row r="75" spans="15:120" ht="13"/>
    <row r="76" spans="15:120" ht="13"/>
    <row r="77" spans="15:120" ht="13"/>
    <row r="78" spans="15:120" ht="13"/>
    <row r="79" spans="15:120" ht="13"/>
    <row r="80" spans="15:120" ht="13"/>
    <row r="81" spans="97:112" ht="13"/>
    <row r="82" spans="97:112" ht="13"/>
    <row r="83" spans="97:112" ht="13"/>
    <row r="84" spans="97:112" ht="13"/>
    <row r="85" spans="97:112" ht="13"/>
    <row r="86" spans="97:112" ht="13"/>
    <row r="87" spans="97:112" ht="13"/>
    <row r="88" spans="97:112" ht="13"/>
    <row r="89" spans="97:112" ht="13"/>
    <row r="90" spans="97:112" ht="13"/>
    <row r="91" spans="97:112" ht="13"/>
    <row r="92" spans="97:112" ht="13"/>
    <row r="93" spans="97:112" ht="13"/>
    <row r="94" spans="97:112" ht="13"/>
    <row r="95" spans="97:112" ht="13"/>
    <row r="96" spans="97:112" ht="13">
      <c r="CS96" s="259"/>
      <c r="CX96" s="259"/>
      <c r="DC96" s="259"/>
      <c r="DH96" s="259"/>
    </row>
    <row r="97" spans="24:120" ht="13">
      <c r="CS97" s="259"/>
      <c r="CX97" s="259"/>
      <c r="DC97" s="259"/>
      <c r="DH97" s="259"/>
      <c r="DP97" s="260" t="s">
        <v>475</v>
      </c>
    </row>
    <row r="98" spans="24:120" ht="13" hidden="1">
      <c r="CS98" s="259"/>
      <c r="CX98" s="259"/>
      <c r="DC98" s="259"/>
      <c r="DH98" s="259"/>
    </row>
    <row r="99" spans="24:120" ht="13" hidden="1">
      <c r="CS99" s="259"/>
      <c r="CX99" s="259"/>
      <c r="DC99" s="259"/>
      <c r="DH99" s="259"/>
    </row>
    <row r="101" spans="24:120" ht="12" hidden="1" customHeight="1">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c r="CU102" s="259"/>
      <c r="CZ102" s="259"/>
      <c r="DE102" s="259"/>
      <c r="DJ102" s="259"/>
      <c r="DM102" s="259"/>
    </row>
    <row r="103" spans="24:120" ht="13" hidden="1">
      <c r="CT103" s="259"/>
      <c r="CV103" s="259"/>
      <c r="CW103" s="259"/>
      <c r="CY103" s="259"/>
      <c r="DA103" s="259"/>
      <c r="DB103" s="259"/>
      <c r="DD103" s="259"/>
      <c r="DF103" s="259"/>
      <c r="DG103" s="259"/>
      <c r="DI103" s="259"/>
      <c r="DK103" s="259"/>
      <c r="DL103" s="259"/>
      <c r="DM103" s="259"/>
      <c r="DN103" s="259"/>
      <c r="DO103" s="259"/>
      <c r="DP103" s="259"/>
    </row>
    <row r="104" spans="24:120" ht="13" hidden="1">
      <c r="CV104" s="259"/>
      <c r="CW104" s="259"/>
      <c r="DA104" s="259"/>
      <c r="DB104" s="259"/>
      <c r="DF104" s="259"/>
      <c r="DG104" s="259"/>
      <c r="DK104" s="259"/>
      <c r="DL104" s="259"/>
      <c r="DN104" s="259"/>
      <c r="DO104" s="259"/>
      <c r="DP104" s="259"/>
    </row>
    <row r="105" spans="24:120" ht="12.75" hidden="1" customHeight="1"/>
  </sheetData>
  <sheetProtection algorithmName="SHA-512" hashValue="5WDV15Wd0Z4QZS/HoQYVxj6iRIbUo+g078ZdPITlVWFChsZppbxCbFRga9dFXwx793EpOZCzff7T7lPr2FMjBQ==" saltValue="//Sk2qvjB4NKvBbp2bZ3bg==" spinCount="100000" sheet="1" objects="1" scenarios="1"/>
  <dataConsolidate/>
  <phoneticPr fontId="2"/>
  <printOptions horizontalCentered="1" verticalCentered="1"/>
  <pageMargins left="0" right="0" top="0" bottom="0" header="0" footer="0"/>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E43" zoomScale="85" zoomScaleNormal="85" zoomScaleSheetLayoutView="55" workbookViewId="0"/>
  </sheetViews>
  <sheetFormatPr defaultColWidth="0" defaultRowHeight="13.5" customHeight="1" zeroHeight="1"/>
  <cols>
    <col min="1" max="116" width="2.6328125" style="260" customWidth="1"/>
    <col min="117" max="16384" width="9" style="259" hidden="1"/>
  </cols>
  <sheetData>
    <row r="1" spans="2:116" ht="13">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
    <row r="3" spans="2:116" ht="13"/>
    <row r="4" spans="2:116" ht="13">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
    <row r="7" spans="2:116" ht="13"/>
    <row r="8" spans="2:116" ht="13"/>
    <row r="9" spans="2:116" ht="13"/>
    <row r="10" spans="2:116" ht="13"/>
    <row r="11" spans="2:116" ht="13"/>
    <row r="12" spans="2:116" ht="13"/>
    <row r="13" spans="2:116" ht="13"/>
    <row r="14" spans="2:116" ht="13"/>
    <row r="15" spans="2:116" ht="13"/>
    <row r="16" spans="2:116" ht="13"/>
    <row r="17" spans="9:116" ht="13"/>
    <row r="18" spans="9:116" ht="13">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
    <row r="20" spans="9:116" ht="13"/>
    <row r="21" spans="9:116" ht="13">
      <c r="DL21" s="259"/>
    </row>
    <row r="22" spans="9:116" ht="13">
      <c r="DI22" s="259"/>
      <c r="DJ22" s="259"/>
      <c r="DK22" s="259"/>
      <c r="DL22" s="259"/>
    </row>
    <row r="23" spans="9:116" ht="13">
      <c r="CY23" s="259"/>
      <c r="CZ23" s="259"/>
      <c r="DA23" s="259"/>
      <c r="DB23" s="259"/>
      <c r="DC23" s="259"/>
      <c r="DD23" s="259"/>
      <c r="DE23" s="259"/>
      <c r="DF23" s="259"/>
      <c r="DG23" s="259"/>
      <c r="DH23" s="259"/>
      <c r="DI23" s="259"/>
      <c r="DJ23" s="259"/>
      <c r="DK23" s="259"/>
      <c r="DL23" s="259"/>
    </row>
    <row r="24" spans="9:116" ht="13"/>
    <row r="25" spans="9:116" ht="13"/>
    <row r="26" spans="9:116" ht="13"/>
    <row r="27" spans="9:116" ht="13"/>
    <row r="28" spans="9:116" ht="13"/>
    <row r="29" spans="9:116" ht="13"/>
    <row r="30" spans="9:116" ht="13"/>
    <row r="31" spans="9:116" ht="13"/>
    <row r="32" spans="9:116" ht="13"/>
    <row r="33" spans="15:116" ht="13"/>
    <row r="34" spans="15:116" ht="13"/>
    <row r="35" spans="15:116" ht="13">
      <c r="CZ35" s="259"/>
      <c r="DA35" s="259"/>
      <c r="DB35" s="259"/>
      <c r="DC35" s="259"/>
      <c r="DD35" s="259"/>
      <c r="DE35" s="259"/>
      <c r="DF35" s="259"/>
      <c r="DG35" s="259"/>
      <c r="DH35" s="259"/>
      <c r="DI35" s="259"/>
      <c r="DJ35" s="259"/>
      <c r="DK35" s="259"/>
      <c r="DL35" s="259"/>
    </row>
    <row r="36" spans="15:116" ht="13"/>
    <row r="37" spans="15:116" ht="13">
      <c r="DL37" s="259"/>
    </row>
    <row r="38" spans="15:116" ht="13">
      <c r="DI38" s="259"/>
      <c r="DJ38" s="259"/>
      <c r="DK38" s="259"/>
      <c r="DL38" s="259"/>
    </row>
    <row r="39" spans="15:116" ht="13"/>
    <row r="40" spans="15:116" ht="13"/>
    <row r="41" spans="15:116" ht="13"/>
    <row r="42" spans="15:116" ht="13"/>
    <row r="43" spans="15:116" ht="13">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
      <c r="DL44" s="259"/>
    </row>
    <row r="45" spans="15:116" ht="13"/>
    <row r="46" spans="15:116" ht="13">
      <c r="DA46" s="259"/>
      <c r="DB46" s="259"/>
      <c r="DC46" s="259"/>
      <c r="DD46" s="259"/>
      <c r="DE46" s="259"/>
      <c r="DF46" s="259"/>
      <c r="DG46" s="259"/>
      <c r="DH46" s="259"/>
      <c r="DI46" s="259"/>
      <c r="DJ46" s="259"/>
      <c r="DK46" s="259"/>
      <c r="DL46" s="259"/>
    </row>
    <row r="47" spans="15:116" ht="13"/>
    <row r="48" spans="15:116" ht="13"/>
    <row r="49" spans="104:116" ht="13"/>
    <row r="50" spans="104:116" ht="13">
      <c r="CZ50" s="259"/>
      <c r="DA50" s="259"/>
      <c r="DB50" s="259"/>
      <c r="DC50" s="259"/>
      <c r="DD50" s="259"/>
      <c r="DE50" s="259"/>
      <c r="DF50" s="259"/>
      <c r="DG50" s="259"/>
      <c r="DH50" s="259"/>
      <c r="DI50" s="259"/>
      <c r="DJ50" s="259"/>
      <c r="DK50" s="259"/>
      <c r="DL50" s="259"/>
    </row>
    <row r="51" spans="104:116" ht="13"/>
    <row r="52" spans="104:116" ht="13"/>
    <row r="53" spans="104:116" ht="13">
      <c r="DL53" s="259"/>
    </row>
    <row r="54" spans="104:116" ht="13"/>
    <row r="55" spans="104:116" ht="13"/>
    <row r="56" spans="104:116" ht="13"/>
    <row r="57" spans="104:116" ht="13"/>
    <row r="58" spans="104:116" ht="13"/>
    <row r="59" spans="104:116" ht="13"/>
    <row r="60" spans="104:116" ht="13"/>
    <row r="61" spans="104:116" ht="13"/>
    <row r="62" spans="104:116" ht="13"/>
    <row r="63" spans="104:116" ht="13"/>
    <row r="64" spans="104:116" ht="13"/>
    <row r="65" spans="107:116" ht="13"/>
    <row r="66" spans="107:116" ht="13"/>
    <row r="67" spans="107:116" ht="13">
      <c r="DC67" s="259"/>
      <c r="DD67" s="259"/>
      <c r="DE67" s="259"/>
      <c r="DF67" s="259"/>
      <c r="DG67" s="259"/>
      <c r="DH67" s="259"/>
      <c r="DI67" s="259"/>
      <c r="DJ67" s="259"/>
      <c r="DK67" s="259"/>
      <c r="DL67" s="259"/>
    </row>
    <row r="68" spans="107:116" ht="13"/>
    <row r="69" spans="107:116" ht="13"/>
    <row r="70" spans="107:116" ht="13"/>
    <row r="71" spans="107:116" ht="13"/>
    <row r="72" spans="107:116" ht="13"/>
    <row r="73" spans="107:116" ht="13"/>
    <row r="74" spans="107:116" ht="13"/>
    <row r="75" spans="107:116" ht="13"/>
    <row r="76" spans="107:116" ht="13"/>
    <row r="77" spans="107:116" ht="13"/>
    <row r="78" spans="107:116" ht="13"/>
    <row r="79" spans="107:116" ht="13"/>
    <row r="80" spans="107:116" ht="13"/>
    <row r="81" ht="13"/>
    <row r="82" ht="13"/>
    <row r="83" ht="13"/>
    <row r="84" ht="13"/>
    <row r="85" ht="13"/>
    <row r="86" ht="13"/>
    <row r="87" ht="13"/>
    <row r="88" ht="13"/>
    <row r="89" ht="13"/>
  </sheetData>
  <sheetProtection algorithmName="SHA-512" hashValue="t9paTVYlshanI1RlnPRpX3mUwP/FIYnh7P2RxXOYFBg7JuvUburzjYBPXq7827t45gxNc9NsVRHneiXfrAFmUg==" saltValue="m/RLtFCqOYj31vXzGH+Ucw==" spinCount="100000" sheet="1" objects="1" scenarios="1"/>
  <dataConsolidate/>
  <phoneticPr fontId="2"/>
  <printOptions horizontalCentered="1" verticalCentered="1"/>
  <pageMargins left="0" right="0" top="0" bottom="0" header="0" footer="0"/>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cols>
    <col min="1" max="36" width="2.453125" style="261" customWidth="1"/>
    <col min="37" max="44" width="17" style="261" customWidth="1"/>
    <col min="45" max="45" width="6.08984375" style="268" customWidth="1"/>
    <col min="46" max="46" width="3" style="266" customWidth="1"/>
    <col min="47" max="47" width="19.08984375" style="261" hidden="1" customWidth="1"/>
    <col min="48" max="52" width="12.6328125" style="261" hidden="1" customWidth="1"/>
    <col min="53" max="16384" width="8.6328125" style="261" hidden="1"/>
  </cols>
  <sheetData>
    <row r="1" spans="1:46" ht="13">
      <c r="AS1" s="262"/>
      <c r="AT1" s="262"/>
    </row>
    <row r="2" spans="1:46" ht="13">
      <c r="AS2" s="262"/>
      <c r="AT2" s="262"/>
    </row>
    <row r="3" spans="1:46" ht="13">
      <c r="AS3" s="262"/>
      <c r="AT3" s="262"/>
    </row>
    <row r="4" spans="1:46" ht="13">
      <c r="AS4" s="262"/>
      <c r="AT4" s="262"/>
    </row>
    <row r="5" spans="1:46" ht="16.5">
      <c r="A5" s="263" t="s">
        <v>476</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477</v>
      </c>
      <c r="AL6" s="267"/>
      <c r="AM6" s="267"/>
      <c r="AN6" s="267"/>
      <c r="AO6" s="262"/>
      <c r="AP6" s="262"/>
      <c r="AQ6" s="262"/>
      <c r="AR6" s="262"/>
    </row>
    <row r="7" spans="1:46" ht="13.5" customHeight="1">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478</v>
      </c>
      <c r="AP7" s="272"/>
      <c r="AQ7" s="273" t="s">
        <v>479</v>
      </c>
      <c r="AR7" s="274"/>
    </row>
    <row r="8" spans="1:46" ht="13">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480</v>
      </c>
      <c r="AQ8" s="279" t="s">
        <v>481</v>
      </c>
      <c r="AR8" s="280" t="s">
        <v>482</v>
      </c>
    </row>
    <row r="9" spans="1:46" ht="13">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483</v>
      </c>
      <c r="AL9" s="1117"/>
      <c r="AM9" s="1117"/>
      <c r="AN9" s="1118"/>
      <c r="AO9" s="281">
        <v>2231202</v>
      </c>
      <c r="AP9" s="281">
        <v>61346</v>
      </c>
      <c r="AQ9" s="282">
        <v>107616</v>
      </c>
      <c r="AR9" s="283">
        <v>-43</v>
      </c>
    </row>
    <row r="10" spans="1:46" ht="13.5" customHeight="1">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484</v>
      </c>
      <c r="AL10" s="1117"/>
      <c r="AM10" s="1117"/>
      <c r="AN10" s="1118"/>
      <c r="AO10" s="284">
        <v>412799</v>
      </c>
      <c r="AP10" s="284">
        <v>11350</v>
      </c>
      <c r="AQ10" s="285">
        <v>10095</v>
      </c>
      <c r="AR10" s="286">
        <v>12.4</v>
      </c>
    </row>
    <row r="11" spans="1:46" ht="13.5" customHeight="1">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485</v>
      </c>
      <c r="AL11" s="1117"/>
      <c r="AM11" s="1117"/>
      <c r="AN11" s="1118"/>
      <c r="AO11" s="284">
        <v>4938</v>
      </c>
      <c r="AP11" s="284">
        <v>136</v>
      </c>
      <c r="AQ11" s="285">
        <v>1704</v>
      </c>
      <c r="AR11" s="286">
        <v>-92</v>
      </c>
    </row>
    <row r="12" spans="1:46" ht="13.5" customHeight="1">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486</v>
      </c>
      <c r="AL12" s="1117"/>
      <c r="AM12" s="1117"/>
      <c r="AN12" s="1118"/>
      <c r="AO12" s="284" t="s">
        <v>487</v>
      </c>
      <c r="AP12" s="284" t="s">
        <v>487</v>
      </c>
      <c r="AQ12" s="285">
        <v>7</v>
      </c>
      <c r="AR12" s="286" t="s">
        <v>487</v>
      </c>
    </row>
    <row r="13" spans="1:46" ht="13.5" customHeight="1">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488</v>
      </c>
      <c r="AL13" s="1117"/>
      <c r="AM13" s="1117"/>
      <c r="AN13" s="1118"/>
      <c r="AO13" s="284">
        <v>110402</v>
      </c>
      <c r="AP13" s="284">
        <v>3035</v>
      </c>
      <c r="AQ13" s="285">
        <v>4110</v>
      </c>
      <c r="AR13" s="286">
        <v>-26.2</v>
      </c>
    </row>
    <row r="14" spans="1:46" ht="13.5" customHeight="1">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489</v>
      </c>
      <c r="AL14" s="1117"/>
      <c r="AM14" s="1117"/>
      <c r="AN14" s="1118"/>
      <c r="AO14" s="284">
        <v>119580</v>
      </c>
      <c r="AP14" s="284">
        <v>3288</v>
      </c>
      <c r="AQ14" s="285">
        <v>2451</v>
      </c>
      <c r="AR14" s="286">
        <v>34.1</v>
      </c>
    </row>
    <row r="15" spans="1:46" ht="13.5" customHeight="1">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490</v>
      </c>
      <c r="AL15" s="1120"/>
      <c r="AM15" s="1120"/>
      <c r="AN15" s="1121"/>
      <c r="AO15" s="284">
        <v>-34941</v>
      </c>
      <c r="AP15" s="284">
        <v>-961</v>
      </c>
      <c r="AQ15" s="285">
        <v>-6399</v>
      </c>
      <c r="AR15" s="286">
        <v>-85</v>
      </c>
    </row>
    <row r="16" spans="1:46" ht="13">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176</v>
      </c>
      <c r="AL16" s="1120"/>
      <c r="AM16" s="1120"/>
      <c r="AN16" s="1121"/>
      <c r="AO16" s="284">
        <v>2843980</v>
      </c>
      <c r="AP16" s="284">
        <v>78194</v>
      </c>
      <c r="AQ16" s="285">
        <v>119584</v>
      </c>
      <c r="AR16" s="286">
        <v>-34.6</v>
      </c>
    </row>
    <row r="17" spans="1:46" ht="13">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491</v>
      </c>
      <c r="AL19" s="262"/>
      <c r="AM19" s="262"/>
      <c r="AN19" s="262"/>
      <c r="AO19" s="262"/>
      <c r="AP19" s="262"/>
      <c r="AQ19" s="262"/>
      <c r="AR19" s="262"/>
    </row>
    <row r="20" spans="1:46" ht="13">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492</v>
      </c>
      <c r="AP20" s="293" t="s">
        <v>493</v>
      </c>
      <c r="AQ20" s="294" t="s">
        <v>494</v>
      </c>
      <c r="AR20" s="295"/>
    </row>
    <row r="21" spans="1:46" s="301" customFormat="1" ht="13">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495</v>
      </c>
      <c r="AL21" s="1123"/>
      <c r="AM21" s="1123"/>
      <c r="AN21" s="1124"/>
      <c r="AO21" s="297">
        <v>6.46</v>
      </c>
      <c r="AP21" s="298">
        <v>10.86</v>
      </c>
      <c r="AQ21" s="299">
        <v>-4.4000000000000004</v>
      </c>
      <c r="AR21" s="267"/>
      <c r="AS21" s="300"/>
      <c r="AT21" s="296"/>
    </row>
    <row r="22" spans="1:46" s="301" customFormat="1" ht="13">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496</v>
      </c>
      <c r="AL22" s="1123"/>
      <c r="AM22" s="1123"/>
      <c r="AN22" s="1124"/>
      <c r="AO22" s="302">
        <v>96.4</v>
      </c>
      <c r="AP22" s="303">
        <v>97.3</v>
      </c>
      <c r="AQ22" s="304">
        <v>-0.9</v>
      </c>
      <c r="AR22" s="288"/>
      <c r="AS22" s="300"/>
      <c r="AT22" s="296"/>
    </row>
    <row r="23" spans="1:46" s="301" customFormat="1" ht="13">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
      <c r="A26" s="1113" t="s">
        <v>497</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ht="13">
      <c r="A27" s="309"/>
      <c r="AO27" s="262"/>
      <c r="AP27" s="262"/>
      <c r="AQ27" s="262"/>
      <c r="AR27" s="262"/>
      <c r="AS27" s="262"/>
      <c r="AT27" s="262"/>
    </row>
    <row r="28" spans="1:46" ht="16.5">
      <c r="A28" s="263" t="s">
        <v>498</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499</v>
      </c>
      <c r="AL29" s="267"/>
      <c r="AM29" s="267"/>
      <c r="AN29" s="267"/>
      <c r="AO29" s="262"/>
      <c r="AP29" s="262"/>
      <c r="AQ29" s="262"/>
      <c r="AR29" s="262"/>
      <c r="AS29" s="311"/>
    </row>
    <row r="30" spans="1:46" ht="13.5" customHeight="1">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478</v>
      </c>
      <c r="AP30" s="272"/>
      <c r="AQ30" s="273" t="s">
        <v>479</v>
      </c>
      <c r="AR30" s="274"/>
    </row>
    <row r="31" spans="1:46" ht="13">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480</v>
      </c>
      <c r="AQ31" s="279" t="s">
        <v>481</v>
      </c>
      <c r="AR31" s="280" t="s">
        <v>482</v>
      </c>
    </row>
    <row r="32" spans="1:46" ht="27" customHeight="1">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500</v>
      </c>
      <c r="AL32" s="1131"/>
      <c r="AM32" s="1131"/>
      <c r="AN32" s="1132"/>
      <c r="AO32" s="312">
        <v>2371300</v>
      </c>
      <c r="AP32" s="312">
        <v>65198</v>
      </c>
      <c r="AQ32" s="313">
        <v>75090</v>
      </c>
      <c r="AR32" s="314">
        <v>-13.2</v>
      </c>
    </row>
    <row r="33" spans="1:46" ht="13.5" customHeight="1">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501</v>
      </c>
      <c r="AL33" s="1131"/>
      <c r="AM33" s="1131"/>
      <c r="AN33" s="1132"/>
      <c r="AO33" s="312" t="s">
        <v>487</v>
      </c>
      <c r="AP33" s="312" t="s">
        <v>487</v>
      </c>
      <c r="AQ33" s="313" t="s">
        <v>487</v>
      </c>
      <c r="AR33" s="314" t="s">
        <v>487</v>
      </c>
    </row>
    <row r="34" spans="1:46" ht="27" customHeight="1">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502</v>
      </c>
      <c r="AL34" s="1131"/>
      <c r="AM34" s="1131"/>
      <c r="AN34" s="1132"/>
      <c r="AO34" s="312" t="s">
        <v>487</v>
      </c>
      <c r="AP34" s="312" t="s">
        <v>487</v>
      </c>
      <c r="AQ34" s="313">
        <v>1</v>
      </c>
      <c r="AR34" s="314" t="s">
        <v>487</v>
      </c>
    </row>
    <row r="35" spans="1:46" ht="27" customHeight="1">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503</v>
      </c>
      <c r="AL35" s="1131"/>
      <c r="AM35" s="1131"/>
      <c r="AN35" s="1132"/>
      <c r="AO35" s="312">
        <v>223437</v>
      </c>
      <c r="AP35" s="312">
        <v>6143</v>
      </c>
      <c r="AQ35" s="313">
        <v>17211</v>
      </c>
      <c r="AR35" s="314">
        <v>-64.3</v>
      </c>
    </row>
    <row r="36" spans="1:46" ht="27" customHeight="1">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504</v>
      </c>
      <c r="AL36" s="1131"/>
      <c r="AM36" s="1131"/>
      <c r="AN36" s="1132"/>
      <c r="AO36" s="312">
        <v>212535</v>
      </c>
      <c r="AP36" s="312">
        <v>5844</v>
      </c>
      <c r="AQ36" s="313">
        <v>2478</v>
      </c>
      <c r="AR36" s="314">
        <v>135.80000000000001</v>
      </c>
    </row>
    <row r="37" spans="1:46" ht="13.5" customHeight="1">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505</v>
      </c>
      <c r="AL37" s="1131"/>
      <c r="AM37" s="1131"/>
      <c r="AN37" s="1132"/>
      <c r="AO37" s="312">
        <v>1</v>
      </c>
      <c r="AP37" s="312">
        <v>0</v>
      </c>
      <c r="AQ37" s="313">
        <v>654</v>
      </c>
      <c r="AR37" s="314">
        <v>-100</v>
      </c>
    </row>
    <row r="38" spans="1:46" ht="27" customHeight="1">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506</v>
      </c>
      <c r="AL38" s="1134"/>
      <c r="AM38" s="1134"/>
      <c r="AN38" s="1135"/>
      <c r="AO38" s="315" t="s">
        <v>487</v>
      </c>
      <c r="AP38" s="315" t="s">
        <v>487</v>
      </c>
      <c r="AQ38" s="316">
        <v>4</v>
      </c>
      <c r="AR38" s="304" t="s">
        <v>487</v>
      </c>
      <c r="AS38" s="311"/>
    </row>
    <row r="39" spans="1:46" ht="13">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507</v>
      </c>
      <c r="AL39" s="1134"/>
      <c r="AM39" s="1134"/>
      <c r="AN39" s="1135"/>
      <c r="AO39" s="312">
        <v>-155209</v>
      </c>
      <c r="AP39" s="312">
        <v>-4267</v>
      </c>
      <c r="AQ39" s="313">
        <v>-3502</v>
      </c>
      <c r="AR39" s="314">
        <v>21.8</v>
      </c>
      <c r="AS39" s="311"/>
    </row>
    <row r="40" spans="1:46" ht="27" customHeight="1">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508</v>
      </c>
      <c r="AL40" s="1131"/>
      <c r="AM40" s="1131"/>
      <c r="AN40" s="1132"/>
      <c r="AO40" s="312">
        <v>-1653273</v>
      </c>
      <c r="AP40" s="312">
        <v>-45456</v>
      </c>
      <c r="AQ40" s="313">
        <v>-63750</v>
      </c>
      <c r="AR40" s="314">
        <v>-28.7</v>
      </c>
      <c r="AS40" s="311"/>
    </row>
    <row r="41" spans="1:46" ht="13">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286</v>
      </c>
      <c r="AL41" s="1137"/>
      <c r="AM41" s="1137"/>
      <c r="AN41" s="1138"/>
      <c r="AO41" s="312">
        <v>998791</v>
      </c>
      <c r="AP41" s="312">
        <v>27461</v>
      </c>
      <c r="AQ41" s="313">
        <v>28185</v>
      </c>
      <c r="AR41" s="314">
        <v>-2.6</v>
      </c>
      <c r="AS41" s="311"/>
    </row>
    <row r="42" spans="1:46" ht="13">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ht="13">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c r="A47" s="321" t="s">
        <v>509</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510</v>
      </c>
      <c r="AL48" s="322"/>
      <c r="AM48" s="322"/>
      <c r="AN48" s="322"/>
      <c r="AO48" s="322"/>
      <c r="AP48" s="322"/>
      <c r="AQ48" s="323"/>
      <c r="AR48" s="322"/>
    </row>
    <row r="49" spans="1:44" ht="13.5" customHeight="1">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478</v>
      </c>
      <c r="AN49" s="1127" t="s">
        <v>511</v>
      </c>
      <c r="AO49" s="1128"/>
      <c r="AP49" s="1128"/>
      <c r="AQ49" s="1128"/>
      <c r="AR49" s="1129"/>
    </row>
    <row r="50" spans="1:44" ht="13">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512</v>
      </c>
      <c r="AO50" s="329" t="s">
        <v>513</v>
      </c>
      <c r="AP50" s="330" t="s">
        <v>514</v>
      </c>
      <c r="AQ50" s="331" t="s">
        <v>515</v>
      </c>
      <c r="AR50" s="332" t="s">
        <v>516</v>
      </c>
    </row>
    <row r="51" spans="1:44" ht="13">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517</v>
      </c>
      <c r="AL51" s="325"/>
      <c r="AM51" s="333">
        <v>2500064</v>
      </c>
      <c r="AN51" s="334">
        <v>67491</v>
      </c>
      <c r="AO51" s="335">
        <v>24.5</v>
      </c>
      <c r="AP51" s="336">
        <v>79288</v>
      </c>
      <c r="AQ51" s="337">
        <v>21.8</v>
      </c>
      <c r="AR51" s="338">
        <v>2.7</v>
      </c>
    </row>
    <row r="52" spans="1:44" ht="13">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518</v>
      </c>
      <c r="AM52" s="341">
        <v>944494</v>
      </c>
      <c r="AN52" s="342">
        <v>25497</v>
      </c>
      <c r="AO52" s="343">
        <v>37.200000000000003</v>
      </c>
      <c r="AP52" s="344">
        <v>41870</v>
      </c>
      <c r="AQ52" s="345">
        <v>9.6</v>
      </c>
      <c r="AR52" s="346">
        <v>27.6</v>
      </c>
    </row>
    <row r="53" spans="1:44" ht="13">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519</v>
      </c>
      <c r="AL53" s="325"/>
      <c r="AM53" s="333">
        <v>2245029</v>
      </c>
      <c r="AN53" s="334">
        <v>60803</v>
      </c>
      <c r="AO53" s="335">
        <v>-9.9</v>
      </c>
      <c r="AP53" s="336">
        <v>84962</v>
      </c>
      <c r="AQ53" s="337">
        <v>7.2</v>
      </c>
      <c r="AR53" s="338">
        <v>-17.100000000000001</v>
      </c>
    </row>
    <row r="54" spans="1:44" ht="13">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518</v>
      </c>
      <c r="AM54" s="341">
        <v>878397</v>
      </c>
      <c r="AN54" s="342">
        <v>23790</v>
      </c>
      <c r="AO54" s="343">
        <v>-6.7</v>
      </c>
      <c r="AP54" s="344">
        <v>42793</v>
      </c>
      <c r="AQ54" s="345">
        <v>2.2000000000000002</v>
      </c>
      <c r="AR54" s="346">
        <v>-8.9</v>
      </c>
    </row>
    <row r="55" spans="1:44" ht="13">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520</v>
      </c>
      <c r="AL55" s="325"/>
      <c r="AM55" s="333">
        <v>1909714</v>
      </c>
      <c r="AN55" s="334">
        <v>52201</v>
      </c>
      <c r="AO55" s="335">
        <v>-14.1</v>
      </c>
      <c r="AP55" s="336">
        <v>96469</v>
      </c>
      <c r="AQ55" s="337">
        <v>13.5</v>
      </c>
      <c r="AR55" s="338">
        <v>-27.6</v>
      </c>
    </row>
    <row r="56" spans="1:44" ht="13">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518</v>
      </c>
      <c r="AM56" s="341">
        <v>1077719</v>
      </c>
      <c r="AN56" s="342">
        <v>29459</v>
      </c>
      <c r="AO56" s="343">
        <v>23.8</v>
      </c>
      <c r="AP56" s="344">
        <v>49775</v>
      </c>
      <c r="AQ56" s="345">
        <v>16.3</v>
      </c>
      <c r="AR56" s="346">
        <v>7.5</v>
      </c>
    </row>
    <row r="57" spans="1:44" ht="13">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521</v>
      </c>
      <c r="AL57" s="325"/>
      <c r="AM57" s="333">
        <v>1761333</v>
      </c>
      <c r="AN57" s="334">
        <v>48278</v>
      </c>
      <c r="AO57" s="335">
        <v>-7.5</v>
      </c>
      <c r="AP57" s="336">
        <v>85743</v>
      </c>
      <c r="AQ57" s="337">
        <v>-11.1</v>
      </c>
      <c r="AR57" s="338">
        <v>3.6</v>
      </c>
    </row>
    <row r="58" spans="1:44" ht="13">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518</v>
      </c>
      <c r="AM58" s="341">
        <v>942514</v>
      </c>
      <c r="AN58" s="342">
        <v>25834</v>
      </c>
      <c r="AO58" s="343">
        <v>-12.3</v>
      </c>
      <c r="AP58" s="344">
        <v>45231</v>
      </c>
      <c r="AQ58" s="345">
        <v>-9.1</v>
      </c>
      <c r="AR58" s="346">
        <v>-3.2</v>
      </c>
    </row>
    <row r="59" spans="1:44" ht="13">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522</v>
      </c>
      <c r="AL59" s="325"/>
      <c r="AM59" s="333">
        <v>2961564</v>
      </c>
      <c r="AN59" s="334">
        <v>81427</v>
      </c>
      <c r="AO59" s="335">
        <v>68.7</v>
      </c>
      <c r="AP59" s="336">
        <v>92509</v>
      </c>
      <c r="AQ59" s="337">
        <v>7.9</v>
      </c>
      <c r="AR59" s="338">
        <v>60.8</v>
      </c>
    </row>
    <row r="60" spans="1:44" ht="13">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518</v>
      </c>
      <c r="AM60" s="341">
        <v>1537423</v>
      </c>
      <c r="AN60" s="342">
        <v>42271</v>
      </c>
      <c r="AO60" s="343">
        <v>63.6</v>
      </c>
      <c r="AP60" s="344">
        <v>52274</v>
      </c>
      <c r="AQ60" s="345">
        <v>15.6</v>
      </c>
      <c r="AR60" s="346">
        <v>48</v>
      </c>
    </row>
    <row r="61" spans="1:44" ht="13">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523</v>
      </c>
      <c r="AL61" s="347"/>
      <c r="AM61" s="348">
        <v>2275541</v>
      </c>
      <c r="AN61" s="349">
        <v>62040</v>
      </c>
      <c r="AO61" s="350">
        <v>12.3</v>
      </c>
      <c r="AP61" s="351">
        <v>87794</v>
      </c>
      <c r="AQ61" s="352">
        <v>7.9</v>
      </c>
      <c r="AR61" s="338">
        <v>4.4000000000000004</v>
      </c>
    </row>
    <row r="62" spans="1:44" ht="13">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518</v>
      </c>
      <c r="AM62" s="341">
        <v>1076109</v>
      </c>
      <c r="AN62" s="342">
        <v>29370</v>
      </c>
      <c r="AO62" s="343">
        <v>21.1</v>
      </c>
      <c r="AP62" s="344">
        <v>46389</v>
      </c>
      <c r="AQ62" s="345">
        <v>6.9</v>
      </c>
      <c r="AR62" s="346">
        <v>14.2</v>
      </c>
    </row>
    <row r="63" spans="1:44" ht="13">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c r="AK67" s="262"/>
      <c r="AL67" s="262"/>
      <c r="AM67" s="262"/>
      <c r="AN67" s="262"/>
      <c r="AO67" s="262"/>
      <c r="AP67" s="262"/>
      <c r="AQ67" s="262"/>
      <c r="AR67" s="262"/>
      <c r="AS67" s="262"/>
      <c r="AT67" s="262"/>
    </row>
    <row r="68" spans="1:46" ht="13.5" hidden="1" customHeight="1">
      <c r="AK68" s="262"/>
      <c r="AL68" s="262"/>
      <c r="AM68" s="262"/>
      <c r="AN68" s="262"/>
      <c r="AO68" s="262"/>
      <c r="AP68" s="262"/>
      <c r="AQ68" s="262"/>
      <c r="AR68" s="262"/>
    </row>
    <row r="69" spans="1:46" ht="13.5" hidden="1" customHeight="1">
      <c r="AK69" s="262"/>
      <c r="AL69" s="262"/>
      <c r="AM69" s="262"/>
      <c r="AN69" s="262"/>
      <c r="AO69" s="262"/>
      <c r="AP69" s="262"/>
      <c r="AQ69" s="262"/>
      <c r="AR69" s="262"/>
    </row>
    <row r="70" spans="1:46" ht="13" hidden="1">
      <c r="AK70" s="262"/>
      <c r="AL70" s="262"/>
      <c r="AM70" s="262"/>
      <c r="AN70" s="262"/>
      <c r="AO70" s="262"/>
      <c r="AP70" s="262"/>
      <c r="AQ70" s="262"/>
      <c r="AR70" s="262"/>
    </row>
    <row r="71" spans="1:46" ht="13" hidden="1">
      <c r="AK71" s="262"/>
      <c r="AL71" s="262"/>
      <c r="AM71" s="262"/>
      <c r="AN71" s="262"/>
      <c r="AO71" s="262"/>
      <c r="AP71" s="262"/>
      <c r="AQ71" s="262"/>
      <c r="AR71" s="262"/>
    </row>
    <row r="72" spans="1:46" ht="13" hidden="1">
      <c r="AK72" s="262"/>
      <c r="AL72" s="262"/>
      <c r="AM72" s="262"/>
      <c r="AN72" s="262"/>
      <c r="AO72" s="262"/>
      <c r="AP72" s="262"/>
      <c r="AQ72" s="262"/>
      <c r="AR72" s="262"/>
    </row>
    <row r="73" spans="1:46" ht="13" hidden="1">
      <c r="AK73" s="262"/>
      <c r="AL73" s="262"/>
      <c r="AM73" s="262"/>
      <c r="AN73" s="262"/>
      <c r="AO73" s="262"/>
      <c r="AP73" s="262"/>
      <c r="AQ73" s="262"/>
      <c r="AR73" s="262"/>
    </row>
  </sheetData>
  <sheetProtection algorithmName="SHA-512" hashValue="c0LHbqzQh4xOIGFiMukzsh2uelIJz4CaI1X9c8WENwMThfIt3v2Z3Bf6NvI5jkQ9xQOLcaGpd2HJ6MYWbeROuA==" saltValue="rnvcitSSRxb5cbg6Bxgzp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73" zoomScale="95" zoomScaleNormal="95" zoomScaleSheetLayoutView="55" workbookViewId="0"/>
  </sheetViews>
  <sheetFormatPr defaultColWidth="0" defaultRowHeight="13.5" customHeight="1" zeroHeight="1"/>
  <cols>
    <col min="1" max="125" width="2.453125" style="260" customWidth="1"/>
    <col min="126" max="16384" width="9" style="259" hidden="1"/>
  </cols>
  <sheetData>
    <row r="1" spans="2:125" ht="13.5" customHeight="1">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
      <c r="B2" s="259"/>
      <c r="DG2" s="259"/>
    </row>
    <row r="3" spans="2:125" ht="13">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
    <row r="5" spans="2:125" ht="13"/>
    <row r="6" spans="2:125" ht="13"/>
    <row r="7" spans="2:125" ht="13"/>
    <row r="8" spans="2:125" ht="13"/>
    <row r="9" spans="2:125" ht="13">
      <c r="DU9" s="259"/>
    </row>
    <row r="10" spans="2:125" ht="13"/>
    <row r="11" spans="2:125" ht="13"/>
    <row r="12" spans="2:125" ht="13"/>
    <row r="13" spans="2:125" ht="13"/>
    <row r="14" spans="2:125" ht="13"/>
    <row r="15" spans="2:125" ht="13"/>
    <row r="16" spans="2:125" ht="13"/>
    <row r="17" spans="125:125" ht="13">
      <c r="DU17" s="259"/>
    </row>
    <row r="18" spans="125:125" ht="13"/>
    <row r="19" spans="125:125" ht="13"/>
    <row r="20" spans="125:125" ht="13">
      <c r="DU20" s="259"/>
    </row>
    <row r="21" spans="125:125" ht="13">
      <c r="DU21" s="259"/>
    </row>
    <row r="22" spans="125:125" ht="13"/>
    <row r="23" spans="125:125" ht="13"/>
    <row r="24" spans="125:125" ht="13"/>
    <row r="25" spans="125:125" ht="13"/>
    <row r="26" spans="125:125" ht="13"/>
    <row r="27" spans="125:125" ht="13"/>
    <row r="28" spans="125:125" ht="13">
      <c r="DU28" s="259"/>
    </row>
    <row r="29" spans="125:125" ht="13"/>
    <row r="30" spans="125:125" ht="13"/>
    <row r="31" spans="125:125" ht="13"/>
    <row r="32" spans="125:125" ht="13"/>
    <row r="33" spans="2:125" ht="13">
      <c r="B33" s="259"/>
      <c r="G33" s="259"/>
      <c r="I33" s="259"/>
    </row>
    <row r="34" spans="2:125" ht="13">
      <c r="C34" s="259"/>
      <c r="P34" s="259"/>
      <c r="DE34" s="259"/>
      <c r="DH34" s="259"/>
    </row>
    <row r="35" spans="2:125" ht="13">
      <c r="D35" s="259"/>
      <c r="E35" s="259"/>
      <c r="DG35" s="259"/>
      <c r="DJ35" s="259"/>
      <c r="DP35" s="259"/>
      <c r="DQ35" s="259"/>
      <c r="DR35" s="259"/>
      <c r="DS35" s="259"/>
      <c r="DT35" s="259"/>
      <c r="DU35" s="259"/>
    </row>
    <row r="36" spans="2:125" ht="13">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
      <c r="DU37" s="259"/>
    </row>
    <row r="38" spans="2:125" ht="13">
      <c r="DT38" s="259"/>
      <c r="DU38" s="259"/>
    </row>
    <row r="39" spans="2:125" ht="13"/>
    <row r="40" spans="2:125" ht="13">
      <c r="DH40" s="259"/>
    </row>
    <row r="41" spans="2:125" ht="13">
      <c r="DE41" s="259"/>
    </row>
    <row r="42" spans="2:125" ht="13">
      <c r="DG42" s="259"/>
      <c r="DJ42" s="259"/>
    </row>
    <row r="43" spans="2:125" ht="13">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
      <c r="DU44" s="259"/>
    </row>
    <row r="45" spans="2:125" ht="13"/>
    <row r="46" spans="2:125" ht="13"/>
    <row r="47" spans="2:125" ht="13"/>
    <row r="48" spans="2:125" ht="13">
      <c r="DT48" s="259"/>
      <c r="DU48" s="259"/>
    </row>
    <row r="49" spans="120:125" ht="13">
      <c r="DU49" s="259"/>
    </row>
    <row r="50" spans="120:125" ht="13">
      <c r="DU50" s="259"/>
    </row>
    <row r="51" spans="120:125" ht="13">
      <c r="DP51" s="259"/>
      <c r="DQ51" s="259"/>
      <c r="DR51" s="259"/>
      <c r="DS51" s="259"/>
      <c r="DT51" s="259"/>
      <c r="DU51" s="259"/>
    </row>
    <row r="52" spans="120:125" ht="13"/>
    <row r="53" spans="120:125" ht="13"/>
    <row r="54" spans="120:125" ht="13">
      <c r="DU54" s="259"/>
    </row>
    <row r="55" spans="120:125" ht="13"/>
    <row r="56" spans="120:125" ht="13"/>
    <row r="57" spans="120:125" ht="13"/>
    <row r="58" spans="120:125" ht="13">
      <c r="DU58" s="259"/>
    </row>
    <row r="59" spans="120:125" ht="13"/>
    <row r="60" spans="120:125" ht="13"/>
    <row r="61" spans="120:125" ht="13"/>
    <row r="62" spans="120:125" ht="13"/>
    <row r="63" spans="120:125" ht="13">
      <c r="DU63" s="259"/>
    </row>
    <row r="64" spans="120:125" ht="13">
      <c r="DT64" s="259"/>
      <c r="DU64" s="259"/>
    </row>
    <row r="65" spans="123:125" ht="13"/>
    <row r="66" spans="123:125" ht="13"/>
    <row r="67" spans="123:125" ht="13"/>
    <row r="68" spans="123:125" ht="13"/>
    <row r="69" spans="123:125" ht="13">
      <c r="DS69" s="259"/>
      <c r="DT69" s="259"/>
      <c r="DU69" s="259"/>
    </row>
    <row r="70" spans="123:125" ht="13"/>
    <row r="71" spans="123:125" ht="13"/>
    <row r="72" spans="123:125" ht="13"/>
    <row r="73" spans="123:125" ht="13"/>
    <row r="74" spans="123:125" ht="13"/>
    <row r="75" spans="123:125" ht="13"/>
    <row r="76" spans="123:125" ht="13"/>
    <row r="77" spans="123:125" ht="13"/>
    <row r="78" spans="123:125" ht="13"/>
    <row r="79" spans="123:125" ht="13"/>
    <row r="80" spans="123:125" ht="13"/>
    <row r="81" spans="116:125" ht="13"/>
    <row r="82" spans="116:125" ht="13">
      <c r="DL82" s="259"/>
    </row>
    <row r="83" spans="116:125" ht="13">
      <c r="DM83" s="259"/>
      <c r="DN83" s="259"/>
      <c r="DO83" s="259"/>
      <c r="DP83" s="259"/>
      <c r="DQ83" s="259"/>
      <c r="DR83" s="259"/>
      <c r="DS83" s="259"/>
      <c r="DT83" s="259"/>
      <c r="DU83" s="259"/>
    </row>
    <row r="84" spans="116:125" ht="13"/>
    <row r="85" spans="116:125" ht="13"/>
    <row r="86" spans="116:125" ht="13"/>
    <row r="87" spans="116:125" ht="13"/>
    <row r="88" spans="116:125" ht="13">
      <c r="DU88" s="259"/>
    </row>
    <row r="89" spans="116:125" ht="13"/>
    <row r="90" spans="116:125" ht="13"/>
    <row r="91" spans="116:125" ht="13"/>
    <row r="92" spans="116:125" ht="13.5" customHeight="1"/>
    <row r="93" spans="116:125" ht="13.5" customHeight="1"/>
    <row r="94" spans="116:125" ht="13.5" customHeight="1">
      <c r="DS94" s="259"/>
      <c r="DT94" s="259"/>
      <c r="DU94" s="259"/>
    </row>
    <row r="95" spans="116:125" ht="13.5" customHeight="1">
      <c r="DU95" s="259"/>
    </row>
    <row r="96" spans="116:125" ht="13.5" customHeight="1"/>
    <row r="97" spans="124:125" ht="13.5" customHeight="1"/>
    <row r="98" spans="124:125" ht="13.5" customHeight="1"/>
    <row r="99" spans="124:125" ht="13.5" customHeight="1"/>
    <row r="100" spans="124:125" ht="13.5" customHeight="1"/>
    <row r="101" spans="124:125" ht="13.5" customHeight="1">
      <c r="DU101" s="259"/>
    </row>
    <row r="102" spans="124:125" ht="13.5" customHeight="1"/>
    <row r="103" spans="124:125" ht="13.5" customHeight="1"/>
    <row r="104" spans="124:125" ht="13.5" customHeight="1">
      <c r="DT104" s="259"/>
      <c r="DU104" s="259"/>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59" t="s">
        <v>475</v>
      </c>
    </row>
    <row r="120" spans="125:125" ht="13.5" hidden="1" customHeight="1"/>
    <row r="121" spans="125:125" ht="13.5" hidden="1" customHeight="1">
      <c r="DU121" s="259"/>
    </row>
  </sheetData>
  <sheetProtection algorithmName="SHA-512" hashValue="PWjsUKV6hnxX+6w/4PXtwVLugZiTMq3o6tN0wEGC6FLc7Vcmaz6I6qhFbnxOj7VPYcwS8XEsRoAB96yu01UFxQ==" saltValue="36nxE5nvUoPtCJfghZ+g/w=="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76" zoomScaleNormal="100" zoomScaleSheetLayoutView="55" workbookViewId="0"/>
  </sheetViews>
  <sheetFormatPr defaultColWidth="0" defaultRowHeight="13.5" customHeight="1" zeroHeight="1"/>
  <cols>
    <col min="1" max="125" width="2.453125" style="260" customWidth="1"/>
    <col min="126" max="142" width="0" style="259" hidden="1" customWidth="1"/>
    <col min="143" max="16384" width="9" style="259" hidden="1"/>
  </cols>
  <sheetData>
    <row r="1" spans="1:125" ht="13.5" customHeight="1">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
      <c r="B2" s="259"/>
      <c r="T2" s="259"/>
    </row>
    <row r="3" spans="1:125" ht="13">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
    <row r="5" spans="1:125" ht="13"/>
    <row r="6" spans="1:125" ht="13"/>
    <row r="7" spans="1:125" ht="13"/>
    <row r="8" spans="1:125" ht="13"/>
    <row r="9" spans="1:125" ht="13"/>
    <row r="10" spans="1:125" ht="13"/>
    <row r="11" spans="1:125" ht="13"/>
    <row r="12" spans="1:125" ht="13"/>
    <row r="13" spans="1:125" ht="13"/>
    <row r="14" spans="1:125" ht="13"/>
    <row r="15" spans="1:125" ht="13"/>
    <row r="16" spans="1:125" ht="13"/>
    <row r="17" ht="13"/>
    <row r="18" ht="13"/>
    <row r="19" ht="13"/>
    <row r="20" ht="13"/>
    <row r="21" ht="13"/>
    <row r="22" ht="13"/>
    <row r="23" ht="13"/>
    <row r="24" ht="13"/>
    <row r="25" ht="13"/>
    <row r="26" ht="13"/>
    <row r="27" ht="13"/>
    <row r="28" ht="13"/>
    <row r="29" ht="13"/>
    <row r="30" ht="13"/>
    <row r="31" ht="13"/>
    <row r="32" ht="13"/>
    <row r="33" spans="2:125" ht="13">
      <c r="B33" s="259"/>
      <c r="G33" s="259"/>
      <c r="I33" s="259"/>
    </row>
    <row r="34" spans="2:125" ht="13">
      <c r="C34" s="259"/>
      <c r="P34" s="259"/>
      <c r="R34" s="259"/>
      <c r="U34" s="259"/>
    </row>
    <row r="35" spans="2:125" ht="13">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
      <c r="F36" s="259"/>
      <c r="H36" s="259"/>
      <c r="J36" s="259"/>
      <c r="K36" s="259"/>
      <c r="L36" s="259"/>
      <c r="M36" s="259"/>
      <c r="N36" s="259"/>
      <c r="O36" s="259"/>
      <c r="Q36" s="259"/>
      <c r="S36" s="259"/>
      <c r="V36" s="259"/>
    </row>
    <row r="37" spans="2:125" ht="13"/>
    <row r="38" spans="2:125" ht="13"/>
    <row r="39" spans="2:125" ht="13"/>
    <row r="40" spans="2:125" ht="13">
      <c r="U40" s="259"/>
    </row>
    <row r="41" spans="2:125" ht="13">
      <c r="R41" s="259"/>
    </row>
    <row r="42" spans="2:125" ht="13">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
      <c r="Q43" s="259"/>
      <c r="S43" s="259"/>
      <c r="V43" s="259"/>
    </row>
    <row r="44" spans="2:125" ht="13"/>
    <row r="45" spans="2:125" ht="13"/>
    <row r="46" spans="2:125" ht="13"/>
    <row r="47" spans="2:125" ht="13"/>
    <row r="48" spans="2:125" ht="13"/>
    <row r="49" ht="13"/>
    <row r="50" ht="13"/>
    <row r="51" ht="13"/>
    <row r="52" ht="13"/>
    <row r="53" ht="13"/>
    <row r="54" ht="13"/>
    <row r="55" ht="13"/>
    <row r="56" ht="13"/>
    <row r="57" ht="13"/>
    <row r="58" ht="13"/>
    <row r="59" ht="13"/>
    <row r="60" ht="13"/>
    <row r="61" ht="13"/>
    <row r="62" ht="13"/>
    <row r="63" ht="13"/>
    <row r="64" ht="13"/>
    <row r="65" ht="13"/>
    <row r="66" ht="13"/>
    <row r="67" ht="13"/>
    <row r="68" ht="13"/>
    <row r="69" ht="13"/>
    <row r="70" ht="13"/>
    <row r="71" ht="13"/>
    <row r="72" ht="13"/>
    <row r="73" ht="13"/>
    <row r="74" ht="13"/>
    <row r="75" ht="13"/>
    <row r="76" ht="13"/>
    <row r="77" ht="13"/>
    <row r="78" ht="13"/>
    <row r="79" ht="13"/>
    <row r="80" ht="13"/>
    <row r="81" ht="13"/>
    <row r="82" ht="13"/>
    <row r="83" ht="13"/>
    <row r="84" ht="13"/>
    <row r="85" ht="13"/>
    <row r="86" ht="13"/>
    <row r="87" ht="13"/>
    <row r="88" ht="13"/>
    <row r="89" ht="13"/>
    <row r="90" ht="13"/>
    <row r="91" ht="13"/>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60" t="s">
        <v>475</v>
      </c>
    </row>
  </sheetData>
  <sheetProtection algorithmName="SHA-512" hashValue="UtpWr3PwxJ2obdi+bj0Qpr2bTQBcBMi7jFRqv9C+Q1bt9uXnxcYnZfb/TG8GgwJBiH4xLWPg+JhbBEqB65R7iA==" saltValue="zsMNs2QqTITHYHRXukd9aw=="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B19" zoomScale="70" zoomScaleNormal="70" zoomScaleSheetLayoutView="100" workbookViewId="0"/>
  </sheetViews>
  <sheetFormatPr defaultColWidth="0" defaultRowHeight="13.5" customHeight="1" zeroHeight="1"/>
  <cols>
    <col min="1" max="1" width="8.26953125" style="1" customWidth="1"/>
    <col min="2" max="16" width="14.63281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525</v>
      </c>
      <c r="G46" s="8" t="s">
        <v>526</v>
      </c>
      <c r="H46" s="8" t="s">
        <v>527</v>
      </c>
      <c r="I46" s="8" t="s">
        <v>528</v>
      </c>
      <c r="J46" s="9" t="s">
        <v>529</v>
      </c>
    </row>
    <row r="47" spans="2:10" ht="57.75" customHeight="1">
      <c r="B47" s="10"/>
      <c r="C47" s="1139" t="s">
        <v>3</v>
      </c>
      <c r="D47" s="1139"/>
      <c r="E47" s="1140"/>
      <c r="F47" s="11">
        <v>37.479999999999997</v>
      </c>
      <c r="G47" s="12">
        <v>38.75</v>
      </c>
      <c r="H47" s="12">
        <v>39.97</v>
      </c>
      <c r="I47" s="12">
        <v>46.21</v>
      </c>
      <c r="J47" s="13">
        <v>34.369999999999997</v>
      </c>
    </row>
    <row r="48" spans="2:10" ht="57.75" customHeight="1">
      <c r="B48" s="14"/>
      <c r="C48" s="1141" t="s">
        <v>4</v>
      </c>
      <c r="D48" s="1141"/>
      <c r="E48" s="1142"/>
      <c r="F48" s="15">
        <v>4.04</v>
      </c>
      <c r="G48" s="16">
        <v>6.97</v>
      </c>
      <c r="H48" s="16">
        <v>12.02</v>
      </c>
      <c r="I48" s="16">
        <v>13.72</v>
      </c>
      <c r="J48" s="17">
        <v>6.22</v>
      </c>
    </row>
    <row r="49" spans="2:10" ht="57.75" customHeight="1" thickBot="1">
      <c r="B49" s="18"/>
      <c r="C49" s="1143" t="s">
        <v>5</v>
      </c>
      <c r="D49" s="1143"/>
      <c r="E49" s="1144"/>
      <c r="F49" s="19" t="s">
        <v>530</v>
      </c>
      <c r="G49" s="20">
        <v>3.02</v>
      </c>
      <c r="H49" s="20">
        <v>5.48</v>
      </c>
      <c r="I49" s="20">
        <v>1.89</v>
      </c>
      <c r="J49" s="21" t="s">
        <v>531</v>
      </c>
    </row>
    <row r="50" spans="2:10" ht="13"/>
  </sheetData>
  <sheetProtection algorithmName="SHA-512" hashValue="R+okQTiyaGolXWDlzUj6pPzAK7amDCOhM4o1TypqwRqbI/cveX4xWhZoIjelk7ILzhDzsAQHiITSBK5WO6L2+A==" saltValue="r4biUfj2ERy0wGv4EYooVg=="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31" zoomScaleSheetLayoutView="100" workbookViewId="0"/>
  </sheetViews>
  <sheetFormatPr defaultColWidth="0" defaultRowHeight="13.5" customHeight="1" zeroHeight="1"/>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525</v>
      </c>
      <c r="G33" s="29" t="s">
        <v>526</v>
      </c>
      <c r="H33" s="29" t="s">
        <v>527</v>
      </c>
      <c r="I33" s="29" t="s">
        <v>528</v>
      </c>
      <c r="J33" s="30" t="s">
        <v>529</v>
      </c>
      <c r="K33" s="22"/>
      <c r="L33" s="22"/>
      <c r="M33" s="22"/>
      <c r="N33" s="22"/>
      <c r="O33" s="22"/>
      <c r="P33" s="22"/>
    </row>
    <row r="34" spans="1:16" ht="39" customHeight="1">
      <c r="A34" s="22"/>
      <c r="B34" s="31"/>
      <c r="C34" s="1151" t="s">
        <v>532</v>
      </c>
      <c r="D34" s="1151"/>
      <c r="E34" s="1152"/>
      <c r="F34" s="32">
        <v>10.050000000000001</v>
      </c>
      <c r="G34" s="33">
        <v>11.31</v>
      </c>
      <c r="H34" s="33">
        <v>11.73</v>
      </c>
      <c r="I34" s="33">
        <v>12.61</v>
      </c>
      <c r="J34" s="34">
        <v>12.81</v>
      </c>
      <c r="K34" s="22"/>
      <c r="L34" s="22"/>
      <c r="M34" s="22"/>
      <c r="N34" s="22"/>
      <c r="O34" s="22"/>
      <c r="P34" s="22"/>
    </row>
    <row r="35" spans="1:16" ht="39" customHeight="1">
      <c r="A35" s="22"/>
      <c r="B35" s="35"/>
      <c r="C35" s="1145" t="s">
        <v>533</v>
      </c>
      <c r="D35" s="1146"/>
      <c r="E35" s="1147"/>
      <c r="F35" s="36">
        <v>7.96</v>
      </c>
      <c r="G35" s="37">
        <v>8.7899999999999991</v>
      </c>
      <c r="H35" s="37">
        <v>8.33</v>
      </c>
      <c r="I35" s="37">
        <v>8.58</v>
      </c>
      <c r="J35" s="38">
        <v>7.97</v>
      </c>
      <c r="K35" s="22"/>
      <c r="L35" s="22"/>
      <c r="M35" s="22"/>
      <c r="N35" s="22"/>
      <c r="O35" s="22"/>
      <c r="P35" s="22"/>
    </row>
    <row r="36" spans="1:16" ht="39" customHeight="1">
      <c r="A36" s="22"/>
      <c r="B36" s="35"/>
      <c r="C36" s="1145" t="s">
        <v>534</v>
      </c>
      <c r="D36" s="1146"/>
      <c r="E36" s="1147"/>
      <c r="F36" s="36">
        <v>4.04</v>
      </c>
      <c r="G36" s="37">
        <v>6.96</v>
      </c>
      <c r="H36" s="37">
        <v>12.02</v>
      </c>
      <c r="I36" s="37">
        <v>13.72</v>
      </c>
      <c r="J36" s="38">
        <v>6.21</v>
      </c>
      <c r="K36" s="22"/>
      <c r="L36" s="22"/>
      <c r="M36" s="22"/>
      <c r="N36" s="22"/>
      <c r="O36" s="22"/>
      <c r="P36" s="22"/>
    </row>
    <row r="37" spans="1:16" ht="39" customHeight="1">
      <c r="A37" s="22"/>
      <c r="B37" s="35"/>
      <c r="C37" s="1145" t="s">
        <v>535</v>
      </c>
      <c r="D37" s="1146"/>
      <c r="E37" s="1147"/>
      <c r="F37" s="36">
        <v>2.09</v>
      </c>
      <c r="G37" s="37">
        <v>2.23</v>
      </c>
      <c r="H37" s="37">
        <v>2.3199999999999998</v>
      </c>
      <c r="I37" s="37">
        <v>2.1</v>
      </c>
      <c r="J37" s="38">
        <v>1.74</v>
      </c>
      <c r="K37" s="22"/>
      <c r="L37" s="22"/>
      <c r="M37" s="22"/>
      <c r="N37" s="22"/>
      <c r="O37" s="22"/>
      <c r="P37" s="22"/>
    </row>
    <row r="38" spans="1:16" ht="39" customHeight="1">
      <c r="A38" s="22"/>
      <c r="B38" s="35"/>
      <c r="C38" s="1145" t="s">
        <v>536</v>
      </c>
      <c r="D38" s="1146"/>
      <c r="E38" s="1147"/>
      <c r="F38" s="36">
        <v>0</v>
      </c>
      <c r="G38" s="37">
        <v>0.1</v>
      </c>
      <c r="H38" s="37">
        <v>0.1</v>
      </c>
      <c r="I38" s="37">
        <v>0.11</v>
      </c>
      <c r="J38" s="38">
        <v>0.12</v>
      </c>
      <c r="K38" s="22"/>
      <c r="L38" s="22"/>
      <c r="M38" s="22"/>
      <c r="N38" s="22"/>
      <c r="O38" s="22"/>
      <c r="P38" s="22"/>
    </row>
    <row r="39" spans="1:16" ht="39" customHeight="1">
      <c r="A39" s="22"/>
      <c r="B39" s="35"/>
      <c r="C39" s="1145" t="s">
        <v>537</v>
      </c>
      <c r="D39" s="1146"/>
      <c r="E39" s="1147"/>
      <c r="F39" s="36">
        <v>0</v>
      </c>
      <c r="G39" s="37">
        <v>0</v>
      </c>
      <c r="H39" s="37">
        <v>0</v>
      </c>
      <c r="I39" s="37">
        <v>0</v>
      </c>
      <c r="J39" s="38">
        <v>0.08</v>
      </c>
      <c r="K39" s="22"/>
      <c r="L39" s="22"/>
      <c r="M39" s="22"/>
      <c r="N39" s="22"/>
      <c r="O39" s="22"/>
      <c r="P39" s="22"/>
    </row>
    <row r="40" spans="1:16" ht="39" customHeight="1">
      <c r="A40" s="22"/>
      <c r="B40" s="35"/>
      <c r="C40" s="1145" t="s">
        <v>538</v>
      </c>
      <c r="D40" s="1146"/>
      <c r="E40" s="1147"/>
      <c r="F40" s="36">
        <v>0.28999999999999998</v>
      </c>
      <c r="G40" s="37">
        <v>0.5</v>
      </c>
      <c r="H40" s="37">
        <v>0.22</v>
      </c>
      <c r="I40" s="37">
        <v>0.61</v>
      </c>
      <c r="J40" s="38">
        <v>0.01</v>
      </c>
      <c r="K40" s="22"/>
      <c r="L40" s="22"/>
      <c r="M40" s="22"/>
      <c r="N40" s="22"/>
      <c r="O40" s="22"/>
      <c r="P40" s="22"/>
    </row>
    <row r="41" spans="1:16" ht="39" customHeight="1">
      <c r="A41" s="22"/>
      <c r="B41" s="35"/>
      <c r="C41" s="1145"/>
      <c r="D41" s="1146"/>
      <c r="E41" s="1147"/>
      <c r="F41" s="36"/>
      <c r="G41" s="37"/>
      <c r="H41" s="37"/>
      <c r="I41" s="37"/>
      <c r="J41" s="38"/>
      <c r="K41" s="22"/>
      <c r="L41" s="22"/>
      <c r="M41" s="22"/>
      <c r="N41" s="22"/>
      <c r="O41" s="22"/>
      <c r="P41" s="22"/>
    </row>
    <row r="42" spans="1:16" ht="39" customHeight="1">
      <c r="A42" s="22"/>
      <c r="B42" s="39"/>
      <c r="C42" s="1145" t="s">
        <v>539</v>
      </c>
      <c r="D42" s="1146"/>
      <c r="E42" s="1147"/>
      <c r="F42" s="36" t="s">
        <v>487</v>
      </c>
      <c r="G42" s="37" t="s">
        <v>487</v>
      </c>
      <c r="H42" s="37" t="s">
        <v>487</v>
      </c>
      <c r="I42" s="37" t="s">
        <v>487</v>
      </c>
      <c r="J42" s="38" t="s">
        <v>487</v>
      </c>
      <c r="K42" s="22"/>
      <c r="L42" s="22"/>
      <c r="M42" s="22"/>
      <c r="N42" s="22"/>
      <c r="O42" s="22"/>
      <c r="P42" s="22"/>
    </row>
    <row r="43" spans="1:16" ht="39" customHeight="1" thickBot="1">
      <c r="A43" s="22"/>
      <c r="B43" s="40"/>
      <c r="C43" s="1148" t="s">
        <v>540</v>
      </c>
      <c r="D43" s="1149"/>
      <c r="E43" s="1150"/>
      <c r="F43" s="41">
        <v>0.66</v>
      </c>
      <c r="G43" s="42" t="s">
        <v>487</v>
      </c>
      <c r="H43" s="42" t="s">
        <v>487</v>
      </c>
      <c r="I43" s="42" t="s">
        <v>487</v>
      </c>
      <c r="J43" s="43" t="s">
        <v>487</v>
      </c>
      <c r="K43" s="22"/>
      <c r="L43" s="22"/>
      <c r="M43" s="22"/>
      <c r="N43" s="22"/>
      <c r="O43" s="22"/>
      <c r="P43" s="22"/>
    </row>
    <row r="44" spans="1:16" ht="39" customHeight="1">
      <c r="A44" s="22"/>
      <c r="B44" s="44"/>
      <c r="C44" s="45"/>
      <c r="D44" s="46"/>
      <c r="E44" s="46"/>
      <c r="F44" s="47"/>
      <c r="G44" s="47"/>
      <c r="H44" s="47"/>
      <c r="I44" s="47"/>
      <c r="J44" s="47"/>
      <c r="K44" s="22"/>
      <c r="L44" s="22"/>
      <c r="M44" s="22"/>
      <c r="N44" s="22"/>
      <c r="O44" s="22"/>
      <c r="P44" s="22"/>
    </row>
    <row r="45" spans="1:16" ht="16.5">
      <c r="A45" s="22"/>
      <c r="B45" s="22"/>
      <c r="C45" s="22"/>
      <c r="D45" s="22"/>
      <c r="E45" s="22"/>
      <c r="F45" s="22"/>
      <c r="G45" s="22"/>
      <c r="H45" s="22"/>
      <c r="I45" s="22"/>
      <c r="J45" s="22"/>
      <c r="K45" s="22"/>
      <c r="L45" s="22"/>
      <c r="M45" s="22"/>
      <c r="N45" s="22"/>
      <c r="O45" s="22"/>
      <c r="P45" s="22"/>
    </row>
  </sheetData>
  <sheetProtection algorithmName="SHA-512" hashValue="8OaK/wY2+6HfrkTSqx3LRWYaVmxaYjQia48f2eEpKp6takqiYSoG2CTI878Tmi29V99fq1UffFDIfC/Z3GGO9g==" saltValue="Yaqx+SrugYQn8c5ctWgXC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topLeftCell="A22" zoomScale="85" zoomScaleNormal="85" zoomScaleSheetLayoutView="55" workbookViewId="0"/>
  </sheetViews>
  <sheetFormatPr defaultColWidth="0" defaultRowHeight="12.65" customHeight="1" zeroHeight="1"/>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c r="A44" s="48"/>
      <c r="B44" s="51" t="s">
        <v>8</v>
      </c>
      <c r="C44" s="52"/>
      <c r="D44" s="52"/>
      <c r="E44" s="53"/>
      <c r="F44" s="53"/>
      <c r="G44" s="53"/>
      <c r="H44" s="53"/>
      <c r="I44" s="53"/>
      <c r="J44" s="54" t="s">
        <v>2</v>
      </c>
      <c r="K44" s="55" t="s">
        <v>525</v>
      </c>
      <c r="L44" s="56" t="s">
        <v>526</v>
      </c>
      <c r="M44" s="56" t="s">
        <v>527</v>
      </c>
      <c r="N44" s="56" t="s">
        <v>528</v>
      </c>
      <c r="O44" s="57" t="s">
        <v>529</v>
      </c>
      <c r="P44" s="48"/>
      <c r="Q44" s="48"/>
      <c r="R44" s="48"/>
      <c r="S44" s="48"/>
      <c r="T44" s="48"/>
      <c r="U44" s="48"/>
    </row>
    <row r="45" spans="1:21" ht="30.75" customHeight="1">
      <c r="A45" s="48"/>
      <c r="B45" s="1153" t="s">
        <v>9</v>
      </c>
      <c r="C45" s="1154"/>
      <c r="D45" s="58"/>
      <c r="E45" s="1159" t="s">
        <v>10</v>
      </c>
      <c r="F45" s="1159"/>
      <c r="G45" s="1159"/>
      <c r="H45" s="1159"/>
      <c r="I45" s="1159"/>
      <c r="J45" s="1160"/>
      <c r="K45" s="59">
        <v>1675</v>
      </c>
      <c r="L45" s="60">
        <v>1707</v>
      </c>
      <c r="M45" s="60">
        <v>1838</v>
      </c>
      <c r="N45" s="60">
        <v>2120</v>
      </c>
      <c r="O45" s="61">
        <v>2371</v>
      </c>
      <c r="P45" s="48"/>
      <c r="Q45" s="48"/>
      <c r="R45" s="48"/>
      <c r="S45" s="48"/>
      <c r="T45" s="48"/>
      <c r="U45" s="48"/>
    </row>
    <row r="46" spans="1:21" ht="30.75" customHeight="1">
      <c r="A46" s="48"/>
      <c r="B46" s="1155"/>
      <c r="C46" s="1156"/>
      <c r="D46" s="62"/>
      <c r="E46" s="1161" t="s">
        <v>11</v>
      </c>
      <c r="F46" s="1161"/>
      <c r="G46" s="1161"/>
      <c r="H46" s="1161"/>
      <c r="I46" s="1161"/>
      <c r="J46" s="1162"/>
      <c r="K46" s="63" t="s">
        <v>487</v>
      </c>
      <c r="L46" s="64" t="s">
        <v>487</v>
      </c>
      <c r="M46" s="64" t="s">
        <v>487</v>
      </c>
      <c r="N46" s="64" t="s">
        <v>487</v>
      </c>
      <c r="O46" s="65" t="s">
        <v>487</v>
      </c>
      <c r="P46" s="48"/>
      <c r="Q46" s="48"/>
      <c r="R46" s="48"/>
      <c r="S46" s="48"/>
      <c r="T46" s="48"/>
      <c r="U46" s="48"/>
    </row>
    <row r="47" spans="1:21" ht="30.75" customHeight="1">
      <c r="A47" s="48"/>
      <c r="B47" s="1155"/>
      <c r="C47" s="1156"/>
      <c r="D47" s="62"/>
      <c r="E47" s="1161" t="s">
        <v>12</v>
      </c>
      <c r="F47" s="1161"/>
      <c r="G47" s="1161"/>
      <c r="H47" s="1161"/>
      <c r="I47" s="1161"/>
      <c r="J47" s="1162"/>
      <c r="K47" s="63" t="s">
        <v>487</v>
      </c>
      <c r="L47" s="64" t="s">
        <v>487</v>
      </c>
      <c r="M47" s="64" t="s">
        <v>487</v>
      </c>
      <c r="N47" s="64" t="s">
        <v>487</v>
      </c>
      <c r="O47" s="65" t="s">
        <v>487</v>
      </c>
      <c r="P47" s="48"/>
      <c r="Q47" s="48"/>
      <c r="R47" s="48"/>
      <c r="S47" s="48"/>
      <c r="T47" s="48"/>
      <c r="U47" s="48"/>
    </row>
    <row r="48" spans="1:21" ht="30.75" customHeight="1">
      <c r="A48" s="48"/>
      <c r="B48" s="1155"/>
      <c r="C48" s="1156"/>
      <c r="D48" s="62"/>
      <c r="E48" s="1161" t="s">
        <v>13</v>
      </c>
      <c r="F48" s="1161"/>
      <c r="G48" s="1161"/>
      <c r="H48" s="1161"/>
      <c r="I48" s="1161"/>
      <c r="J48" s="1162"/>
      <c r="K48" s="63">
        <v>228</v>
      </c>
      <c r="L48" s="64">
        <v>227</v>
      </c>
      <c r="M48" s="64">
        <v>214</v>
      </c>
      <c r="N48" s="64">
        <v>211</v>
      </c>
      <c r="O48" s="65">
        <v>223</v>
      </c>
      <c r="P48" s="48"/>
      <c r="Q48" s="48"/>
      <c r="R48" s="48"/>
      <c r="S48" s="48"/>
      <c r="T48" s="48"/>
      <c r="U48" s="48"/>
    </row>
    <row r="49" spans="1:21" ht="30.75" customHeight="1">
      <c r="A49" s="48"/>
      <c r="B49" s="1155"/>
      <c r="C49" s="1156"/>
      <c r="D49" s="62"/>
      <c r="E49" s="1161" t="s">
        <v>14</v>
      </c>
      <c r="F49" s="1161"/>
      <c r="G49" s="1161"/>
      <c r="H49" s="1161"/>
      <c r="I49" s="1161"/>
      <c r="J49" s="1162"/>
      <c r="K49" s="63">
        <v>101</v>
      </c>
      <c r="L49" s="64">
        <v>112</v>
      </c>
      <c r="M49" s="64">
        <v>138</v>
      </c>
      <c r="N49" s="64">
        <v>174</v>
      </c>
      <c r="O49" s="65">
        <v>213</v>
      </c>
      <c r="P49" s="48"/>
      <c r="Q49" s="48"/>
      <c r="R49" s="48"/>
      <c r="S49" s="48"/>
      <c r="T49" s="48"/>
      <c r="U49" s="48"/>
    </row>
    <row r="50" spans="1:21" ht="30.75" customHeight="1">
      <c r="A50" s="48"/>
      <c r="B50" s="1155"/>
      <c r="C50" s="1156"/>
      <c r="D50" s="62"/>
      <c r="E50" s="1161" t="s">
        <v>15</v>
      </c>
      <c r="F50" s="1161"/>
      <c r="G50" s="1161"/>
      <c r="H50" s="1161"/>
      <c r="I50" s="1161"/>
      <c r="J50" s="1162"/>
      <c r="K50" s="63">
        <v>0</v>
      </c>
      <c r="L50" s="64">
        <v>0</v>
      </c>
      <c r="M50" s="64">
        <v>0</v>
      </c>
      <c r="N50" s="64">
        <v>0</v>
      </c>
      <c r="O50" s="65">
        <v>0</v>
      </c>
      <c r="P50" s="48"/>
      <c r="Q50" s="48"/>
      <c r="R50" s="48"/>
      <c r="S50" s="48"/>
      <c r="T50" s="48"/>
      <c r="U50" s="48"/>
    </row>
    <row r="51" spans="1:21" ht="30.75" customHeight="1">
      <c r="A51" s="48"/>
      <c r="B51" s="1157"/>
      <c r="C51" s="1158"/>
      <c r="D51" s="66"/>
      <c r="E51" s="1161" t="s">
        <v>16</v>
      </c>
      <c r="F51" s="1161"/>
      <c r="G51" s="1161"/>
      <c r="H51" s="1161"/>
      <c r="I51" s="1161"/>
      <c r="J51" s="1162"/>
      <c r="K51" s="63" t="s">
        <v>487</v>
      </c>
      <c r="L51" s="64" t="s">
        <v>487</v>
      </c>
      <c r="M51" s="64" t="s">
        <v>487</v>
      </c>
      <c r="N51" s="64" t="s">
        <v>487</v>
      </c>
      <c r="O51" s="65" t="s">
        <v>487</v>
      </c>
      <c r="P51" s="48"/>
      <c r="Q51" s="48"/>
      <c r="R51" s="48"/>
      <c r="S51" s="48"/>
      <c r="T51" s="48"/>
      <c r="U51" s="48"/>
    </row>
    <row r="52" spans="1:21" ht="30.75" customHeight="1">
      <c r="A52" s="48"/>
      <c r="B52" s="1163" t="s">
        <v>17</v>
      </c>
      <c r="C52" s="1164"/>
      <c r="D52" s="66"/>
      <c r="E52" s="1161" t="s">
        <v>18</v>
      </c>
      <c r="F52" s="1161"/>
      <c r="G52" s="1161"/>
      <c r="H52" s="1161"/>
      <c r="I52" s="1161"/>
      <c r="J52" s="1162"/>
      <c r="K52" s="63">
        <v>1214</v>
      </c>
      <c r="L52" s="64">
        <v>1215</v>
      </c>
      <c r="M52" s="64">
        <v>1339</v>
      </c>
      <c r="N52" s="64">
        <v>1548</v>
      </c>
      <c r="O52" s="65">
        <v>1808</v>
      </c>
      <c r="P52" s="48"/>
      <c r="Q52" s="48"/>
      <c r="R52" s="48"/>
      <c r="S52" s="48"/>
      <c r="T52" s="48"/>
      <c r="U52" s="48"/>
    </row>
    <row r="53" spans="1:21" ht="30.75" customHeight="1" thickBot="1">
      <c r="A53" s="48"/>
      <c r="B53" s="1165" t="s">
        <v>19</v>
      </c>
      <c r="C53" s="1166"/>
      <c r="D53" s="67"/>
      <c r="E53" s="1167" t="s">
        <v>20</v>
      </c>
      <c r="F53" s="1167"/>
      <c r="G53" s="1167"/>
      <c r="H53" s="1167"/>
      <c r="I53" s="1167"/>
      <c r="J53" s="1168"/>
      <c r="K53" s="68">
        <v>790</v>
      </c>
      <c r="L53" s="69">
        <v>831</v>
      </c>
      <c r="M53" s="69">
        <v>851</v>
      </c>
      <c r="N53" s="69">
        <v>957</v>
      </c>
      <c r="O53" s="70">
        <v>999</v>
      </c>
      <c r="P53" s="48"/>
      <c r="Q53" s="48"/>
      <c r="R53" s="48"/>
      <c r="S53" s="48"/>
      <c r="T53" s="48"/>
      <c r="U53" s="48"/>
    </row>
    <row r="54" spans="1:21" ht="24" customHeight="1">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c r="A57" s="48"/>
      <c r="B57" s="76"/>
      <c r="C57" s="77"/>
      <c r="D57" s="77"/>
      <c r="E57" s="78"/>
      <c r="F57" s="78"/>
      <c r="G57" s="78"/>
      <c r="H57" s="78"/>
      <c r="I57" s="78"/>
      <c r="J57" s="79" t="s">
        <v>2</v>
      </c>
      <c r="K57" s="80" t="s">
        <v>541</v>
      </c>
      <c r="L57" s="81" t="s">
        <v>542</v>
      </c>
      <c r="M57" s="81" t="s">
        <v>543</v>
      </c>
      <c r="N57" s="81" t="s">
        <v>544</v>
      </c>
      <c r="O57" s="82" t="s">
        <v>545</v>
      </c>
      <c r="P57" s="48"/>
      <c r="Q57" s="48"/>
      <c r="R57" s="48"/>
      <c r="S57" s="48"/>
      <c r="T57" s="48"/>
      <c r="U57" s="48"/>
    </row>
    <row r="58" spans="1:21" ht="31.5" customHeight="1">
      <c r="B58" s="1169" t="s">
        <v>24</v>
      </c>
      <c r="C58" s="1170"/>
      <c r="D58" s="1175" t="s">
        <v>25</v>
      </c>
      <c r="E58" s="1176"/>
      <c r="F58" s="1176"/>
      <c r="G58" s="1176"/>
      <c r="H58" s="1176"/>
      <c r="I58" s="1176"/>
      <c r="J58" s="1177"/>
      <c r="K58" s="83"/>
      <c r="L58" s="84"/>
      <c r="M58" s="84"/>
      <c r="N58" s="84"/>
      <c r="O58" s="85"/>
    </row>
    <row r="59" spans="1:21" ht="31.5" customHeight="1">
      <c r="B59" s="1171"/>
      <c r="C59" s="1172"/>
      <c r="D59" s="1178" t="s">
        <v>26</v>
      </c>
      <c r="E59" s="1179"/>
      <c r="F59" s="1179"/>
      <c r="G59" s="1179"/>
      <c r="H59" s="1179"/>
      <c r="I59" s="1179"/>
      <c r="J59" s="1180"/>
      <c r="K59" s="86"/>
      <c r="L59" s="87"/>
      <c r="M59" s="87"/>
      <c r="N59" s="87"/>
      <c r="O59" s="88"/>
    </row>
    <row r="60" spans="1:21" ht="31.5" customHeight="1" thickBot="1">
      <c r="B60" s="1173"/>
      <c r="C60" s="1174"/>
      <c r="D60" s="1181" t="s">
        <v>27</v>
      </c>
      <c r="E60" s="1182"/>
      <c r="F60" s="1182"/>
      <c r="G60" s="1182"/>
      <c r="H60" s="1182"/>
      <c r="I60" s="1182"/>
      <c r="J60" s="1183"/>
      <c r="K60" s="89"/>
      <c r="L60" s="90"/>
      <c r="M60" s="90"/>
      <c r="N60" s="90"/>
      <c r="O60" s="91"/>
    </row>
    <row r="61" spans="1:21" ht="24" customHeight="1">
      <c r="B61" s="92"/>
      <c r="C61" s="92"/>
      <c r="D61" s="93" t="s">
        <v>28</v>
      </c>
      <c r="E61" s="94"/>
      <c r="F61" s="94"/>
      <c r="G61" s="94"/>
      <c r="H61" s="94"/>
      <c r="I61" s="94"/>
      <c r="J61" s="94"/>
      <c r="K61" s="94"/>
      <c r="L61" s="94"/>
      <c r="M61" s="94"/>
      <c r="N61" s="94"/>
      <c r="O61" s="94"/>
    </row>
    <row r="62" spans="1:21" ht="24" customHeight="1">
      <c r="B62" s="95"/>
      <c r="C62" s="95"/>
      <c r="D62" s="93" t="s">
        <v>29</v>
      </c>
      <c r="E62" s="94"/>
      <c r="F62" s="94"/>
      <c r="G62" s="94"/>
      <c r="H62" s="94"/>
      <c r="I62" s="94"/>
      <c r="J62" s="94"/>
      <c r="K62" s="94"/>
      <c r="L62" s="94"/>
      <c r="M62" s="94"/>
      <c r="N62" s="94"/>
      <c r="O62" s="94"/>
    </row>
    <row r="63" spans="1:21" ht="24" customHeight="1">
      <c r="A63" s="48"/>
      <c r="B63" s="71"/>
      <c r="C63" s="48"/>
      <c r="D63" s="48"/>
      <c r="E63" s="48"/>
      <c r="F63" s="48"/>
      <c r="G63" s="48"/>
      <c r="H63" s="48"/>
      <c r="I63" s="48"/>
      <c r="J63" s="48"/>
      <c r="K63" s="48"/>
      <c r="L63" s="48"/>
      <c r="M63" s="48"/>
      <c r="N63" s="48"/>
      <c r="O63" s="48"/>
      <c r="P63" s="48"/>
      <c r="Q63" s="48"/>
      <c r="R63" s="48"/>
      <c r="S63" s="48"/>
      <c r="T63" s="48"/>
      <c r="U63" s="48"/>
    </row>
    <row r="64" spans="1:21" ht="24" customHeight="1">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eQuL9KzbGkZZIm0euWh2I3RUMcG1YnZQZ1GCsjMTDsS8XTZcYAMjUSfyjdDq0PtY9X8BVUzqQTXtY4HzNHwb7g==" saltValue="YUWNcE6I2/EB64RuRi28zA=="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topLeftCell="A21" zoomScale="85" zoomScaleNormal="85" zoomScaleSheetLayoutView="100" workbookViewId="0"/>
  </sheetViews>
  <sheetFormatPr defaultColWidth="0" defaultRowHeight="13.5" customHeight="1" zeroHeight="1"/>
  <cols>
    <col min="1" max="1" width="6.6328125" style="96" customWidth="1"/>
    <col min="2" max="3" width="12.6328125" style="96" customWidth="1"/>
    <col min="4" max="4" width="11.6328125" style="96" customWidth="1"/>
    <col min="5" max="8" width="10.36328125" style="96" customWidth="1"/>
    <col min="9" max="13" width="16.36328125" style="96" customWidth="1"/>
    <col min="14" max="19" width="12.6328125" style="96" customWidth="1"/>
    <col min="20" max="16384" width="0" style="96"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7" t="s">
        <v>7</v>
      </c>
    </row>
    <row r="40" spans="2:13" ht="27.75" customHeight="1" thickBot="1">
      <c r="B40" s="98" t="s">
        <v>8</v>
      </c>
      <c r="C40" s="99"/>
      <c r="D40" s="99"/>
      <c r="E40" s="100"/>
      <c r="F40" s="100"/>
      <c r="G40" s="100"/>
      <c r="H40" s="101" t="s">
        <v>2</v>
      </c>
      <c r="I40" s="102" t="s">
        <v>525</v>
      </c>
      <c r="J40" s="103" t="s">
        <v>526</v>
      </c>
      <c r="K40" s="103" t="s">
        <v>527</v>
      </c>
      <c r="L40" s="103" t="s">
        <v>528</v>
      </c>
      <c r="M40" s="104" t="s">
        <v>529</v>
      </c>
    </row>
    <row r="41" spans="2:13" ht="27.75" customHeight="1">
      <c r="B41" s="1184" t="s">
        <v>30</v>
      </c>
      <c r="C41" s="1185"/>
      <c r="D41" s="105"/>
      <c r="E41" s="1190" t="s">
        <v>31</v>
      </c>
      <c r="F41" s="1190"/>
      <c r="G41" s="1190"/>
      <c r="H41" s="1191"/>
      <c r="I41" s="355">
        <v>19755</v>
      </c>
      <c r="J41" s="356">
        <v>20076</v>
      </c>
      <c r="K41" s="356">
        <v>20940</v>
      </c>
      <c r="L41" s="356">
        <v>22463</v>
      </c>
      <c r="M41" s="357">
        <v>21690</v>
      </c>
    </row>
    <row r="42" spans="2:13" ht="27.75" customHeight="1">
      <c r="B42" s="1186"/>
      <c r="C42" s="1187"/>
      <c r="D42" s="106"/>
      <c r="E42" s="1192" t="s">
        <v>32</v>
      </c>
      <c r="F42" s="1192"/>
      <c r="G42" s="1192"/>
      <c r="H42" s="1193"/>
      <c r="I42" s="358" t="s">
        <v>487</v>
      </c>
      <c r="J42" s="359" t="s">
        <v>487</v>
      </c>
      <c r="K42" s="359" t="s">
        <v>487</v>
      </c>
      <c r="L42" s="359" t="s">
        <v>487</v>
      </c>
      <c r="M42" s="360" t="s">
        <v>487</v>
      </c>
    </row>
    <row r="43" spans="2:13" ht="27.75" customHeight="1">
      <c r="B43" s="1186"/>
      <c r="C43" s="1187"/>
      <c r="D43" s="106"/>
      <c r="E43" s="1192" t="s">
        <v>33</v>
      </c>
      <c r="F43" s="1192"/>
      <c r="G43" s="1192"/>
      <c r="H43" s="1193"/>
      <c r="I43" s="358">
        <v>2621</v>
      </c>
      <c r="J43" s="359">
        <v>2430</v>
      </c>
      <c r="K43" s="359">
        <v>2125</v>
      </c>
      <c r="L43" s="359">
        <v>2072</v>
      </c>
      <c r="M43" s="360">
        <v>1974</v>
      </c>
    </row>
    <row r="44" spans="2:13" ht="27.75" customHeight="1">
      <c r="B44" s="1186"/>
      <c r="C44" s="1187"/>
      <c r="D44" s="106"/>
      <c r="E44" s="1192" t="s">
        <v>34</v>
      </c>
      <c r="F44" s="1192"/>
      <c r="G44" s="1192"/>
      <c r="H44" s="1193"/>
      <c r="I44" s="358">
        <v>415</v>
      </c>
      <c r="J44" s="359">
        <v>3500</v>
      </c>
      <c r="K44" s="359">
        <v>3280</v>
      </c>
      <c r="L44" s="359">
        <v>3792</v>
      </c>
      <c r="M44" s="360">
        <v>4362</v>
      </c>
    </row>
    <row r="45" spans="2:13" ht="27.75" customHeight="1">
      <c r="B45" s="1186"/>
      <c r="C45" s="1187"/>
      <c r="D45" s="106"/>
      <c r="E45" s="1192" t="s">
        <v>35</v>
      </c>
      <c r="F45" s="1192"/>
      <c r="G45" s="1192"/>
      <c r="H45" s="1193"/>
      <c r="I45" s="358">
        <v>1543</v>
      </c>
      <c r="J45" s="359">
        <v>1628</v>
      </c>
      <c r="K45" s="359">
        <v>1707</v>
      </c>
      <c r="L45" s="359">
        <v>1722</v>
      </c>
      <c r="M45" s="360">
        <v>1831</v>
      </c>
    </row>
    <row r="46" spans="2:13" ht="27.75" customHeight="1">
      <c r="B46" s="1186"/>
      <c r="C46" s="1187"/>
      <c r="D46" s="107"/>
      <c r="E46" s="1192" t="s">
        <v>36</v>
      </c>
      <c r="F46" s="1192"/>
      <c r="G46" s="1192"/>
      <c r="H46" s="1193"/>
      <c r="I46" s="358" t="s">
        <v>487</v>
      </c>
      <c r="J46" s="359" t="s">
        <v>487</v>
      </c>
      <c r="K46" s="359" t="s">
        <v>487</v>
      </c>
      <c r="L46" s="359" t="s">
        <v>487</v>
      </c>
      <c r="M46" s="360" t="s">
        <v>487</v>
      </c>
    </row>
    <row r="47" spans="2:13" ht="27.75" customHeight="1">
      <c r="B47" s="1186"/>
      <c r="C47" s="1187"/>
      <c r="D47" s="108"/>
      <c r="E47" s="1194" t="s">
        <v>37</v>
      </c>
      <c r="F47" s="1195"/>
      <c r="G47" s="1195"/>
      <c r="H47" s="1196"/>
      <c r="I47" s="358" t="s">
        <v>487</v>
      </c>
      <c r="J47" s="359" t="s">
        <v>487</v>
      </c>
      <c r="K47" s="359" t="s">
        <v>487</v>
      </c>
      <c r="L47" s="359" t="s">
        <v>487</v>
      </c>
      <c r="M47" s="360" t="s">
        <v>487</v>
      </c>
    </row>
    <row r="48" spans="2:13" ht="27.75" customHeight="1">
      <c r="B48" s="1186"/>
      <c r="C48" s="1187"/>
      <c r="D48" s="106"/>
      <c r="E48" s="1192" t="s">
        <v>38</v>
      </c>
      <c r="F48" s="1192"/>
      <c r="G48" s="1192"/>
      <c r="H48" s="1193"/>
      <c r="I48" s="358" t="s">
        <v>487</v>
      </c>
      <c r="J48" s="359" t="s">
        <v>487</v>
      </c>
      <c r="K48" s="359" t="s">
        <v>487</v>
      </c>
      <c r="L48" s="359" t="s">
        <v>487</v>
      </c>
      <c r="M48" s="360" t="s">
        <v>487</v>
      </c>
    </row>
    <row r="49" spans="2:13" ht="27.75" customHeight="1">
      <c r="B49" s="1188"/>
      <c r="C49" s="1189"/>
      <c r="D49" s="106"/>
      <c r="E49" s="1192" t="s">
        <v>39</v>
      </c>
      <c r="F49" s="1192"/>
      <c r="G49" s="1192"/>
      <c r="H49" s="1193"/>
      <c r="I49" s="358" t="s">
        <v>487</v>
      </c>
      <c r="J49" s="359" t="s">
        <v>487</v>
      </c>
      <c r="K49" s="359" t="s">
        <v>487</v>
      </c>
      <c r="L49" s="359" t="s">
        <v>487</v>
      </c>
      <c r="M49" s="360" t="s">
        <v>487</v>
      </c>
    </row>
    <row r="50" spans="2:13" ht="27.75" customHeight="1">
      <c r="B50" s="1197" t="s">
        <v>40</v>
      </c>
      <c r="C50" s="1198"/>
      <c r="D50" s="109"/>
      <c r="E50" s="1192" t="s">
        <v>41</v>
      </c>
      <c r="F50" s="1192"/>
      <c r="G50" s="1192"/>
      <c r="H50" s="1193"/>
      <c r="I50" s="358">
        <v>6324</v>
      </c>
      <c r="J50" s="359">
        <v>6533</v>
      </c>
      <c r="K50" s="359">
        <v>7548</v>
      </c>
      <c r="L50" s="359">
        <v>8016</v>
      </c>
      <c r="M50" s="360">
        <v>8232</v>
      </c>
    </row>
    <row r="51" spans="2:13" ht="27.75" customHeight="1">
      <c r="B51" s="1186"/>
      <c r="C51" s="1187"/>
      <c r="D51" s="106"/>
      <c r="E51" s="1192" t="s">
        <v>42</v>
      </c>
      <c r="F51" s="1192"/>
      <c r="G51" s="1192"/>
      <c r="H51" s="1193"/>
      <c r="I51" s="358">
        <v>565</v>
      </c>
      <c r="J51" s="359">
        <v>510</v>
      </c>
      <c r="K51" s="359">
        <v>401</v>
      </c>
      <c r="L51" s="359">
        <v>286</v>
      </c>
      <c r="M51" s="360">
        <v>164</v>
      </c>
    </row>
    <row r="52" spans="2:13" ht="27.75" customHeight="1">
      <c r="B52" s="1188"/>
      <c r="C52" s="1189"/>
      <c r="D52" s="106"/>
      <c r="E52" s="1192" t="s">
        <v>43</v>
      </c>
      <c r="F52" s="1192"/>
      <c r="G52" s="1192"/>
      <c r="H52" s="1193"/>
      <c r="I52" s="358">
        <v>17242</v>
      </c>
      <c r="J52" s="359">
        <v>19032</v>
      </c>
      <c r="K52" s="359">
        <v>20523</v>
      </c>
      <c r="L52" s="359">
        <v>22307</v>
      </c>
      <c r="M52" s="360">
        <v>21520</v>
      </c>
    </row>
    <row r="53" spans="2:13" ht="27.75" customHeight="1" thickBot="1">
      <c r="B53" s="1199" t="s">
        <v>19</v>
      </c>
      <c r="C53" s="1200"/>
      <c r="D53" s="110"/>
      <c r="E53" s="1201" t="s">
        <v>44</v>
      </c>
      <c r="F53" s="1201"/>
      <c r="G53" s="1201"/>
      <c r="H53" s="1202"/>
      <c r="I53" s="361">
        <v>203</v>
      </c>
      <c r="J53" s="362">
        <v>1557</v>
      </c>
      <c r="K53" s="362">
        <v>-419</v>
      </c>
      <c r="L53" s="362">
        <v>-561</v>
      </c>
      <c r="M53" s="363">
        <v>-59</v>
      </c>
    </row>
    <row r="54" spans="2:13" ht="27.75" customHeight="1">
      <c r="B54" s="111"/>
      <c r="C54" s="112"/>
      <c r="D54" s="112"/>
      <c r="E54" s="113"/>
      <c r="F54" s="113"/>
      <c r="G54" s="113"/>
      <c r="H54" s="113"/>
      <c r="I54" s="114"/>
      <c r="J54" s="114"/>
      <c r="K54" s="114"/>
      <c r="L54" s="114"/>
      <c r="M54" s="114"/>
    </row>
    <row r="55" spans="2:13" ht="13"/>
  </sheetData>
  <sheetProtection algorithmName="SHA-512" hashValue="cUnPcSBrd/gEYxnxMxqWYkBRDP+ibZIF/PvWClwa7MyayvMkolRvQAQbBr64mhNeE4jPephU532Xs0gyi0Ozew==" saltValue="fnSvxpS0gBc/vcPSyVJ5X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A43" zoomScale="70" zoomScaleNormal="70" zoomScaleSheetLayoutView="100" workbookViewId="0"/>
  </sheetViews>
  <sheetFormatPr defaultColWidth="0" defaultRowHeight="13.5" customHeight="1" zeroHeight="1"/>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15" t="s">
        <v>45</v>
      </c>
    </row>
    <row r="54" spans="2:8" ht="29.25" customHeight="1" thickBot="1">
      <c r="B54" s="116" t="s">
        <v>1</v>
      </c>
      <c r="C54" s="117"/>
      <c r="D54" s="117"/>
      <c r="E54" s="118" t="s">
        <v>2</v>
      </c>
      <c r="F54" s="119" t="s">
        <v>527</v>
      </c>
      <c r="G54" s="119" t="s">
        <v>528</v>
      </c>
      <c r="H54" s="120" t="s">
        <v>529</v>
      </c>
    </row>
    <row r="55" spans="2:8" ht="52.5" customHeight="1">
      <c r="B55" s="121"/>
      <c r="C55" s="1211" t="s">
        <v>46</v>
      </c>
      <c r="D55" s="1211"/>
      <c r="E55" s="1212"/>
      <c r="F55" s="122">
        <v>3709</v>
      </c>
      <c r="G55" s="122">
        <v>4319</v>
      </c>
      <c r="H55" s="123">
        <v>3341</v>
      </c>
    </row>
    <row r="56" spans="2:8" ht="52.5" customHeight="1">
      <c r="B56" s="124"/>
      <c r="C56" s="1213" t="s">
        <v>47</v>
      </c>
      <c r="D56" s="1213"/>
      <c r="E56" s="1214"/>
      <c r="F56" s="125">
        <v>868</v>
      </c>
      <c r="G56" s="125">
        <v>868</v>
      </c>
      <c r="H56" s="126">
        <v>868</v>
      </c>
    </row>
    <row r="57" spans="2:8" ht="53.25" customHeight="1">
      <c r="B57" s="124"/>
      <c r="C57" s="1215" t="s">
        <v>48</v>
      </c>
      <c r="D57" s="1215"/>
      <c r="E57" s="1216"/>
      <c r="F57" s="127">
        <v>2325</v>
      </c>
      <c r="G57" s="127">
        <v>2069</v>
      </c>
      <c r="H57" s="128">
        <v>3178</v>
      </c>
    </row>
    <row r="58" spans="2:8" ht="45.75" customHeight="1">
      <c r="B58" s="129"/>
      <c r="C58" s="1203" t="s">
        <v>546</v>
      </c>
      <c r="D58" s="1204"/>
      <c r="E58" s="1205"/>
      <c r="F58" s="130">
        <v>831</v>
      </c>
      <c r="G58" s="130">
        <v>716</v>
      </c>
      <c r="H58" s="131">
        <v>1628</v>
      </c>
    </row>
    <row r="59" spans="2:8" ht="45.75" customHeight="1">
      <c r="B59" s="129"/>
      <c r="C59" s="1203" t="s">
        <v>547</v>
      </c>
      <c r="D59" s="1204"/>
      <c r="E59" s="1205"/>
      <c r="F59" s="130">
        <v>1133</v>
      </c>
      <c r="G59" s="130">
        <v>1066</v>
      </c>
      <c r="H59" s="131">
        <v>985</v>
      </c>
    </row>
    <row r="60" spans="2:8" ht="45.75" customHeight="1">
      <c r="B60" s="129"/>
      <c r="C60" s="1203" t="s">
        <v>548</v>
      </c>
      <c r="D60" s="1204"/>
      <c r="E60" s="1205"/>
      <c r="F60" s="130">
        <v>0</v>
      </c>
      <c r="G60" s="130">
        <v>0</v>
      </c>
      <c r="H60" s="131">
        <v>199</v>
      </c>
    </row>
    <row r="61" spans="2:8" ht="45.75" customHeight="1">
      <c r="B61" s="129"/>
      <c r="C61" s="1203" t="s">
        <v>549</v>
      </c>
      <c r="D61" s="1204"/>
      <c r="E61" s="1205"/>
      <c r="F61" s="130">
        <v>108</v>
      </c>
      <c r="G61" s="130">
        <v>50</v>
      </c>
      <c r="H61" s="131">
        <v>149</v>
      </c>
    </row>
    <row r="62" spans="2:8" ht="45.75" customHeight="1" thickBot="1">
      <c r="B62" s="132"/>
      <c r="C62" s="1206" t="s">
        <v>550</v>
      </c>
      <c r="D62" s="1207"/>
      <c r="E62" s="1208"/>
      <c r="F62" s="133">
        <v>103</v>
      </c>
      <c r="G62" s="133">
        <v>104</v>
      </c>
      <c r="H62" s="134">
        <v>98</v>
      </c>
    </row>
    <row r="63" spans="2:8" ht="52.5" customHeight="1" thickBot="1">
      <c r="B63" s="135"/>
      <c r="C63" s="1209" t="s">
        <v>49</v>
      </c>
      <c r="D63" s="1209"/>
      <c r="E63" s="1210"/>
      <c r="F63" s="136">
        <v>6903</v>
      </c>
      <c r="G63" s="136">
        <v>7256</v>
      </c>
      <c r="H63" s="137">
        <v>7387</v>
      </c>
    </row>
    <row r="64" spans="2:8" ht="13"/>
  </sheetData>
  <sheetProtection algorithmName="SHA-512" hashValue="V+vS9QDplsn7sSU+RzJClPYxmhZVDFdqArAu3vMXqbiHqGYFIrg6J9CEPt3nbyoVQS8b5UxpXn+WyjZwYNlEvw==" saltValue="0QtLF1jPoNfvvr/z20hP0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08984375" defaultRowHeight="13"/>
  <cols>
    <col min="1" max="1" width="45.90625" style="144" customWidth="1"/>
    <col min="2" max="8" width="13.36328125" style="144" customWidth="1"/>
    <col min="9" max="16384" width="11.08984375" style="144"/>
  </cols>
  <sheetData>
    <row r="1" spans="1:8">
      <c r="A1" s="138"/>
      <c r="B1" s="139"/>
      <c r="C1" s="140"/>
      <c r="D1" s="141"/>
      <c r="E1" s="142"/>
      <c r="F1" s="142"/>
      <c r="G1" s="142"/>
      <c r="H1" s="143"/>
    </row>
    <row r="2" spans="1:8">
      <c r="A2" s="145"/>
      <c r="B2" s="146"/>
      <c r="C2" s="147"/>
      <c r="D2" s="148" t="s">
        <v>50</v>
      </c>
      <c r="E2" s="149"/>
      <c r="F2" s="150" t="s">
        <v>524</v>
      </c>
      <c r="G2" s="151"/>
      <c r="H2" s="152"/>
    </row>
    <row r="3" spans="1:8">
      <c r="A3" s="148" t="s">
        <v>517</v>
      </c>
      <c r="B3" s="153"/>
      <c r="C3" s="154"/>
      <c r="D3" s="155">
        <v>67491</v>
      </c>
      <c r="E3" s="156"/>
      <c r="F3" s="157">
        <v>79288</v>
      </c>
      <c r="G3" s="158"/>
      <c r="H3" s="159"/>
    </row>
    <row r="4" spans="1:8">
      <c r="A4" s="160"/>
      <c r="B4" s="161"/>
      <c r="C4" s="162"/>
      <c r="D4" s="163">
        <v>25497</v>
      </c>
      <c r="E4" s="164"/>
      <c r="F4" s="165">
        <v>41870</v>
      </c>
      <c r="G4" s="166"/>
      <c r="H4" s="167"/>
    </row>
    <row r="5" spans="1:8">
      <c r="A5" s="148" t="s">
        <v>519</v>
      </c>
      <c r="B5" s="153"/>
      <c r="C5" s="154"/>
      <c r="D5" s="155">
        <v>60803</v>
      </c>
      <c r="E5" s="156"/>
      <c r="F5" s="157">
        <v>84962</v>
      </c>
      <c r="G5" s="158"/>
      <c r="H5" s="159"/>
    </row>
    <row r="6" spans="1:8">
      <c r="A6" s="160"/>
      <c r="B6" s="161"/>
      <c r="C6" s="162"/>
      <c r="D6" s="163">
        <v>23790</v>
      </c>
      <c r="E6" s="164"/>
      <c r="F6" s="165">
        <v>42793</v>
      </c>
      <c r="G6" s="166"/>
      <c r="H6" s="167"/>
    </row>
    <row r="7" spans="1:8">
      <c r="A7" s="148" t="s">
        <v>520</v>
      </c>
      <c r="B7" s="153"/>
      <c r="C7" s="154"/>
      <c r="D7" s="155">
        <v>52201</v>
      </c>
      <c r="E7" s="156"/>
      <c r="F7" s="157">
        <v>96469</v>
      </c>
      <c r="G7" s="158"/>
      <c r="H7" s="159"/>
    </row>
    <row r="8" spans="1:8">
      <c r="A8" s="160"/>
      <c r="B8" s="161"/>
      <c r="C8" s="162"/>
      <c r="D8" s="163">
        <v>29459</v>
      </c>
      <c r="E8" s="164"/>
      <c r="F8" s="165">
        <v>49775</v>
      </c>
      <c r="G8" s="166"/>
      <c r="H8" s="167"/>
    </row>
    <row r="9" spans="1:8">
      <c r="A9" s="148" t="s">
        <v>521</v>
      </c>
      <c r="B9" s="153"/>
      <c r="C9" s="154"/>
      <c r="D9" s="155">
        <v>48278</v>
      </c>
      <c r="E9" s="156"/>
      <c r="F9" s="157">
        <v>85743</v>
      </c>
      <c r="G9" s="158"/>
      <c r="H9" s="159"/>
    </row>
    <row r="10" spans="1:8">
      <c r="A10" s="160"/>
      <c r="B10" s="161"/>
      <c r="C10" s="162"/>
      <c r="D10" s="163">
        <v>25834</v>
      </c>
      <c r="E10" s="164"/>
      <c r="F10" s="165">
        <v>45231</v>
      </c>
      <c r="G10" s="166"/>
      <c r="H10" s="167"/>
    </row>
    <row r="11" spans="1:8">
      <c r="A11" s="148" t="s">
        <v>522</v>
      </c>
      <c r="B11" s="153"/>
      <c r="C11" s="154"/>
      <c r="D11" s="155">
        <v>81427</v>
      </c>
      <c r="E11" s="156"/>
      <c r="F11" s="157">
        <v>92509</v>
      </c>
      <c r="G11" s="158"/>
      <c r="H11" s="159"/>
    </row>
    <row r="12" spans="1:8">
      <c r="A12" s="160"/>
      <c r="B12" s="161"/>
      <c r="C12" s="168"/>
      <c r="D12" s="163">
        <v>42271</v>
      </c>
      <c r="E12" s="164"/>
      <c r="F12" s="165">
        <v>52274</v>
      </c>
      <c r="G12" s="166"/>
      <c r="H12" s="167"/>
    </row>
    <row r="13" spans="1:8">
      <c r="A13" s="148"/>
      <c r="B13" s="153"/>
      <c r="C13" s="169"/>
      <c r="D13" s="170">
        <v>62040</v>
      </c>
      <c r="E13" s="171"/>
      <c r="F13" s="172">
        <v>87794</v>
      </c>
      <c r="G13" s="173"/>
      <c r="H13" s="159"/>
    </row>
    <row r="14" spans="1:8">
      <c r="A14" s="160"/>
      <c r="B14" s="161"/>
      <c r="C14" s="162"/>
      <c r="D14" s="163">
        <v>29370</v>
      </c>
      <c r="E14" s="164"/>
      <c r="F14" s="165">
        <v>46389</v>
      </c>
      <c r="G14" s="166"/>
      <c r="H14" s="167"/>
    </row>
    <row r="17" spans="1:11">
      <c r="A17" s="144" t="s">
        <v>51</v>
      </c>
    </row>
    <row r="18" spans="1:11">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c r="A19" s="174" t="s">
        <v>52</v>
      </c>
      <c r="B19" s="174">
        <f>ROUND(VALUE(SUBSTITUTE(実質収支比率等に係る経年分析!F$48,"▲","-")),2)</f>
        <v>4.04</v>
      </c>
      <c r="C19" s="174">
        <f>ROUND(VALUE(SUBSTITUTE(実質収支比率等に係る経年分析!G$48,"▲","-")),2)</f>
        <v>6.97</v>
      </c>
      <c r="D19" s="174">
        <f>ROUND(VALUE(SUBSTITUTE(実質収支比率等に係る経年分析!H$48,"▲","-")),2)</f>
        <v>12.02</v>
      </c>
      <c r="E19" s="174">
        <f>ROUND(VALUE(SUBSTITUTE(実質収支比率等に係る経年分析!I$48,"▲","-")),2)</f>
        <v>13.72</v>
      </c>
      <c r="F19" s="174">
        <f>ROUND(VALUE(SUBSTITUTE(実質収支比率等に係る経年分析!J$48,"▲","-")),2)</f>
        <v>6.22</v>
      </c>
    </row>
    <row r="20" spans="1:11">
      <c r="A20" s="174" t="s">
        <v>53</v>
      </c>
      <c r="B20" s="174">
        <f>ROUND(VALUE(SUBSTITUTE(実質収支比率等に係る経年分析!F$47,"▲","-")),2)</f>
        <v>37.479999999999997</v>
      </c>
      <c r="C20" s="174">
        <f>ROUND(VALUE(SUBSTITUTE(実質収支比率等に係る経年分析!G$47,"▲","-")),2)</f>
        <v>38.75</v>
      </c>
      <c r="D20" s="174">
        <f>ROUND(VALUE(SUBSTITUTE(実質収支比率等に係る経年分析!H$47,"▲","-")),2)</f>
        <v>39.97</v>
      </c>
      <c r="E20" s="174">
        <f>ROUND(VALUE(SUBSTITUTE(実質収支比率等に係る経年分析!I$47,"▲","-")),2)</f>
        <v>46.21</v>
      </c>
      <c r="F20" s="174">
        <f>ROUND(VALUE(SUBSTITUTE(実質収支比率等に係る経年分析!J$47,"▲","-")),2)</f>
        <v>34.369999999999997</v>
      </c>
    </row>
    <row r="21" spans="1:11">
      <c r="A21" s="174" t="s">
        <v>54</v>
      </c>
      <c r="B21" s="174">
        <f>IF(ISNUMBER(VALUE(SUBSTITUTE(実質収支比率等に係る経年分析!F$49,"▲","-"))),ROUND(VALUE(SUBSTITUTE(実質収支比率等に係る経年分析!F$49,"▲","-")),2),NA())</f>
        <v>-4.66</v>
      </c>
      <c r="C21" s="174">
        <f>IF(ISNUMBER(VALUE(SUBSTITUTE(実質収支比率等に係る経年分析!G$49,"▲","-"))),ROUND(VALUE(SUBSTITUTE(実質収支比率等に係る経年分析!G$49,"▲","-")),2),NA())</f>
        <v>3.02</v>
      </c>
      <c r="D21" s="174">
        <f>IF(ISNUMBER(VALUE(SUBSTITUTE(実質収支比率等に係る経年分析!H$49,"▲","-"))),ROUND(VALUE(SUBSTITUTE(実質収支比率等に係る経年分析!H$49,"▲","-")),2),NA())</f>
        <v>5.48</v>
      </c>
      <c r="E21" s="174">
        <f>IF(ISNUMBER(VALUE(SUBSTITUTE(実質収支比率等に係る経年分析!I$49,"▲","-"))),ROUND(VALUE(SUBSTITUTE(実質収支比率等に係る経年分析!I$49,"▲","-")),2),NA())</f>
        <v>1.89</v>
      </c>
      <c r="F21" s="174">
        <f>IF(ISNUMBER(VALUE(SUBSTITUTE(実質収支比率等に係る経年分析!J$49,"▲","-"))),ROUND(VALUE(SUBSTITUTE(実質収支比率等に係る経年分析!J$49,"▲","-")),2),NA())</f>
        <v>-23.72</v>
      </c>
    </row>
    <row r="24" spans="1:11">
      <c r="A24" s="144" t="s">
        <v>55</v>
      </c>
    </row>
    <row r="25" spans="1:11">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c r="A26" s="175"/>
      <c r="B26" s="175" t="s">
        <v>56</v>
      </c>
      <c r="C26" s="175" t="s">
        <v>57</v>
      </c>
      <c r="D26" s="175" t="s">
        <v>56</v>
      </c>
      <c r="E26" s="175" t="s">
        <v>57</v>
      </c>
      <c r="F26" s="175" t="s">
        <v>56</v>
      </c>
      <c r="G26" s="175" t="s">
        <v>57</v>
      </c>
      <c r="H26" s="175" t="s">
        <v>56</v>
      </c>
      <c r="I26" s="175" t="s">
        <v>57</v>
      </c>
      <c r="J26" s="175" t="s">
        <v>56</v>
      </c>
      <c r="K26" s="175" t="s">
        <v>57</v>
      </c>
    </row>
    <row r="27" spans="1:11">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0.66</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c r="A30" s="175" t="str">
        <f>IF(連結実質赤字比率に係る赤字・黒字の構成分析!C$40="",NA(),連結実質赤字比率に係る赤字・黒字の構成分析!C$40)</f>
        <v>宇土市国民健康保険特別会計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0.28999999999999998</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0.5</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0.22</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0.61</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0.01</v>
      </c>
    </row>
    <row r="31" spans="1:11">
      <c r="A31" s="175" t="str">
        <f>IF(連結実質赤字比率に係る赤字・黒字の構成分析!C$39="",NA(),連結実質赤字比率に係る赤字・黒字の構成分析!C$39)</f>
        <v>宇土市漁業集落排水施設整備事業特別会計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0.08</v>
      </c>
    </row>
    <row r="32" spans="1:11">
      <c r="A32" s="175" t="str">
        <f>IF(連結実質赤字比率に係る赤字・黒字の構成分析!C$38="",NA(),連結実質赤字比率に係る赤字・黒字の構成分析!C$38)</f>
        <v>宇土市後期高齢者医療特別会計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0.1</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0.1</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0.11</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0.12</v>
      </c>
    </row>
    <row r="33" spans="1:16">
      <c r="A33" s="175" t="str">
        <f>IF(連結実質赤字比率に係る赤字・黒字の構成分析!C$37="",NA(),連結実質赤字比率に係る赤字・黒字の構成分析!C$37)</f>
        <v>宇土市介護保険特別会計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2.09</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2.23</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2.3199999999999998</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2.1</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1.74</v>
      </c>
    </row>
    <row r="34" spans="1:16">
      <c r="A34" s="175" t="str">
        <f>IF(連結実質赤字比率に係る赤字・黒字の構成分析!C$36="",NA(),連結実質赤字比率に係る赤字・黒字の構成分析!C$36)</f>
        <v>一般会計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4.04</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6.96</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12.02</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13.72</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6.21</v>
      </c>
    </row>
    <row r="35" spans="1:16">
      <c r="A35" s="175" t="str">
        <f>IF(連結実質赤字比率に係る赤字・黒字の構成分析!C$35="",NA(),連結実質赤字比率に係る赤字・黒字の構成分析!C$35)</f>
        <v>宇土市水道事業会計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7.96</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8.7899999999999991</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8.33</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8.58</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7.97</v>
      </c>
    </row>
    <row r="36" spans="1:16">
      <c r="A36" s="175" t="str">
        <f>IF(連結実質赤字比率に係る赤字・黒字の構成分析!C$34="",NA(),連結実質赤字比率に係る赤字・黒字の構成分析!C$34)</f>
        <v>宇土市公共下水道事業会計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10.050000000000001</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11.31</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11.73</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12.61</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12.81</v>
      </c>
    </row>
    <row r="39" spans="1:16">
      <c r="A39" s="144" t="s">
        <v>58</v>
      </c>
    </row>
    <row r="40" spans="1:16">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c r="A42" s="176" t="s">
        <v>61</v>
      </c>
      <c r="B42" s="176"/>
      <c r="C42" s="176"/>
      <c r="D42" s="176">
        <f>'実質公債費比率（分子）の構造'!K$52</f>
        <v>1214</v>
      </c>
      <c r="E42" s="176"/>
      <c r="F42" s="176"/>
      <c r="G42" s="176">
        <f>'実質公債費比率（分子）の構造'!L$52</f>
        <v>1215</v>
      </c>
      <c r="H42" s="176"/>
      <c r="I42" s="176"/>
      <c r="J42" s="176">
        <f>'実質公債費比率（分子）の構造'!M$52</f>
        <v>1339</v>
      </c>
      <c r="K42" s="176"/>
      <c r="L42" s="176"/>
      <c r="M42" s="176">
        <f>'実質公債費比率（分子）の構造'!N$52</f>
        <v>1548</v>
      </c>
      <c r="N42" s="176"/>
      <c r="O42" s="176"/>
      <c r="P42" s="176">
        <f>'実質公債費比率（分子）の構造'!O$52</f>
        <v>1808</v>
      </c>
    </row>
    <row r="43" spans="1:16">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c r="A44" s="176" t="s">
        <v>62</v>
      </c>
      <c r="B44" s="176">
        <f>'実質公債費比率（分子）の構造'!K$50</f>
        <v>0</v>
      </c>
      <c r="C44" s="176"/>
      <c r="D44" s="176"/>
      <c r="E44" s="176">
        <f>'実質公債費比率（分子）の構造'!L$50</f>
        <v>0</v>
      </c>
      <c r="F44" s="176"/>
      <c r="G44" s="176"/>
      <c r="H44" s="176">
        <f>'実質公債費比率（分子）の構造'!M$50</f>
        <v>0</v>
      </c>
      <c r="I44" s="176"/>
      <c r="J44" s="176"/>
      <c r="K44" s="176">
        <f>'実質公債費比率（分子）の構造'!N$50</f>
        <v>0</v>
      </c>
      <c r="L44" s="176"/>
      <c r="M44" s="176"/>
      <c r="N44" s="176">
        <f>'実質公債費比率（分子）の構造'!O$50</f>
        <v>0</v>
      </c>
      <c r="O44" s="176"/>
      <c r="P44" s="176"/>
    </row>
    <row r="45" spans="1:16">
      <c r="A45" s="176" t="s">
        <v>63</v>
      </c>
      <c r="B45" s="176">
        <f>'実質公債費比率（分子）の構造'!K$49</f>
        <v>101</v>
      </c>
      <c r="C45" s="176"/>
      <c r="D45" s="176"/>
      <c r="E45" s="176">
        <f>'実質公債費比率（分子）の構造'!L$49</f>
        <v>112</v>
      </c>
      <c r="F45" s="176"/>
      <c r="G45" s="176"/>
      <c r="H45" s="176">
        <f>'実質公債費比率（分子）の構造'!M$49</f>
        <v>138</v>
      </c>
      <c r="I45" s="176"/>
      <c r="J45" s="176"/>
      <c r="K45" s="176">
        <f>'実質公債費比率（分子）の構造'!N$49</f>
        <v>174</v>
      </c>
      <c r="L45" s="176"/>
      <c r="M45" s="176"/>
      <c r="N45" s="176">
        <f>'実質公債費比率（分子）の構造'!O$49</f>
        <v>213</v>
      </c>
      <c r="O45" s="176"/>
      <c r="P45" s="176"/>
    </row>
    <row r="46" spans="1:16">
      <c r="A46" s="176" t="s">
        <v>64</v>
      </c>
      <c r="B46" s="176">
        <f>'実質公債費比率（分子）の構造'!K$48</f>
        <v>228</v>
      </c>
      <c r="C46" s="176"/>
      <c r="D46" s="176"/>
      <c r="E46" s="176">
        <f>'実質公債費比率（分子）の構造'!L$48</f>
        <v>227</v>
      </c>
      <c r="F46" s="176"/>
      <c r="G46" s="176"/>
      <c r="H46" s="176">
        <f>'実質公債費比率（分子）の構造'!M$48</f>
        <v>214</v>
      </c>
      <c r="I46" s="176"/>
      <c r="J46" s="176"/>
      <c r="K46" s="176">
        <f>'実質公債費比率（分子）の構造'!N$48</f>
        <v>211</v>
      </c>
      <c r="L46" s="176"/>
      <c r="M46" s="176"/>
      <c r="N46" s="176">
        <f>'実質公債費比率（分子）の構造'!O$48</f>
        <v>223</v>
      </c>
      <c r="O46" s="176"/>
      <c r="P46" s="176"/>
    </row>
    <row r="47" spans="1:16">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c r="A49" s="176" t="s">
        <v>66</v>
      </c>
      <c r="B49" s="176">
        <f>'実質公債費比率（分子）の構造'!K$45</f>
        <v>1675</v>
      </c>
      <c r="C49" s="176"/>
      <c r="D49" s="176"/>
      <c r="E49" s="176">
        <f>'実質公債費比率（分子）の構造'!L$45</f>
        <v>1707</v>
      </c>
      <c r="F49" s="176"/>
      <c r="G49" s="176"/>
      <c r="H49" s="176">
        <f>'実質公債費比率（分子）の構造'!M$45</f>
        <v>1838</v>
      </c>
      <c r="I49" s="176"/>
      <c r="J49" s="176"/>
      <c r="K49" s="176">
        <f>'実質公債費比率（分子）の構造'!N$45</f>
        <v>2120</v>
      </c>
      <c r="L49" s="176"/>
      <c r="M49" s="176"/>
      <c r="N49" s="176">
        <f>'実質公債費比率（分子）の構造'!O$45</f>
        <v>2371</v>
      </c>
      <c r="O49" s="176"/>
      <c r="P49" s="176"/>
    </row>
    <row r="50" spans="1:16">
      <c r="A50" s="176" t="s">
        <v>67</v>
      </c>
      <c r="B50" s="176" t="e">
        <f>NA()</f>
        <v>#N/A</v>
      </c>
      <c r="C50" s="176">
        <f>IF(ISNUMBER('実質公債費比率（分子）の構造'!K$53),'実質公債費比率（分子）の構造'!K$53,NA())</f>
        <v>790</v>
      </c>
      <c r="D50" s="176" t="e">
        <f>NA()</f>
        <v>#N/A</v>
      </c>
      <c r="E50" s="176" t="e">
        <f>NA()</f>
        <v>#N/A</v>
      </c>
      <c r="F50" s="176">
        <f>IF(ISNUMBER('実質公債費比率（分子）の構造'!L$53),'実質公債費比率（分子）の構造'!L$53,NA())</f>
        <v>831</v>
      </c>
      <c r="G50" s="176" t="e">
        <f>NA()</f>
        <v>#N/A</v>
      </c>
      <c r="H50" s="176" t="e">
        <f>NA()</f>
        <v>#N/A</v>
      </c>
      <c r="I50" s="176">
        <f>IF(ISNUMBER('実質公債費比率（分子）の構造'!M$53),'実質公債費比率（分子）の構造'!M$53,NA())</f>
        <v>851</v>
      </c>
      <c r="J50" s="176" t="e">
        <f>NA()</f>
        <v>#N/A</v>
      </c>
      <c r="K50" s="176" t="e">
        <f>NA()</f>
        <v>#N/A</v>
      </c>
      <c r="L50" s="176">
        <f>IF(ISNUMBER('実質公債費比率（分子）の構造'!N$53),'実質公債費比率（分子）の構造'!N$53,NA())</f>
        <v>957</v>
      </c>
      <c r="M50" s="176" t="e">
        <f>NA()</f>
        <v>#N/A</v>
      </c>
      <c r="N50" s="176" t="e">
        <f>NA()</f>
        <v>#N/A</v>
      </c>
      <c r="O50" s="176">
        <f>IF(ISNUMBER('実質公債費比率（分子）の構造'!O$53),'実質公債費比率（分子）の構造'!O$53,NA())</f>
        <v>999</v>
      </c>
      <c r="P50" s="176" t="e">
        <f>NA()</f>
        <v>#N/A</v>
      </c>
    </row>
    <row r="53" spans="1:16">
      <c r="A53" s="144" t="s">
        <v>68</v>
      </c>
    </row>
    <row r="54" spans="1:16">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c r="A56" s="175" t="s">
        <v>43</v>
      </c>
      <c r="B56" s="175"/>
      <c r="C56" s="175"/>
      <c r="D56" s="175">
        <f>'将来負担比率（分子）の構造'!I$52</f>
        <v>17242</v>
      </c>
      <c r="E56" s="175"/>
      <c r="F56" s="175"/>
      <c r="G56" s="175">
        <f>'将来負担比率（分子）の構造'!J$52</f>
        <v>19032</v>
      </c>
      <c r="H56" s="175"/>
      <c r="I56" s="175"/>
      <c r="J56" s="175">
        <f>'将来負担比率（分子）の構造'!K$52</f>
        <v>20523</v>
      </c>
      <c r="K56" s="175"/>
      <c r="L56" s="175"/>
      <c r="M56" s="175">
        <f>'将来負担比率（分子）の構造'!L$52</f>
        <v>22307</v>
      </c>
      <c r="N56" s="175"/>
      <c r="O56" s="175"/>
      <c r="P56" s="175">
        <f>'将来負担比率（分子）の構造'!M$52</f>
        <v>21520</v>
      </c>
    </row>
    <row r="57" spans="1:16">
      <c r="A57" s="175" t="s">
        <v>42</v>
      </c>
      <c r="B57" s="175"/>
      <c r="C57" s="175"/>
      <c r="D57" s="175">
        <f>'将来負担比率（分子）の構造'!I$51</f>
        <v>565</v>
      </c>
      <c r="E57" s="175"/>
      <c r="F57" s="175"/>
      <c r="G57" s="175">
        <f>'将来負担比率（分子）の構造'!J$51</f>
        <v>510</v>
      </c>
      <c r="H57" s="175"/>
      <c r="I57" s="175"/>
      <c r="J57" s="175">
        <f>'将来負担比率（分子）の構造'!K$51</f>
        <v>401</v>
      </c>
      <c r="K57" s="175"/>
      <c r="L57" s="175"/>
      <c r="M57" s="175">
        <f>'将来負担比率（分子）の構造'!L$51</f>
        <v>286</v>
      </c>
      <c r="N57" s="175"/>
      <c r="O57" s="175"/>
      <c r="P57" s="175">
        <f>'将来負担比率（分子）の構造'!M$51</f>
        <v>164</v>
      </c>
    </row>
    <row r="58" spans="1:16">
      <c r="A58" s="175" t="s">
        <v>41</v>
      </c>
      <c r="B58" s="175"/>
      <c r="C58" s="175"/>
      <c r="D58" s="175">
        <f>'将来負担比率（分子）の構造'!I$50</f>
        <v>6324</v>
      </c>
      <c r="E58" s="175"/>
      <c r="F58" s="175"/>
      <c r="G58" s="175">
        <f>'将来負担比率（分子）の構造'!J$50</f>
        <v>6533</v>
      </c>
      <c r="H58" s="175"/>
      <c r="I58" s="175"/>
      <c r="J58" s="175">
        <f>'将来負担比率（分子）の構造'!K$50</f>
        <v>7548</v>
      </c>
      <c r="K58" s="175"/>
      <c r="L58" s="175"/>
      <c r="M58" s="175">
        <f>'将来負担比率（分子）の構造'!L$50</f>
        <v>8016</v>
      </c>
      <c r="N58" s="175"/>
      <c r="O58" s="175"/>
      <c r="P58" s="175">
        <f>'将来負担比率（分子）の構造'!M$50</f>
        <v>8232</v>
      </c>
    </row>
    <row r="59" spans="1:16">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c r="A62" s="175" t="s">
        <v>35</v>
      </c>
      <c r="B62" s="175">
        <f>'将来負担比率（分子）の構造'!I$45</f>
        <v>1543</v>
      </c>
      <c r="C62" s="175"/>
      <c r="D62" s="175"/>
      <c r="E62" s="175">
        <f>'将来負担比率（分子）の構造'!J$45</f>
        <v>1628</v>
      </c>
      <c r="F62" s="175"/>
      <c r="G62" s="175"/>
      <c r="H62" s="175">
        <f>'将来負担比率（分子）の構造'!K$45</f>
        <v>1707</v>
      </c>
      <c r="I62" s="175"/>
      <c r="J62" s="175"/>
      <c r="K62" s="175">
        <f>'将来負担比率（分子）の構造'!L$45</f>
        <v>1722</v>
      </c>
      <c r="L62" s="175"/>
      <c r="M62" s="175"/>
      <c r="N62" s="175">
        <f>'将来負担比率（分子）の構造'!M$45</f>
        <v>1831</v>
      </c>
      <c r="O62" s="175"/>
      <c r="P62" s="175"/>
    </row>
    <row r="63" spans="1:16">
      <c r="A63" s="175" t="s">
        <v>34</v>
      </c>
      <c r="B63" s="175">
        <f>'将来負担比率（分子）の構造'!I$44</f>
        <v>415</v>
      </c>
      <c r="C63" s="175"/>
      <c r="D63" s="175"/>
      <c r="E63" s="175">
        <f>'将来負担比率（分子）の構造'!J$44</f>
        <v>3500</v>
      </c>
      <c r="F63" s="175"/>
      <c r="G63" s="175"/>
      <c r="H63" s="175">
        <f>'将来負担比率（分子）の構造'!K$44</f>
        <v>3280</v>
      </c>
      <c r="I63" s="175"/>
      <c r="J63" s="175"/>
      <c r="K63" s="175">
        <f>'将来負担比率（分子）の構造'!L$44</f>
        <v>3792</v>
      </c>
      <c r="L63" s="175"/>
      <c r="M63" s="175"/>
      <c r="N63" s="175">
        <f>'将来負担比率（分子）の構造'!M$44</f>
        <v>4362</v>
      </c>
      <c r="O63" s="175"/>
      <c r="P63" s="175"/>
    </row>
    <row r="64" spans="1:16">
      <c r="A64" s="175" t="s">
        <v>33</v>
      </c>
      <c r="B64" s="175">
        <f>'将来負担比率（分子）の構造'!I$43</f>
        <v>2621</v>
      </c>
      <c r="C64" s="175"/>
      <c r="D64" s="175"/>
      <c r="E64" s="175">
        <f>'将来負担比率（分子）の構造'!J$43</f>
        <v>2430</v>
      </c>
      <c r="F64" s="175"/>
      <c r="G64" s="175"/>
      <c r="H64" s="175">
        <f>'将来負担比率（分子）の構造'!K$43</f>
        <v>2125</v>
      </c>
      <c r="I64" s="175"/>
      <c r="J64" s="175"/>
      <c r="K64" s="175">
        <f>'将来負担比率（分子）の構造'!L$43</f>
        <v>2072</v>
      </c>
      <c r="L64" s="175"/>
      <c r="M64" s="175"/>
      <c r="N64" s="175">
        <f>'将来負担比率（分子）の構造'!M$43</f>
        <v>1974</v>
      </c>
      <c r="O64" s="175"/>
      <c r="P64" s="175"/>
    </row>
    <row r="65" spans="1:16">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c r="A66" s="175" t="s">
        <v>31</v>
      </c>
      <c r="B66" s="175">
        <f>'将来負担比率（分子）の構造'!I$41</f>
        <v>19755</v>
      </c>
      <c r="C66" s="175"/>
      <c r="D66" s="175"/>
      <c r="E66" s="175">
        <f>'将来負担比率（分子）の構造'!J$41</f>
        <v>20076</v>
      </c>
      <c r="F66" s="175"/>
      <c r="G66" s="175"/>
      <c r="H66" s="175">
        <f>'将来負担比率（分子）の構造'!K$41</f>
        <v>20940</v>
      </c>
      <c r="I66" s="175"/>
      <c r="J66" s="175"/>
      <c r="K66" s="175">
        <f>'将来負担比率（分子）の構造'!L$41</f>
        <v>22463</v>
      </c>
      <c r="L66" s="175"/>
      <c r="M66" s="175"/>
      <c r="N66" s="175">
        <f>'将来負担比率（分子）の構造'!M$41</f>
        <v>21690</v>
      </c>
      <c r="O66" s="175"/>
      <c r="P66" s="175"/>
    </row>
    <row r="67" spans="1:16">
      <c r="A67" s="175" t="s">
        <v>71</v>
      </c>
      <c r="B67" s="175" t="e">
        <f>NA()</f>
        <v>#N/A</v>
      </c>
      <c r="C67" s="175">
        <f>IF(ISNUMBER('将来負担比率（分子）の構造'!I$53), IF('将来負担比率（分子）の構造'!I$53 &lt; 0, 0, '将来負担比率（分子）の構造'!I$53), NA())</f>
        <v>203</v>
      </c>
      <c r="D67" s="175" t="e">
        <f>NA()</f>
        <v>#N/A</v>
      </c>
      <c r="E67" s="175" t="e">
        <f>NA()</f>
        <v>#N/A</v>
      </c>
      <c r="F67" s="175">
        <f>IF(ISNUMBER('将来負担比率（分子）の構造'!J$53), IF('将来負担比率（分子）の構造'!J$53 &lt; 0, 0, '将来負担比率（分子）の構造'!J$53), NA())</f>
        <v>1557</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c r="A70" s="177" t="s">
        <v>72</v>
      </c>
      <c r="B70" s="177"/>
      <c r="C70" s="177"/>
      <c r="D70" s="177"/>
      <c r="E70" s="177"/>
      <c r="F70" s="177"/>
    </row>
    <row r="71" spans="1:16">
      <c r="A71" s="178"/>
      <c r="B71" s="178" t="str">
        <f>基金残高に係る経年分析!F54</f>
        <v>R03</v>
      </c>
      <c r="C71" s="178" t="str">
        <f>基金残高に係る経年分析!G54</f>
        <v>R04</v>
      </c>
      <c r="D71" s="178" t="str">
        <f>基金残高に係る経年分析!H54</f>
        <v>R05</v>
      </c>
    </row>
    <row r="72" spans="1:16">
      <c r="A72" s="178" t="s">
        <v>73</v>
      </c>
      <c r="B72" s="179">
        <f>基金残高に係る経年分析!F55</f>
        <v>3709</v>
      </c>
      <c r="C72" s="179">
        <f>基金残高に係る経年分析!G55</f>
        <v>4319</v>
      </c>
      <c r="D72" s="179">
        <f>基金残高に係る経年分析!H55</f>
        <v>3341</v>
      </c>
    </row>
    <row r="73" spans="1:16">
      <c r="A73" s="178" t="s">
        <v>74</v>
      </c>
      <c r="B73" s="179">
        <f>基金残高に係る経年分析!F56</f>
        <v>868</v>
      </c>
      <c r="C73" s="179">
        <f>基金残高に係る経年分析!G56</f>
        <v>868</v>
      </c>
      <c r="D73" s="179">
        <f>基金残高に係る経年分析!H56</f>
        <v>868</v>
      </c>
    </row>
    <row r="74" spans="1:16">
      <c r="A74" s="178" t="s">
        <v>75</v>
      </c>
      <c r="B74" s="179">
        <f>基金残高に係る経年分析!F57</f>
        <v>2325</v>
      </c>
      <c r="C74" s="179">
        <f>基金残高に係る経年分析!G57</f>
        <v>2069</v>
      </c>
      <c r="D74" s="179">
        <f>基金残高に係る経年分析!H57</f>
        <v>3178</v>
      </c>
    </row>
  </sheetData>
  <sheetProtection algorithmName="SHA-512" hashValue="VjQTb4xC3A15hRX4t/ci4MnYEPap5VPJmKRT7Nff2ZJ7KQtJ76T7uRXI5gN9wAaSvPiHmHmOmuAFNAplfwJ5pQ==" saltValue="MDGpvmklSSorgNvfGnxcAQ=="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Windows ユーザー</cp:lastModifiedBy>
  <cp:lastPrinted>2025-03-12T08:43:01Z</cp:lastPrinted>
  <dcterms:created xsi:type="dcterms:W3CDTF">2025-02-19T05:12:14Z</dcterms:created>
  <dcterms:modified xsi:type="dcterms:W3CDTF">2025-03-14T02:55:56Z</dcterms:modified>
  <cp:category/>
</cp:coreProperties>
</file>