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6A665AA4-019B-4715-8B70-6DB10A561EDF}" xr6:coauthVersionLast="47" xr6:coauthVersionMax="47" xr10:uidLastSave="{00000000-0000-0000-0000-000000000000}"/>
  <workbookProtection workbookAlgorithmName="SHA-512" workbookHashValue="Jqk6ye/lMDBPOVzVwiGvIrmzzOMPgE5DQe1beuFLpkJ4J1pFR1xlB5GJBEhx9hO8NhqPPvZORpLV2QgQNbh9aw==" workbookSaltValue="epi1zy5JKgq0i3AYx7hfkA==" workbookSpinCount="100000" lockStructure="1"/>
  <bookViews>
    <workbookView xWindow="2340" yWindow="1230" windowWidth="16575" windowHeight="1497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入力シート!$A$284</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3" i="7" l="1"/>
  <c r="A349" i="7"/>
  <c r="A348" i="7"/>
  <c r="A347" i="7"/>
  <c r="A346" i="7"/>
  <c r="A345"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04" i="7"/>
  <c r="A202" i="7"/>
  <c r="A201" i="7"/>
  <c r="A200" i="7"/>
  <c r="A189" i="7"/>
  <c r="A186" i="7"/>
  <c r="A185" i="7"/>
  <c r="A184" i="7"/>
  <c r="A182" i="7"/>
  <c r="A169" i="7"/>
  <c r="A167" i="7"/>
  <c r="A165" i="7"/>
  <c r="A163" i="7"/>
  <c r="A161" i="7"/>
  <c r="A159" i="7"/>
  <c r="A157" i="7"/>
  <c r="A155" i="7"/>
  <c r="A153" i="7"/>
  <c r="A126" i="7"/>
  <c r="A124" i="7"/>
  <c r="A122" i="7"/>
  <c r="A120" i="7"/>
  <c r="A118" i="7"/>
  <c r="A116" i="7"/>
  <c r="A114" i="7"/>
  <c r="A112" i="7"/>
  <c r="A87" i="7"/>
  <c r="A85" i="7"/>
  <c r="A84" i="7"/>
  <c r="A83" i="7"/>
  <c r="A81" i="7"/>
  <c r="A79" i="7"/>
  <c r="A77" i="7"/>
  <c r="A75" i="7"/>
  <c r="A73" i="7"/>
  <c r="A71" i="7"/>
  <c r="A69" i="7"/>
  <c r="A63" i="7"/>
  <c r="A40" i="7"/>
  <c r="A38" i="7"/>
  <c r="A36" i="7"/>
  <c r="A34" i="7"/>
  <c r="A32" i="7"/>
  <c r="A30" i="7"/>
  <c r="A28" i="7"/>
  <c r="A26" i="7"/>
  <c r="A24" i="7"/>
  <c r="A22" i="7"/>
  <c r="A20" i="7"/>
  <c r="R284" i="7"/>
  <c r="J177" i="7" l="1"/>
  <c r="J194" i="7" l="1"/>
  <c r="J192" i="7"/>
  <c r="E238" i="7" l="1"/>
  <c r="K237" i="7" l="1"/>
  <c r="O237" i="7"/>
  <c r="I220" i="7"/>
  <c r="U237" i="7"/>
  <c r="S237" i="7"/>
  <c r="Q237" i="7"/>
  <c r="I203" i="7" l="1"/>
  <c r="D114" i="7" l="1"/>
  <c r="D116" i="7" s="1"/>
  <c r="D118" i="7" s="1"/>
  <c r="D120" i="7" s="1"/>
  <c r="D122" i="7" s="1"/>
  <c r="D124" i="7" s="1"/>
  <c r="D126" i="7" s="1"/>
  <c r="J196" i="7" l="1"/>
  <c r="J198" i="7"/>
  <c r="I214" i="7" l="1"/>
  <c r="A2" i="8" l="1"/>
  <c r="A1" i="8"/>
</calcChain>
</file>

<file path=xl/sharedStrings.xml><?xml version="1.0" encoding="utf-8"?>
<sst xmlns="http://schemas.openxmlformats.org/spreadsheetml/2006/main" count="328" uniqueCount="268">
  <si>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</si>
  <si>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</si>
  <si>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</si>
  <si>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</si>
  <si>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</si>
  <si>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</si>
  <si>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</si>
  <si>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</si>
  <si>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</si>
  <si>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</si>
  <si>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</si>
  <si>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</si>
  <si>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</si>
  <si>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</si>
  <si>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</si>
  <si>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</si>
  <si>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</si>
  <si>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</si>
  <si>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</si>
  <si>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</si>
  <si>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</si>
  <si>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</si>
  <si>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</si>
  <si>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</si>
  <si>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</si>
  <si>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</si>
  <si>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</si>
  <si>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</si>
  <si>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</si>
  <si>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</si>
  <si>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</si>
  <si>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</si>
  <si>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</si>
  <si>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</si>
  <si>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</si>
  <si>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</si>
  <si>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</si>
  <si>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</si>
  <si>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</si>
  <si>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</si>
  <si>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</si>
  <si>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</si>
  <si>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</si>
  <si>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</si>
  <si>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</si>
  <si>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</si>
  <si>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</si>
  <si>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</si>
  <si>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</si>
  <si>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</si>
  <si>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</si>
  <si>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</si>
  <si>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</si>
  <si>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</si>
  <si>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</si>
  <si>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</si>
  <si>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</si>
  <si>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</si>
  <si>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</si>
  <si>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</si>
  <si>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</si>
  <si>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</si>
  <si>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</si>
  <si>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</si>
  <si>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</si>
  <si>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</si>
  <si>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</si>
  <si>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</si>
  <si>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</si>
  <si>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</si>
  <si>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</si>
  <si>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</si>
  <si>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</si>
  <si>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</si>
  <si>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</si>
  <si>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</si>
  <si>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</si>
  <si>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</si>
  <si>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</si>
  <si>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暖冷房</t>
  </si>
  <si>
    <t>耐震診断</t>
  </si>
  <si>
    <t>地区計画及び地域計画</t>
  </si>
  <si>
    <t>登記手続等</t>
  </si>
  <si>
    <t>電気通信設備調査・設計</t>
  </si>
  <si>
    <t>情報処理システム調査・設計</t>
  </si>
  <si>
    <t>工事監理(電気通信)</t>
  </si>
  <si>
    <t>航空・宇宙関連調査・設計等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</si>
  <si>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</si>
  <si>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</si>
  <si>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</si>
  <si>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</si>
  <si>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</si>
  <si>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</si>
  <si>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</si>
  <si>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</si>
  <si>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</si>
  <si>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</si>
  <si>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</si>
  <si>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</si>
  <si>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</si>
  <si>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</si>
  <si>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</si>
  <si>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</si>
  <si>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</si>
  <si>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</si>
  <si>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</si>
  <si>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</si>
  <si>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</si>
  <si>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</si>
  <si>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</si>
  <si>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</si>
  <si>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</si>
  <si>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</si>
  <si>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</si>
  <si>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</si>
  <si>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</si>
  <si>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</si>
  <si>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</si>
  <si>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</si>
  <si>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</si>
  <si>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</si>
  <si>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</si>
  <si>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</si>
  <si>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</si>
  <si>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</si>
  <si>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</si>
  <si>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</si>
  <si>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</si>
  <si>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</si>
  <si>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</si>
  <si>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</si>
  <si>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</si>
  <si>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</si>
  <si>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</si>
  <si>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直前年度分決算</t>
    <rPh sb="0" eb="2">
      <t>チョクゼン</t>
    </rPh>
    <rPh sb="2" eb="5">
      <t>ネンドブン</t>
    </rPh>
    <rPh sb="5" eb="7">
      <t>ケッサン</t>
    </rPh>
    <phoneticPr fontId="5"/>
  </si>
  <si>
    <t>千円</t>
    <rPh sb="0" eb="2">
      <t>センエン</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</si>
  <si>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</si>
  <si>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</si>
  <si>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</si>
  <si>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</si>
  <si>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</si>
  <si>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</si>
  <si>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</si>
  <si>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</si>
  <si>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</si>
  <si>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</si>
  <si>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</si>
  <si>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</si>
  <si>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</si>
  <si>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</si>
  <si>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</si>
  <si>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</si>
  <si>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</si>
  <si>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</si>
  <si>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</si>
  <si>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</si>
  <si>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機械積算</t>
  </si>
  <si>
    <t>電気積算</t>
  </si>
  <si>
    <t>調査</t>
  </si>
  <si>
    <t>登録</t>
    <rPh sb="0" eb="2">
      <t>トウロク</t>
    </rPh>
    <phoneticPr fontId="4"/>
  </si>
  <si>
    <t>交通量調査</t>
  </si>
  <si>
    <t>環境調査</t>
  </si>
  <si>
    <t>経済調査</t>
  </si>
  <si>
    <t>分析・解析</t>
  </si>
  <si>
    <t>宅地造成</t>
  </si>
  <si>
    <t>電算関係</t>
  </si>
  <si>
    <t>計算業務</t>
  </si>
  <si>
    <t>資料等整理</t>
  </si>
  <si>
    <t>施工管理</t>
  </si>
  <si>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</si>
  <si>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</si>
  <si>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@を含む半角文字で入力してください。</t>
    <phoneticPr fontId="4"/>
  </si>
  <si>
    <t>本社（店）と異なる場合のみ、@を含む半角文字で入力してください。</t>
    <phoneticPr fontId="4"/>
  </si>
  <si>
    <t>例)1000001　「-（ハイフン）」を使わず7桁の数字で入力してください。</t>
  </si>
  <si>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</si>
  <si>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</si>
  <si>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その他の具体的な内容</t>
    <rPh sb="2" eb="3">
      <t>タ</t>
    </rPh>
    <rPh sb="4" eb="7">
      <t>グタイテキ</t>
    </rPh>
    <rPh sb="8" eb="10">
      <t>ナイヨウ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</si>
  <si>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</si>
  <si>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</si>
  <si>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</si>
  <si>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</si>
  <si>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</si>
  <si>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事業協同組合、企業組合、協業組合等で官公需適格組合証明を受けている場合は番号を入力してください。</t>
    <phoneticPr fontId="4"/>
  </si>
  <si>
    <t>宇土市 一般競争(指名競争)参加資格審査申請書【測量・建設コンサルタント等】</t>
    <rPh sb="0" eb="2">
      <t>ウト</t>
    </rPh>
    <rPh sb="2" eb="3">
      <t>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4"/>
  </si>
  <si>
    <t>令和7年度において、宇土市で行われる測量・建設コンサルタント等に係る入札に参加する資格の審査を申請します。</t>
    <rPh sb="10" eb="12">
      <t>ウト</t>
    </rPh>
    <rPh sb="18" eb="20">
      <t>ソクリョウ</t>
    </rPh>
    <rPh sb="21" eb="23">
      <t>ケンセツ</t>
    </rPh>
    <rPh sb="30" eb="31">
      <t>トウ</t>
    </rPh>
    <phoneticPr fontId="4"/>
  </si>
  <si>
    <t>業務区分・部門</t>
    <rPh sb="0" eb="2">
      <t>ギョウム</t>
    </rPh>
    <rPh sb="2" eb="4">
      <t>クブン</t>
    </rPh>
    <rPh sb="5" eb="7">
      <t>ブモン</t>
    </rPh>
    <phoneticPr fontId="4"/>
  </si>
  <si>
    <r>
      <t xml:space="preserve">測
量
</t>
    </r>
    <r>
      <rPr>
        <sz val="11"/>
        <color rgb="FFFF0000"/>
        <rFont val="ＭＳ ゴシック"/>
        <family val="3"/>
        <charset val="128"/>
      </rPr>
      <t>*1</t>
    </r>
    <rPh sb="0" eb="1">
      <t>ハカ</t>
    </rPh>
    <rPh sb="2" eb="3">
      <t>リョウ</t>
    </rPh>
    <phoneticPr fontId="5"/>
  </si>
  <si>
    <t>地図の調整</t>
    <rPh sb="0" eb="2">
      <t>チズ</t>
    </rPh>
    <rPh sb="3" eb="5">
      <t>チョウセイ</t>
    </rPh>
    <phoneticPr fontId="5"/>
  </si>
  <si>
    <t>航空測量</t>
    <rPh sb="0" eb="2">
      <t>コウクウ</t>
    </rPh>
    <rPh sb="2" eb="4">
      <t>ソクリョウ</t>
    </rPh>
    <phoneticPr fontId="5"/>
  </si>
  <si>
    <t>建築関係建設コンサルタント</t>
    <rPh sb="0" eb="2">
      <t>ケンチク</t>
    </rPh>
    <rPh sb="2" eb="4">
      <t>カンケイ</t>
    </rPh>
    <rPh sb="4" eb="6">
      <t>ケンセツ</t>
    </rPh>
    <phoneticPr fontId="5"/>
  </si>
  <si>
    <t>意匠</t>
  </si>
  <si>
    <t>構造</t>
  </si>
  <si>
    <r>
      <t>建築一般</t>
    </r>
    <r>
      <rPr>
        <sz val="11"/>
        <color rgb="FFFF0000"/>
        <rFont val="ＭＳ ゴシック"/>
        <family val="3"/>
        <charset val="128"/>
      </rPr>
      <t>*2</t>
    </r>
    <phoneticPr fontId="4"/>
  </si>
  <si>
    <t>実績の有無(申請直前2か年)</t>
    <phoneticPr fontId="4"/>
  </si>
  <si>
    <t>*1：建築法第 55 条の規定による登録が必要です</t>
    <phoneticPr fontId="4"/>
  </si>
  <si>
    <t>*2：建築士法第 23 条の規定による登録が必要です</t>
    <phoneticPr fontId="4"/>
  </si>
  <si>
    <r>
      <t>河川、砂防及び海岸・海洋</t>
    </r>
    <r>
      <rPr>
        <sz val="11"/>
        <color rgb="FFFF0000"/>
        <rFont val="ＭＳ ゴシック"/>
        <family val="3"/>
        <charset val="128"/>
      </rPr>
      <t>*3</t>
    </r>
    <phoneticPr fontId="4"/>
  </si>
  <si>
    <r>
      <t>港湾及び空港</t>
    </r>
    <r>
      <rPr>
        <sz val="11"/>
        <color rgb="FFFF0000"/>
        <rFont val="ＭＳ ゴシック"/>
        <family val="3"/>
        <charset val="128"/>
      </rPr>
      <t>*3</t>
    </r>
    <phoneticPr fontId="4"/>
  </si>
  <si>
    <r>
      <t>電力土木</t>
    </r>
    <r>
      <rPr>
        <sz val="11"/>
        <color rgb="FFFF0000"/>
        <rFont val="ＭＳ ゴシック"/>
        <family val="3"/>
        <charset val="128"/>
      </rPr>
      <t>*3</t>
    </r>
    <phoneticPr fontId="4"/>
  </si>
  <si>
    <r>
      <t>道路</t>
    </r>
    <r>
      <rPr>
        <sz val="11"/>
        <color rgb="FFFF0000"/>
        <rFont val="ＭＳ ゴシック"/>
        <family val="3"/>
        <charset val="128"/>
      </rPr>
      <t>*3</t>
    </r>
    <phoneticPr fontId="4"/>
  </si>
  <si>
    <r>
      <t>鉄道</t>
    </r>
    <r>
      <rPr>
        <sz val="11"/>
        <color rgb="FFFF0000"/>
        <rFont val="ＭＳ ゴシック"/>
        <family val="3"/>
        <charset val="128"/>
      </rPr>
      <t>*3</t>
    </r>
    <phoneticPr fontId="4"/>
  </si>
  <si>
    <r>
      <t>上水道及び工業用水</t>
    </r>
    <r>
      <rPr>
        <sz val="11"/>
        <color rgb="FFFF0000"/>
        <rFont val="ＭＳ ゴシック"/>
        <family val="3"/>
        <charset val="128"/>
      </rPr>
      <t>*3</t>
    </r>
    <phoneticPr fontId="4"/>
  </si>
  <si>
    <r>
      <t>下水道</t>
    </r>
    <r>
      <rPr>
        <sz val="11"/>
        <color rgb="FFFF0000"/>
        <rFont val="ＭＳ ゴシック"/>
        <family val="3"/>
        <charset val="128"/>
      </rPr>
      <t>*3</t>
    </r>
    <phoneticPr fontId="4"/>
  </si>
  <si>
    <r>
      <t>農業土木</t>
    </r>
    <r>
      <rPr>
        <sz val="11"/>
        <color rgb="FFFF0000"/>
        <rFont val="ＭＳ ゴシック"/>
        <family val="3"/>
        <charset val="128"/>
      </rPr>
      <t>*3</t>
    </r>
    <phoneticPr fontId="4"/>
  </si>
  <si>
    <r>
      <t>森林土木</t>
    </r>
    <r>
      <rPr>
        <sz val="11"/>
        <color rgb="FFFF0000"/>
        <rFont val="ＭＳ ゴシック"/>
        <family val="3"/>
        <charset val="128"/>
      </rPr>
      <t>*3</t>
    </r>
    <phoneticPr fontId="4"/>
  </si>
  <si>
    <r>
      <t>水産土木</t>
    </r>
    <r>
      <rPr>
        <sz val="11"/>
        <color rgb="FFFF0000"/>
        <rFont val="ＭＳ ゴシック"/>
        <family val="3"/>
        <charset val="128"/>
      </rPr>
      <t>*3</t>
    </r>
    <phoneticPr fontId="4"/>
  </si>
  <si>
    <r>
      <t>廃棄物</t>
    </r>
    <r>
      <rPr>
        <sz val="11"/>
        <color rgb="FFFF0000"/>
        <rFont val="ＭＳ ゴシック"/>
        <family val="3"/>
        <charset val="128"/>
      </rPr>
      <t>*3</t>
    </r>
    <phoneticPr fontId="4"/>
  </si>
  <si>
    <r>
      <t>造園</t>
    </r>
    <r>
      <rPr>
        <sz val="11"/>
        <color rgb="FFFF0000"/>
        <rFont val="ＭＳ ゴシック"/>
        <family val="3"/>
        <charset val="128"/>
      </rPr>
      <t>*3</t>
    </r>
    <phoneticPr fontId="4"/>
  </si>
  <si>
    <r>
      <t>都市計画及び地方計画</t>
    </r>
    <r>
      <rPr>
        <sz val="11"/>
        <color rgb="FFFF0000"/>
        <rFont val="ＭＳ ゴシック"/>
        <family val="3"/>
        <charset val="128"/>
      </rPr>
      <t>*3</t>
    </r>
    <phoneticPr fontId="4"/>
  </si>
  <si>
    <r>
      <t>地質</t>
    </r>
    <r>
      <rPr>
        <sz val="11"/>
        <color rgb="FFFF0000"/>
        <rFont val="ＭＳ ゴシック"/>
        <family val="3"/>
        <charset val="128"/>
      </rPr>
      <t>*3</t>
    </r>
    <phoneticPr fontId="4"/>
  </si>
  <si>
    <r>
      <t>土質及び基礎</t>
    </r>
    <r>
      <rPr>
        <sz val="11"/>
        <color rgb="FFFF0000"/>
        <rFont val="ＭＳ ゴシック"/>
        <family val="3"/>
        <charset val="128"/>
      </rPr>
      <t>*3</t>
    </r>
    <phoneticPr fontId="4"/>
  </si>
  <si>
    <r>
      <t>鋼構造及びｺﾝｸﾘーﾄ</t>
    </r>
    <r>
      <rPr>
        <sz val="11"/>
        <color rgb="FFFF0000"/>
        <rFont val="ＭＳ ゴシック"/>
        <family val="3"/>
        <charset val="128"/>
      </rPr>
      <t>*3</t>
    </r>
    <phoneticPr fontId="4"/>
  </si>
  <si>
    <r>
      <t>トンネル</t>
    </r>
    <r>
      <rPr>
        <sz val="11"/>
        <color rgb="FFFF0000"/>
        <rFont val="ＭＳ ゴシック"/>
        <family val="3"/>
        <charset val="128"/>
      </rPr>
      <t>*3</t>
    </r>
    <phoneticPr fontId="4"/>
  </si>
  <si>
    <r>
      <t>施工計画・施工設備及び積算</t>
    </r>
    <r>
      <rPr>
        <sz val="11"/>
        <color rgb="FFFF0000"/>
        <rFont val="ＭＳ ゴシック"/>
        <family val="3"/>
        <charset val="128"/>
      </rPr>
      <t>*3</t>
    </r>
    <phoneticPr fontId="4"/>
  </si>
  <si>
    <r>
      <t>建設環境</t>
    </r>
    <r>
      <rPr>
        <sz val="11"/>
        <color rgb="FFFF0000"/>
        <rFont val="ＭＳ ゴシック"/>
        <family val="3"/>
        <charset val="128"/>
      </rPr>
      <t>*3</t>
    </r>
    <phoneticPr fontId="4"/>
  </si>
  <si>
    <r>
      <t>機械</t>
    </r>
    <r>
      <rPr>
        <sz val="11"/>
        <color rgb="FFFF0000"/>
        <rFont val="ＭＳ ゴシック"/>
        <family val="3"/>
        <charset val="128"/>
      </rPr>
      <t>*3</t>
    </r>
    <phoneticPr fontId="4"/>
  </si>
  <si>
    <r>
      <t>電気電子</t>
    </r>
    <r>
      <rPr>
        <sz val="11"/>
        <color rgb="FFFF0000"/>
        <rFont val="ＭＳ ゴシック"/>
        <family val="3"/>
        <charset val="128"/>
      </rPr>
      <t>*3</t>
    </r>
    <phoneticPr fontId="4"/>
  </si>
  <si>
    <r>
      <t>地質調査</t>
    </r>
    <r>
      <rPr>
        <sz val="11"/>
        <color rgb="FFFF0000"/>
        <rFont val="ＭＳ ゴシック"/>
        <family val="3"/>
        <charset val="128"/>
      </rPr>
      <t>*4</t>
    </r>
    <phoneticPr fontId="4"/>
  </si>
  <si>
    <r>
      <t>土地調査</t>
    </r>
    <r>
      <rPr>
        <sz val="11"/>
        <color rgb="FFFF0000"/>
        <rFont val="ＭＳ ゴシック"/>
        <family val="3"/>
        <charset val="128"/>
      </rPr>
      <t>*5</t>
    </r>
    <phoneticPr fontId="4"/>
  </si>
  <si>
    <r>
      <t>土地評価</t>
    </r>
    <r>
      <rPr>
        <sz val="11"/>
        <color rgb="FFFF0000"/>
        <rFont val="ＭＳ ゴシック"/>
        <family val="3"/>
        <charset val="128"/>
      </rPr>
      <t>*5</t>
    </r>
    <phoneticPr fontId="4"/>
  </si>
  <si>
    <r>
      <t>物件</t>
    </r>
    <r>
      <rPr>
        <sz val="11"/>
        <color rgb="FFFF0000"/>
        <rFont val="ＭＳ ゴシック"/>
        <family val="3"/>
        <charset val="128"/>
      </rPr>
      <t>*5</t>
    </r>
    <phoneticPr fontId="4"/>
  </si>
  <si>
    <r>
      <t>機械工作物</t>
    </r>
    <r>
      <rPr>
        <sz val="11"/>
        <color rgb="FFFF0000"/>
        <rFont val="ＭＳ ゴシック"/>
        <family val="3"/>
        <charset val="128"/>
      </rPr>
      <t>*5</t>
    </r>
    <phoneticPr fontId="4"/>
  </si>
  <si>
    <r>
      <t>営業・特殊補償</t>
    </r>
    <r>
      <rPr>
        <sz val="11"/>
        <color rgb="FFFF0000"/>
        <rFont val="ＭＳ ゴシック"/>
        <family val="3"/>
        <charset val="128"/>
      </rPr>
      <t>*5</t>
    </r>
    <phoneticPr fontId="4"/>
  </si>
  <si>
    <r>
      <t>事業損失</t>
    </r>
    <r>
      <rPr>
        <sz val="11"/>
        <color rgb="FFFF0000"/>
        <rFont val="ＭＳ ゴシック"/>
        <family val="3"/>
        <charset val="128"/>
      </rPr>
      <t>*5</t>
    </r>
    <phoneticPr fontId="4"/>
  </si>
  <si>
    <r>
      <t>補償関連</t>
    </r>
    <r>
      <rPr>
        <sz val="11"/>
        <color rgb="FFFF0000"/>
        <rFont val="ＭＳ ゴシック"/>
        <family val="3"/>
        <charset val="128"/>
      </rPr>
      <t>*5</t>
    </r>
    <phoneticPr fontId="4"/>
  </si>
  <si>
    <r>
      <t>総合補償</t>
    </r>
    <r>
      <rPr>
        <sz val="11"/>
        <color rgb="FFFF0000"/>
        <rFont val="ＭＳ ゴシック"/>
        <family val="3"/>
        <charset val="128"/>
      </rPr>
      <t>*5</t>
    </r>
    <phoneticPr fontId="4"/>
  </si>
  <si>
    <t>*3：建設コンサルタント登録規定による登録が必要です</t>
    <rPh sb="19" eb="21">
      <t>トウロク</t>
    </rPh>
    <phoneticPr fontId="4"/>
  </si>
  <si>
    <t>*5：補償コンサルタント登録規定による登録が必要です</t>
    <rPh sb="19" eb="21">
      <t>トウロク</t>
    </rPh>
    <phoneticPr fontId="4"/>
  </si>
  <si>
    <t>*4：地質調査業者登録規定による登録が必要です</t>
    <rPh sb="16" eb="18">
      <t>トウロク</t>
    </rPh>
    <rPh sb="19" eb="21">
      <t>ヒツヨウ</t>
    </rPh>
    <phoneticPr fontId="4"/>
  </si>
  <si>
    <t>*6：不動産の鑑定評価に関する法律第24条の規定による各登録が必要です</t>
    <phoneticPr fontId="4"/>
  </si>
  <si>
    <r>
      <t>不動産鑑定</t>
    </r>
    <r>
      <rPr>
        <sz val="11"/>
        <color rgb="FFFF0000"/>
        <rFont val="ＭＳ ゴシック"/>
        <family val="3"/>
        <charset val="128"/>
      </rPr>
      <t>*6</t>
    </r>
    <phoneticPr fontId="4"/>
  </si>
  <si>
    <r>
      <t>その他</t>
    </r>
    <r>
      <rPr>
        <sz val="11"/>
        <color rgb="FFFF0000"/>
        <rFont val="ＭＳ ゴシック"/>
        <family val="3"/>
        <charset val="128"/>
      </rPr>
      <t>*7</t>
    </r>
    <phoneticPr fontId="4"/>
  </si>
  <si>
    <t>親会社、子会社の状況</t>
    <rPh sb="0" eb="3">
      <t>オヤガイシャ</t>
    </rPh>
    <rPh sb="4" eb="7">
      <t>コガイシャ</t>
    </rPh>
    <rPh sb="8" eb="10">
      <t>ジョウキョウ</t>
    </rPh>
    <phoneticPr fontId="4"/>
  </si>
  <si>
    <t>商号又は名称</t>
    <rPh sb="0" eb="2">
      <t>ショウゴウ</t>
    </rPh>
    <rPh sb="2" eb="3">
      <t>マタ</t>
    </rPh>
    <rPh sb="4" eb="6">
      <t>メイショウ</t>
    </rPh>
    <phoneticPr fontId="4"/>
  </si>
  <si>
    <t>住所</t>
    <rPh sb="0" eb="2">
      <t>ジュウショ</t>
    </rPh>
    <phoneticPr fontId="4"/>
  </si>
  <si>
    <t>兼任役員の状況</t>
    <rPh sb="0" eb="2">
      <t>ケンニン</t>
    </rPh>
    <rPh sb="2" eb="4">
      <t>ヤクイン</t>
    </rPh>
    <rPh sb="5" eb="7">
      <t>ジョウキョウ</t>
    </rPh>
    <phoneticPr fontId="4"/>
  </si>
  <si>
    <t>申請者の役員のうち、他の会社の役員を兼任している場合は入力してください。</t>
    <phoneticPr fontId="4"/>
  </si>
  <si>
    <t>役職</t>
    <rPh sb="0" eb="2">
      <t>ヤクショク</t>
    </rPh>
    <phoneticPr fontId="4"/>
  </si>
  <si>
    <t>氏名</t>
    <rPh sb="0" eb="2">
      <t>シメイ</t>
    </rPh>
    <phoneticPr fontId="4"/>
  </si>
  <si>
    <t>兼任先の会社</t>
    <rPh sb="4" eb="6">
      <t>カイシャ</t>
    </rPh>
    <phoneticPr fontId="4"/>
  </si>
  <si>
    <t>商号又は名称</t>
    <phoneticPr fontId="4"/>
  </si>
  <si>
    <t>役職</t>
    <phoneticPr fontId="4"/>
  </si>
  <si>
    <t>I.関連する会社</t>
    <rPh sb="2" eb="4">
      <t>カンレン</t>
    </rPh>
    <rPh sb="6" eb="8">
      <t>カイシャ</t>
    </rPh>
    <phoneticPr fontId="4"/>
  </si>
  <si>
    <t>電話番号</t>
    <rPh sb="0" eb="2">
      <t>デンワ</t>
    </rPh>
    <rPh sb="2" eb="4">
      <t>バンゴウ</t>
    </rPh>
    <phoneticPr fontId="4"/>
  </si>
  <si>
    <t>例)カブシキガイシャスズキグミ　キュウシュウエイギョウショ
正式名称を全角カタカナで入力してください。支店・営業所名は、１文字空けて入力してください。</t>
    <phoneticPr fontId="4"/>
  </si>
  <si>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</si>
  <si>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親会社あるいは子会社の関係にある会社がある場合、関連内容、商号又は名称、電話番号、住所欄を入力してください。
関連内容欄はリストから選択してください。</t>
    <rPh sb="36" eb="38">
      <t>デンワ</t>
    </rPh>
    <rPh sb="38" eb="40">
      <t>バンゴウ</t>
    </rPh>
    <phoneticPr fontId="4"/>
  </si>
  <si>
    <r>
      <t>関連内容</t>
    </r>
    <r>
      <rPr>
        <sz val="11"/>
        <color rgb="FFFF0000"/>
        <rFont val="ＭＳ ゴシック"/>
        <family val="3"/>
        <charset val="128"/>
      </rPr>
      <t>*1</t>
    </r>
    <rPh sb="0" eb="2">
      <t>カンレン</t>
    </rPh>
    <rPh sb="2" eb="4">
      <t>ナイヨウ</t>
    </rPh>
    <phoneticPr fontId="4"/>
  </si>
  <si>
    <t>*1：親会社とは、会社法第２条第４号の規定によるものです。また子会社とは、会社法第２条第３号の２の規定によるものです。</t>
    <phoneticPr fontId="4"/>
  </si>
  <si>
    <r>
      <t xml:space="preserve">業務を希望する場合、希望、登録、登録番号、登録年月日、実績の有無欄を入力してください。
</t>
    </r>
    <r>
      <rPr>
        <sz val="10"/>
        <color theme="1" tint="4.9989318521683403E-2"/>
        <rFont val="ＭＳ ゴシック"/>
        <family val="3"/>
        <charset val="128"/>
      </rPr>
      <t>希望、登録、実績の有無欄はリストから選択してください。
※申請直前2か年の営業年度において実績がない業種については受け付けません。</t>
    </r>
    <r>
      <rPr>
        <sz val="10"/>
        <color rgb="FFFF0000"/>
        <rFont val="ＭＳ ゴシック"/>
        <family val="3"/>
        <charset val="128"/>
      </rPr>
      <t xml:space="preserve">
</t>
    </r>
    <r>
      <rPr>
        <sz val="10"/>
        <rFont val="ＭＳ ゴシック"/>
        <family val="3"/>
        <charset val="128"/>
      </rPr>
      <t>これら以外の登録がある場合、その他の業種-その他の空欄に登録事業名から入力してください。</t>
    </r>
    <rPh sb="13" eb="15">
      <t>トウロク</t>
    </rPh>
    <rPh sb="16" eb="18">
      <t>トウロク</t>
    </rPh>
    <rPh sb="18" eb="20">
      <t>バンゴウ</t>
    </rPh>
    <rPh sb="21" eb="23">
      <t>トウロク</t>
    </rPh>
    <rPh sb="23" eb="26">
      <t>ネンガッピ</t>
    </rPh>
    <rPh sb="34" eb="36">
      <t>ニュウリョク</t>
    </rPh>
    <rPh sb="44" eb="46">
      <t>キボウ</t>
    </rPh>
    <rPh sb="55" eb="56">
      <t>ラン</t>
    </rPh>
    <rPh sb="121" eb="123">
      <t>バアイ</t>
    </rPh>
    <phoneticPr fontId="5"/>
  </si>
  <si>
    <t>登録及び希望業務</t>
    <rPh sb="0" eb="2">
      <t>トウロク</t>
    </rPh>
    <rPh sb="2" eb="3">
      <t>オヨ</t>
    </rPh>
    <rPh sb="4" eb="6">
      <t>キボウ</t>
    </rPh>
    <rPh sb="6" eb="8">
      <t>ギョウム</t>
    </rPh>
    <phoneticPr fontId="4"/>
  </si>
  <si>
    <t>*7：具体的な内容を(4)その他の具体的な内容欄に入力してください。</t>
    <rPh sb="3" eb="6">
      <t>グタイテキ</t>
    </rPh>
    <rPh sb="7" eb="9">
      <t>ナイヨウ</t>
    </rPh>
    <rPh sb="15" eb="16">
      <t>タ</t>
    </rPh>
    <rPh sb="17" eb="20">
      <t>グタイテキ</t>
    </rPh>
    <rPh sb="21" eb="23">
      <t>ナイヨウ</t>
    </rPh>
    <rPh sb="23" eb="24">
      <t>ラン</t>
    </rPh>
    <rPh sb="25" eb="27">
      <t>ニュウリョク</t>
    </rPh>
    <phoneticPr fontId="4"/>
  </si>
  <si>
    <t>43_宇土市</t>
  </si>
  <si>
    <t>Ver.7.0.1</t>
    <phoneticPr fontId="4"/>
  </si>
  <si>
    <t>7.0.1</t>
  </si>
  <si>
    <t>流動比率 (a/b×100)</t>
    <phoneticPr fontId="4"/>
  </si>
  <si>
    <t>流動資産 (a)</t>
    <rPh sb="0" eb="2">
      <t>リュウドウ</t>
    </rPh>
    <rPh sb="2" eb="4">
      <t>シサン</t>
    </rPh>
    <phoneticPr fontId="4"/>
  </si>
  <si>
    <t>流動負債 (b)</t>
    <rPh sb="0" eb="2">
      <t>リュウドウ</t>
    </rPh>
    <rPh sb="2" eb="4">
      <t>フサイ</t>
    </rPh>
    <phoneticPr fontId="4"/>
  </si>
  <si>
    <t>直前決算時(千円)</t>
    <rPh sb="0" eb="2">
      <t>チョクゼン</t>
    </rPh>
    <rPh sb="2" eb="4">
      <t>ケッサン</t>
    </rPh>
    <rPh sb="4" eb="5">
      <t>ジ</t>
    </rPh>
    <rPh sb="6" eb="8">
      <t>センエン</t>
    </rPh>
    <phoneticPr fontId="5"/>
  </si>
  <si>
    <t>前２ヶ年間の
平均実績高(千円)</t>
    <phoneticPr fontId="4"/>
  </si>
  <si>
    <t>経営状況(流動比率)</t>
    <rPh sb="0" eb="2">
      <t>ケイエイ</t>
    </rPh>
    <rPh sb="2" eb="4">
      <t>ジョウキョウ</t>
    </rPh>
    <rPh sb="5" eb="7">
      <t>リュウドウ</t>
    </rPh>
    <rPh sb="7" eb="9">
      <t>ヒリツ</t>
    </rPh>
    <phoneticPr fontId="4"/>
  </si>
  <si>
    <t>工事監理(建築)</t>
    <phoneticPr fontId="4"/>
  </si>
  <si>
    <t>工事監理(電気)</t>
    <phoneticPr fontId="4"/>
  </si>
  <si>
    <t>工事監理(機械)</t>
    <phoneticPr fontId="4"/>
  </si>
  <si>
    <t>登録を希望する業種の実績高を入力してください。
業種区分の詳細は、H.業種情報-(3)登録及び希望業務を参照してください。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</si>
  <si>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t>例)1000001　「-（ハイフン）」を使わず7桁の数字で入力してください。</t>
    <phoneticPr fontId="4"/>
  </si>
  <si>
    <t>都道府県から入力してください。</t>
    <rPh sb="0" eb="4">
      <t>トドウフケン</t>
    </rPh>
    <phoneticPr fontId="4"/>
  </si>
  <si>
    <t>例)0000-00-0000　半角の数字とハイフンで入力してください。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</si>
</sst>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5">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61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5" xfId="0" applyNumberFormat="1" applyFont="1" applyFill="1" applyBorder="1" applyAlignment="1" applyProtection="1">
      <alignment horizontal="left" vertical="center"/>
      <protection locked="0"/>
    </xf>
    <xf numFmtId="38" fontId="23" fillId="2" borderId="63" xfId="6" applyNumberFormat="1" applyFont="1" applyFill="1" applyBorder="1" applyAlignment="1" applyProtection="1">
      <alignment horizontal="right" vertical="center"/>
      <protection locked="0"/>
    </xf>
    <xf numFmtId="38" fontId="23" fillId="2" borderId="62" xfId="6" applyNumberFormat="1" applyFont="1" applyFill="1" applyBorder="1" applyAlignment="1" applyProtection="1">
      <alignment horizontal="right" vertical="center"/>
      <protection locked="0"/>
    </xf>
    <xf numFmtId="38" fontId="23" fillId="2" borderId="60" xfId="6" applyNumberFormat="1" applyFont="1" applyFill="1" applyBorder="1" applyAlignment="1" applyProtection="1">
      <alignment horizontal="right" vertical="center"/>
      <protection locked="0"/>
    </xf>
    <xf numFmtId="49" fontId="23" fillId="2" borderId="53" xfId="12" applyNumberFormat="1" applyFont="1" applyFill="1" applyBorder="1" applyAlignment="1" applyProtection="1">
      <alignment horizontal="center" vertical="center"/>
      <protection locked="0"/>
    </xf>
    <xf numFmtId="49" fontId="23" fillId="2" borderId="7" xfId="12" applyNumberFormat="1" applyFont="1" applyFill="1" applyBorder="1" applyAlignment="1" applyProtection="1">
      <alignment horizontal="center" vertical="center"/>
      <protection locked="0"/>
    </xf>
    <xf numFmtId="49" fontId="23" fillId="2" borderId="68" xfId="12" applyNumberFormat="1" applyFont="1" applyFill="1" applyBorder="1" applyAlignment="1" applyProtection="1">
      <alignment horizontal="center" vertical="center"/>
      <protection locked="0"/>
    </xf>
    <xf numFmtId="49" fontId="23" fillId="2" borderId="66" xfId="12" applyNumberFormat="1" applyFont="1" applyFill="1" applyBorder="1" applyAlignment="1" applyProtection="1">
      <alignment horizontal="center" vertical="center"/>
      <protection locked="0"/>
    </xf>
    <xf numFmtId="49" fontId="23" fillId="2" borderId="32" xfId="12" applyNumberFormat="1" applyFont="1" applyFill="1" applyBorder="1" applyAlignment="1" applyProtection="1">
      <alignment horizontal="center" vertical="center"/>
      <protection locked="0"/>
    </xf>
    <xf numFmtId="49" fontId="23" fillId="2" borderId="73"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3" xfId="12" applyNumberFormat="1" applyFont="1" applyFill="1" applyBorder="1" applyAlignment="1" applyProtection="1">
      <alignment horizontal="center" vertical="center"/>
      <protection locked="0"/>
    </xf>
    <xf numFmtId="49" fontId="23" fillId="2" borderId="8" xfId="12" applyNumberFormat="1" applyFont="1" applyFill="1" applyBorder="1" applyAlignment="1" applyProtection="1">
      <alignment horizontal="center"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1"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38" fontId="23" fillId="2" borderId="1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56" xfId="1" applyNumberFormat="1" applyFont="1" applyFill="1" applyBorder="1" applyAlignment="1" applyProtection="1">
      <alignment horizontal="right" vertical="center"/>
      <protection locked="0"/>
    </xf>
    <xf numFmtId="178" fontId="23" fillId="2" borderId="47" xfId="1" applyNumberFormat="1" applyFont="1" applyFill="1" applyBorder="1" applyAlignment="1" applyProtection="1">
      <alignment horizontal="right" vertical="center"/>
      <protection locked="0"/>
    </xf>
    <xf numFmtId="38" fontId="23" fillId="2" borderId="45" xfId="1" applyNumberFormat="1" applyFont="1" applyFill="1" applyBorder="1" applyAlignment="1" applyProtection="1">
      <alignment horizontal="right" vertical="center"/>
      <protection locked="0"/>
    </xf>
    <xf numFmtId="178" fontId="23" fillId="2" borderId="46"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178" fontId="23" fillId="2" borderId="57" xfId="1" applyNumberFormat="1" applyFont="1" applyFill="1" applyBorder="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38" fontId="23" fillId="2" borderId="10"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42"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38" fontId="23" fillId="2" borderId="42"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49" fontId="23" fillId="2" borderId="16"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1" xfId="0" applyNumberFormat="1" applyFont="1" applyFill="1" applyBorder="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38" fontId="23" fillId="2" borderId="46" xfId="1" applyNumberFormat="1" applyFont="1" applyFill="1" applyBorder="1" applyAlignment="1" applyProtection="1">
      <alignment horizontal="right" vertical="center"/>
      <protection locked="0"/>
    </xf>
    <xf numFmtId="38" fontId="23" fillId="2" borderId="57"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42"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1" xfId="1" applyNumberFormat="1" applyFont="1" applyFill="1" applyBorder="1" applyAlignment="1" applyProtection="1">
      <alignment horizontal="right" vertical="center"/>
      <protection locked="0"/>
    </xf>
    <xf numFmtId="49" fontId="23" fillId="2" borderId="43"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4"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right" vertical="center"/>
      <protection locked="0"/>
    </xf>
    <xf numFmtId="49" fontId="23" fillId="2" borderId="42" xfId="6" applyNumberFormat="1" applyFont="1" applyFill="1" applyBorder="1" applyAlignment="1" applyProtection="1">
      <alignment horizontal="left" vertical="center"/>
      <protection locked="0"/>
    </xf>
    <xf numFmtId="38" fontId="23" fillId="2" borderId="47" xfId="1" applyNumberFormat="1" applyFont="1" applyFill="1" applyBorder="1" applyAlignment="1" applyProtection="1">
      <alignment horizontal="right" vertical="center"/>
      <protection locked="0"/>
    </xf>
    <xf numFmtId="49"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55" xfId="0" applyNumberFormat="1" applyFont="1" applyFill="1" applyBorder="1" applyAlignment="1" applyProtection="1">
      <alignment horizontal="left" vertical="center"/>
      <protection locked="0"/>
    </xf>
    <xf numFmtId="177" fontId="23" fillId="2" borderId="65" xfId="0" applyNumberFormat="1" applyFont="1" applyFill="1" applyBorder="1" applyAlignment="1" applyProtection="1">
      <alignment horizontal="left" vertical="center"/>
      <protection locked="0"/>
    </xf>
    <xf numFmtId="177" fontId="23" fillId="2" borderId="67" xfId="0" applyNumberFormat="1" applyFont="1" applyFill="1" applyBorder="1" applyAlignment="1" applyProtection="1">
      <alignment horizontal="left" vertical="center"/>
      <protection locked="0"/>
    </xf>
    <xf numFmtId="177" fontId="23" fillId="2" borderId="69" xfId="0" applyNumberFormat="1" applyFont="1" applyFill="1" applyBorder="1" applyAlignment="1" applyProtection="1">
      <alignment horizontal="left" vertical="center"/>
      <protection locked="0"/>
    </xf>
    <xf numFmtId="177" fontId="23" fillId="2" borderId="72" xfId="0" applyNumberFormat="1" applyFont="1" applyFill="1" applyBorder="1" applyAlignment="1" applyProtection="1">
      <alignment horizontal="left" vertical="center"/>
      <protection locked="0"/>
    </xf>
    <xf numFmtId="177" fontId="23" fillId="2" borderId="71"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55" xfId="0" applyNumberFormat="1" applyFont="1" applyFill="1" applyBorder="1" applyAlignment="1" applyProtection="1">
      <alignment horizontal="left" vertical="center"/>
      <protection locked="0"/>
    </xf>
    <xf numFmtId="49" fontId="23" fillId="2" borderId="65" xfId="0" applyNumberFormat="1" applyFont="1" applyFill="1" applyBorder="1" applyAlignment="1" applyProtection="1">
      <alignment horizontal="left" vertical="center"/>
      <protection locked="0"/>
    </xf>
    <xf numFmtId="49" fontId="23" fillId="2" borderId="67" xfId="0" applyNumberFormat="1" applyFont="1" applyFill="1" applyBorder="1" applyAlignment="1" applyProtection="1">
      <alignment horizontal="left" vertical="center"/>
      <protection locked="0"/>
    </xf>
    <xf numFmtId="49" fontId="23" fillId="2" borderId="69" xfId="0" applyNumberFormat="1" applyFont="1" applyFill="1" applyBorder="1" applyAlignment="1" applyProtection="1">
      <alignment horizontal="left" vertical="center"/>
      <protection locked="0"/>
    </xf>
    <xf numFmtId="49" fontId="23" fillId="2" borderId="72" xfId="0" applyNumberFormat="1" applyFont="1" applyFill="1" applyBorder="1" applyAlignment="1" applyProtection="1">
      <alignment horizontal="left" vertical="center"/>
      <protection locked="0"/>
    </xf>
    <xf numFmtId="49" fontId="23" fillId="2" borderId="71"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1"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5" xfId="0" applyNumberFormat="1" applyFont="1" applyFill="1" applyBorder="1" applyAlignment="1" applyProtection="1">
      <alignment horizontal="left" vertical="center"/>
      <protection locked="0"/>
    </xf>
    <xf numFmtId="49" fontId="23" fillId="2" borderId="73" xfId="12" applyNumberFormat="1" applyFont="1" applyFill="1" applyBorder="1" applyAlignment="1" applyProtection="1">
      <alignment horizontal="center" vertical="center"/>
      <protection locked="0"/>
    </xf>
    <xf numFmtId="49" fontId="23" fillId="2" borderId="70" xfId="12" applyNumberFormat="1" applyFont="1" applyFill="1" applyBorder="1" applyAlignment="1" applyProtection="1">
      <alignment horizontal="center" vertical="center"/>
      <protection locked="0"/>
    </xf>
    <xf numFmtId="49" fontId="23" fillId="2" borderId="10" xfId="0" applyNumberFormat="1"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10"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77" fontId="23" fillId="2" borderId="14" xfId="0" applyNumberFormat="1" applyFont="1" applyFill="1" applyBorder="1" applyAlignment="1" applyProtection="1">
      <alignment horizontal="left" vertical="center"/>
      <protection locked="0"/>
    </xf>
    <xf numFmtId="49" fontId="23" fillId="2" borderId="37" xfId="0" applyNumberFormat="1" applyFont="1" applyFill="1" applyBorder="1" applyAlignment="1" applyProtection="1">
      <alignment horizontal="left" vertical="center"/>
      <protection locked="0"/>
    </xf>
    <xf numFmtId="49" fontId="23" fillId="2" borderId="33" xfId="0" applyNumberFormat="1" applyFont="1" applyFill="1" applyBorder="1" applyAlignment="1" applyProtection="1">
      <alignment horizontal="left" vertical="center"/>
      <protection locked="0"/>
    </xf>
    <xf numFmtId="177" fontId="23" fillId="2" borderId="37" xfId="0" applyNumberFormat="1" applyFont="1" applyFill="1" applyBorder="1" applyAlignment="1" applyProtection="1">
      <alignment horizontal="left" vertical="center"/>
      <protection locked="0"/>
    </xf>
    <xf numFmtId="177" fontId="23" fillId="2" borderId="33" xfId="0" applyNumberFormat="1" applyFont="1" applyFill="1" applyBorder="1" applyAlignment="1" applyProtection="1">
      <alignment horizontal="left" vertical="center"/>
      <protection locked="0"/>
    </xf>
    <xf numFmtId="49" fontId="23" fillId="2" borderId="74" xfId="0" applyNumberFormat="1" applyFont="1" applyFill="1" applyBorder="1" applyAlignment="1" applyProtection="1">
      <alignment horizontal="left" vertical="center"/>
      <protection locked="0"/>
    </xf>
    <xf numFmtId="49" fontId="23" fillId="2" borderId="59" xfId="0" applyNumberFormat="1" applyFont="1" applyFill="1" applyBorder="1" applyAlignment="1" applyProtection="1">
      <alignment horizontal="left" vertical="center"/>
      <protection locked="0"/>
    </xf>
    <xf numFmtId="14" fontId="23" fillId="2" borderId="74" xfId="0" applyNumberFormat="1" applyFont="1" applyFill="1" applyBorder="1" applyAlignment="1" applyProtection="1">
      <alignment horizontal="left" vertical="center"/>
      <protection locked="0"/>
    </xf>
    <xf numFmtId="177" fontId="23" fillId="2" borderId="59"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49" fontId="23" fillId="2" borderId="18" xfId="0" applyNumberFormat="1" applyFont="1" applyFill="1" applyBorder="1" applyAlignment="1" applyProtection="1">
      <alignment horizontal="left" vertical="center"/>
      <protection locked="0"/>
    </xf>
    <xf numFmtId="49" fontId="23" fillId="2" borderId="19" xfId="0" applyNumberFormat="1" applyFont="1" applyFill="1" applyBorder="1" applyAlignment="1" applyProtection="1">
      <alignment horizontal="left" vertical="center"/>
      <protection locked="0"/>
    </xf>
    <xf numFmtId="177" fontId="23" fillId="2" borderId="31" xfId="0" applyNumberFormat="1" applyFont="1" applyFill="1" applyBorder="1" applyAlignment="1" applyProtection="1">
      <alignment horizontal="left" vertical="center"/>
      <protection locked="0"/>
    </xf>
    <xf numFmtId="177" fontId="23" fillId="2" borderId="44" xfId="0" applyNumberFormat="1" applyFont="1" applyFill="1" applyBorder="1" applyAlignment="1" applyProtection="1">
      <alignment horizontal="left" vertical="center"/>
      <protection locked="0"/>
    </xf>
    <xf numFmtId="177" fontId="23" fillId="2" borderId="26" xfId="0" applyNumberFormat="1" applyFont="1" applyFill="1" applyBorder="1" applyAlignment="1" applyProtection="1">
      <alignment horizontal="left" vertical="center"/>
      <protection locked="0"/>
    </xf>
    <xf numFmtId="177" fontId="23" fillId="2" borderId="18" xfId="0" applyNumberFormat="1" applyFont="1" applyFill="1" applyBorder="1" applyAlignment="1" applyProtection="1">
      <alignment horizontal="left" vertical="center"/>
      <protection locked="0"/>
    </xf>
    <xf numFmtId="177" fontId="23" fillId="2" borderId="19" xfId="0" applyNumberFormat="1"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49" fontId="23" fillId="2" borderId="68" xfId="12"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15" xfId="2" applyNumberFormat="1" applyFont="1" applyFill="1" applyBorder="1" applyAlignment="1" applyProtection="1">
      <alignment horizontal="left" vertical="center"/>
      <protection locked="0"/>
    </xf>
    <xf numFmtId="0" fontId="23" fillId="2" borderId="4" xfId="2" applyFont="1" applyFill="1" applyBorder="1" applyAlignment="1" applyProtection="1">
      <alignment horizontal="left" vertical="center"/>
      <protection locked="0"/>
    </xf>
    <xf numFmtId="0" fontId="23" fillId="2" borderId="5" xfId="2" applyFont="1" applyFill="1" applyBorder="1" applyAlignment="1" applyProtection="1">
      <alignment horizontal="left" vertical="center"/>
      <protection locked="0"/>
    </xf>
    <xf numFmtId="49" fontId="23" fillId="2" borderId="16" xfId="2" applyNumberFormat="1" applyFont="1" applyFill="1" applyBorder="1" applyAlignment="1" applyProtection="1">
      <alignment horizontal="left" vertical="center"/>
      <protection locked="0"/>
    </xf>
    <xf numFmtId="0" fontId="23" fillId="2" borderId="9" xfId="2" applyFont="1" applyFill="1" applyBorder="1" applyAlignment="1" applyProtection="1">
      <alignment horizontal="left" vertical="center"/>
      <protection locked="0"/>
    </xf>
    <xf numFmtId="0" fontId="23" fillId="2" borderId="10" xfId="2" applyFont="1" applyFill="1" applyBorder="1" applyAlignment="1" applyProtection="1">
      <alignment horizontal="left"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4" xfId="0" applyNumberFormat="1" applyFont="1" applyFill="1" applyBorder="1" applyAlignment="1" applyProtection="1">
      <alignment horizontal="left" vertical="center"/>
      <protection locked="0"/>
    </xf>
    <xf numFmtId="49" fontId="23" fillId="2" borderId="6"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shrinkToFit="1"/>
      <protection locked="0"/>
    </xf>
    <xf numFmtId="49" fontId="23" fillId="2" borderId="9" xfId="0" applyNumberFormat="1" applyFont="1" applyFill="1" applyBorder="1" applyAlignment="1" applyProtection="1">
      <alignment horizontal="left" vertical="center" shrinkToFit="1"/>
      <protection locked="0"/>
    </xf>
    <xf numFmtId="49" fontId="23" fillId="2" borderId="11" xfId="0" applyNumberFormat="1" applyFont="1" applyFill="1" applyBorder="1" applyAlignment="1" applyProtection="1">
      <alignment horizontal="left" vertical="center" shrinkToFit="1"/>
      <protection locked="0"/>
    </xf>
    <xf numFmtId="49" fontId="23" fillId="2" borderId="12" xfId="0" applyNumberFormat="1" applyFont="1" applyFill="1" applyBorder="1" applyAlignment="1" applyProtection="1">
      <alignment horizontal="left" vertical="center" shrinkToFit="1"/>
      <protection locked="0"/>
    </xf>
    <xf numFmtId="49" fontId="23" fillId="2" borderId="13" xfId="0" applyNumberFormat="1" applyFont="1" applyFill="1" applyBorder="1" applyAlignment="1" applyProtection="1">
      <alignment horizontal="left" vertical="center" shrinkToFit="1"/>
      <protection locked="0"/>
    </xf>
    <xf numFmtId="49" fontId="23" fillId="2" borderId="41" xfId="0" applyNumberFormat="1" applyFont="1" applyFill="1" applyBorder="1" applyAlignment="1" applyProtection="1">
      <alignment horizontal="left" vertical="center" shrinkToFit="1"/>
      <protection locked="0"/>
    </xf>
    <xf numFmtId="0" fontId="23" fillId="2" borderId="9" xfId="0" applyFont="1" applyFill="1" applyBorder="1" applyAlignment="1" applyProtection="1">
      <alignment horizontal="left" vertical="center"/>
      <protection locked="0"/>
    </xf>
    <xf numFmtId="49" fontId="23" fillId="2" borderId="15" xfId="0" applyNumberFormat="1"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49" fontId="23" fillId="2" borderId="42" xfId="2" applyNumberFormat="1" applyFont="1" applyFill="1" applyBorder="1" applyAlignment="1" applyProtection="1">
      <alignment horizontal="left" vertical="center"/>
      <protection locked="0"/>
    </xf>
    <xf numFmtId="0" fontId="23" fillId="2" borderId="13" xfId="2" applyFont="1" applyFill="1" applyBorder="1" applyAlignment="1" applyProtection="1">
      <alignment horizontal="left" vertical="center"/>
      <protection locked="0"/>
    </xf>
    <xf numFmtId="0" fontId="23" fillId="2" borderId="14" xfId="2"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shrinkToFit="1"/>
      <protection locked="0"/>
    </xf>
    <xf numFmtId="49" fontId="23" fillId="2" borderId="4" xfId="0" applyNumberFormat="1" applyFont="1" applyFill="1" applyBorder="1" applyAlignment="1" applyProtection="1">
      <alignment horizontal="left" vertical="center" shrinkToFit="1"/>
      <protection locked="0"/>
    </xf>
    <xf numFmtId="49" fontId="23" fillId="2" borderId="6" xfId="0" applyNumberFormat="1" applyFont="1" applyFill="1" applyBorder="1" applyAlignment="1" applyProtection="1">
      <alignment horizontal="left" vertical="center" shrinkToFit="1"/>
      <protection locked="0"/>
    </xf>
    <xf numFmtId="0" fontId="23" fillId="2" borderId="13" xfId="0"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horizontal="left" vertical="top" wrapText="1"/>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6"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6"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49" xfId="0" applyNumberFormat="1" applyFont="1" applyBorder="1" applyAlignment="1" applyProtection="1">
      <alignment horizontal="right" vertical="center"/>
    </xf>
    <xf numFmtId="38" fontId="11" fillId="0" borderId="38"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3"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4"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0" fontId="18" fillId="0" borderId="0" xfId="0" applyFont="1" applyAlignment="1" applyProtection="1">
      <alignmen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2"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1"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1" fillId="0" borderId="25" xfId="0" applyFont="1" applyBorder="1" applyProtection="1">
      <alignment vertical="center"/>
    </xf>
    <xf numFmtId="0" fontId="11" fillId="0" borderId="2" xfId="0" applyFont="1" applyBorder="1" applyProtection="1">
      <alignment vertical="center"/>
    </xf>
    <xf numFmtId="0" fontId="11" fillId="0" borderId="36"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6"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5" xfId="2" applyFont="1" applyBorder="1" applyProtection="1">
      <alignment vertical="center"/>
    </xf>
    <xf numFmtId="0" fontId="11" fillId="0" borderId="46" xfId="2" applyFont="1" applyBorder="1" applyProtection="1">
      <alignment vertical="center"/>
    </xf>
    <xf numFmtId="0" fontId="11" fillId="0" borderId="47"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4"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0"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6"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0"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1"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3" xfId="2" applyFont="1" applyBorder="1" applyAlignment="1" applyProtection="1">
      <alignment horizontal="left" vertical="center" wrapText="1"/>
    </xf>
    <xf numFmtId="0" fontId="11" fillId="0" borderId="59"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49" xfId="2" applyFont="1" applyBorder="1" applyAlignment="1" applyProtection="1">
      <alignment horizontal="left" vertical="center" wrapText="1"/>
    </xf>
    <xf numFmtId="0" fontId="11" fillId="0" borderId="33"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58" xfId="1" applyNumberFormat="1" applyFont="1" applyBorder="1" applyAlignment="1" applyProtection="1">
      <alignment horizontal="right" vertical="center"/>
    </xf>
    <xf numFmtId="38" fontId="23" fillId="0" borderId="54"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58"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1"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6" xfId="12" applyNumberFormat="1" applyFont="1" applyBorder="1" applyAlignment="1" applyProtection="1">
      <alignment horizontal="center" vertical="center"/>
    </xf>
    <xf numFmtId="0" fontId="11" fillId="0" borderId="50"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0" xfId="12" applyNumberFormat="1" applyFont="1" applyBorder="1" applyAlignment="1" applyProtection="1">
      <alignment horizontal="center" vertical="center"/>
    </xf>
    <xf numFmtId="0" fontId="11" fillId="0" borderId="52" xfId="6" applyFont="1" applyBorder="1" applyAlignment="1" applyProtection="1">
      <alignment horizontal="left" vertical="center"/>
    </xf>
    <xf numFmtId="0" fontId="11" fillId="0" borderId="53"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18" xfId="0" applyFont="1" applyBorder="1" applyAlignment="1" applyProtection="1">
      <alignment horizontal="left" vertical="center" wrapText="1"/>
    </xf>
    <xf numFmtId="0" fontId="11" fillId="0" borderId="17" xfId="0" applyFont="1" applyBorder="1" applyAlignment="1" applyProtection="1">
      <alignment horizontal="left" vertical="center"/>
    </xf>
    <xf numFmtId="177" fontId="11" fillId="0" borderId="30" xfId="0" applyNumberFormat="1"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 xfId="2" applyFont="1" applyBorder="1" applyProtection="1">
      <alignment vertical="center"/>
    </xf>
    <xf numFmtId="0" fontId="11" fillId="0" borderId="17" xfId="2" applyFont="1" applyBorder="1" applyProtection="1">
      <alignmen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wrapText="1"/>
    </xf>
    <xf numFmtId="0" fontId="11" fillId="0" borderId="2" xfId="2" applyFont="1" applyBorder="1" applyAlignment="1" applyProtection="1">
      <alignment horizontal="left" vertical="center" wrapText="1"/>
    </xf>
    <xf numFmtId="0" fontId="11" fillId="0" borderId="1" xfId="2" applyFont="1" applyBorder="1" applyAlignment="1" applyProtection="1">
      <alignment horizontal="center" vertical="center" wrapText="1"/>
    </xf>
    <xf numFmtId="0" fontId="11" fillId="0" borderId="2" xfId="2" applyFont="1" applyBorder="1" applyAlignment="1" applyProtection="1">
      <alignment horizontal="center" vertical="center" wrapText="1"/>
    </xf>
    <xf numFmtId="0" fontId="11" fillId="0" borderId="36" xfId="2" applyFont="1" applyBorder="1" applyAlignment="1" applyProtection="1">
      <alignment horizontal="center" vertical="center" wrapText="1"/>
    </xf>
    <xf numFmtId="0" fontId="11" fillId="0" borderId="21" xfId="12" applyFont="1" applyBorder="1" applyAlignment="1" applyProtection="1">
      <alignment horizontal="center" vertical="top"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5" xfId="12" applyFont="1" applyBorder="1" applyAlignment="1" applyProtection="1">
      <alignment horizontal="left" vertical="center"/>
    </xf>
    <xf numFmtId="0" fontId="11" fillId="3" borderId="66" xfId="12" applyFont="1" applyFill="1" applyBorder="1" applyAlignment="1" applyProtection="1">
      <alignment horizontal="center" vertical="center"/>
    </xf>
    <xf numFmtId="0" fontId="11" fillId="0" borderId="55" xfId="0" applyFont="1" applyBorder="1" applyAlignment="1" applyProtection="1">
      <alignment horizontal="left" vertical="center"/>
    </xf>
    <xf numFmtId="0" fontId="11" fillId="0" borderId="65" xfId="0" applyFont="1" applyBorder="1" applyAlignment="1" applyProtection="1">
      <alignment horizontal="left" vertical="center"/>
    </xf>
    <xf numFmtId="0" fontId="11" fillId="0" borderId="0" xfId="12" applyFont="1" applyAlignment="1" applyProtection="1">
      <alignment horizontal="center" vertical="top"/>
    </xf>
    <xf numFmtId="0" fontId="11" fillId="0" borderId="8" xfId="12" applyFont="1" applyBorder="1" applyAlignment="1" applyProtection="1">
      <alignment horizontal="left" vertical="center"/>
    </xf>
    <xf numFmtId="0" fontId="11" fillId="0" borderId="9" xfId="12" applyFont="1" applyBorder="1" applyAlignment="1" applyProtection="1">
      <alignment horizontal="left" vertical="center"/>
    </xf>
    <xf numFmtId="0" fontId="11" fillId="0" borderId="10" xfId="12" applyFont="1" applyBorder="1" applyAlignment="1" applyProtection="1">
      <alignment horizontal="left" vertical="center"/>
    </xf>
    <xf numFmtId="0" fontId="11" fillId="3" borderId="68" xfId="12" applyFont="1" applyFill="1" applyBorder="1" applyAlignment="1" applyProtection="1">
      <alignment horizontal="center" vertical="center"/>
    </xf>
    <xf numFmtId="0" fontId="11" fillId="0" borderId="67" xfId="0" applyFont="1" applyBorder="1" applyAlignment="1" applyProtection="1">
      <alignment horizontal="left" vertical="center"/>
    </xf>
    <xf numFmtId="0" fontId="11" fillId="0" borderId="69" xfId="0" applyFont="1" applyBorder="1" applyAlignment="1" applyProtection="1">
      <alignment horizontal="left" vertical="center"/>
    </xf>
    <xf numFmtId="0" fontId="11" fillId="0" borderId="18" xfId="12" applyFont="1" applyBorder="1" applyAlignment="1" applyProtection="1">
      <alignment horizontal="center" vertical="top"/>
    </xf>
    <xf numFmtId="0" fontId="11" fillId="0" borderId="12" xfId="12" applyFont="1" applyBorder="1" applyAlignment="1" applyProtection="1">
      <alignment horizontal="left" vertical="center"/>
    </xf>
    <xf numFmtId="0" fontId="11" fillId="0" borderId="13" xfId="12" applyFont="1" applyBorder="1" applyAlignment="1" applyProtection="1">
      <alignment horizontal="left" vertical="center"/>
    </xf>
    <xf numFmtId="0" fontId="11" fillId="0" borderId="14" xfId="12" applyFont="1" applyBorder="1" applyAlignment="1" applyProtection="1">
      <alignment horizontal="left" vertical="center"/>
    </xf>
    <xf numFmtId="0" fontId="11" fillId="3" borderId="70" xfId="12" applyFont="1" applyFill="1" applyBorder="1" applyAlignment="1" applyProtection="1">
      <alignment horizontal="center" vertical="center"/>
    </xf>
    <xf numFmtId="0" fontId="11" fillId="0" borderId="72" xfId="0" applyFont="1" applyBorder="1" applyAlignment="1" applyProtection="1">
      <alignment horizontal="left" vertical="center"/>
    </xf>
    <xf numFmtId="0" fontId="11" fillId="0" borderId="71" xfId="0" applyFont="1" applyBorder="1" applyAlignment="1" applyProtection="1">
      <alignment horizontal="left" vertical="center"/>
    </xf>
    <xf numFmtId="0" fontId="11" fillId="0" borderId="64" xfId="12" applyFont="1" applyBorder="1" applyAlignment="1" applyProtection="1">
      <alignment horizontal="center" vertical="top" textRotation="255" wrapText="1"/>
    </xf>
    <xf numFmtId="0" fontId="11" fillId="0" borderId="3"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39" xfId="12" applyFont="1" applyBorder="1" applyAlignment="1" applyProtection="1">
      <alignment horizontal="center" vertical="top" textRotation="255" wrapText="1"/>
    </xf>
    <xf numFmtId="0" fontId="11" fillId="3" borderId="7" xfId="0" applyFont="1" applyFill="1" applyBorder="1" applyAlignment="1" applyProtection="1">
      <alignment horizontal="center" vertical="center"/>
    </xf>
    <xf numFmtId="0" fontId="11" fillId="0" borderId="48" xfId="12" applyFont="1" applyBorder="1" applyAlignment="1" applyProtection="1">
      <alignment horizontal="center" vertical="top" textRotation="255" wrapText="1"/>
    </xf>
    <xf numFmtId="0" fontId="11" fillId="3" borderId="61" xfId="0" applyFont="1" applyFill="1" applyBorder="1" applyAlignment="1" applyProtection="1">
      <alignment horizontal="center" vertical="center"/>
    </xf>
    <xf numFmtId="0" fontId="11" fillId="0" borderId="64" xfId="12" applyFont="1" applyBorder="1" applyAlignment="1" applyProtection="1">
      <alignment horizontal="center" vertical="top" textRotation="255"/>
    </xf>
    <xf numFmtId="0" fontId="11" fillId="0" borderId="39" xfId="12" applyFont="1" applyBorder="1" applyAlignment="1" applyProtection="1">
      <alignment horizontal="center" vertical="top" textRotation="255"/>
    </xf>
    <xf numFmtId="0" fontId="11" fillId="0" borderId="37"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7" xfId="12" applyFont="1" applyBorder="1" applyAlignment="1" applyProtection="1">
      <alignment horizontal="left" vertical="center"/>
    </xf>
    <xf numFmtId="49" fontId="11" fillId="3" borderId="74" xfId="12" applyNumberFormat="1" applyFont="1" applyFill="1" applyBorder="1" applyAlignment="1" applyProtection="1">
      <alignment horizontal="center" vertical="center"/>
    </xf>
    <xf numFmtId="49" fontId="11" fillId="3" borderId="31" xfId="12" applyNumberFormat="1" applyFont="1" applyFill="1" applyBorder="1" applyAlignment="1" applyProtection="1">
      <alignment horizontal="center" vertical="center"/>
    </xf>
    <xf numFmtId="49" fontId="11" fillId="3" borderId="59" xfId="12" applyNumberFormat="1" applyFont="1" applyFill="1" applyBorder="1" applyAlignment="1" applyProtection="1">
      <alignment horizontal="center" vertical="center"/>
    </xf>
    <xf numFmtId="49" fontId="11" fillId="3" borderId="67"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69" xfId="12" applyNumberFormat="1" applyFont="1" applyFill="1" applyBorder="1" applyAlignment="1" applyProtection="1">
      <alignment horizontal="center" vertical="center"/>
    </xf>
    <xf numFmtId="0" fontId="11" fillId="0" borderId="35" xfId="12" applyFont="1" applyBorder="1" applyAlignment="1" applyProtection="1">
      <alignment horizontal="center" vertical="top" textRotation="255"/>
    </xf>
    <xf numFmtId="49" fontId="11" fillId="3" borderId="37" xfId="12" applyNumberFormat="1" applyFont="1" applyFill="1" applyBorder="1" applyAlignment="1" applyProtection="1">
      <alignment horizontal="center" vertical="center"/>
    </xf>
    <xf numFmtId="49" fontId="11" fillId="3" borderId="38" xfId="12" applyNumberFormat="1" applyFont="1" applyFill="1" applyBorder="1" applyAlignment="1" applyProtection="1">
      <alignment horizontal="center" vertical="center"/>
    </xf>
    <xf numFmtId="49" fontId="11" fillId="3" borderId="33" xfId="12" applyNumberFormat="1" applyFont="1" applyFill="1" applyBorder="1" applyAlignment="1" applyProtection="1">
      <alignment horizontal="center" vertical="center"/>
    </xf>
    <xf numFmtId="0" fontId="11" fillId="0" borderId="16"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49" fontId="11" fillId="3" borderId="7" xfId="12" applyNumberFormat="1" applyFont="1" applyFill="1" applyBorder="1" applyAlignment="1" applyProtection="1">
      <alignment horizontal="center" vertical="center"/>
    </xf>
    <xf numFmtId="0" fontId="11" fillId="0" borderId="8"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34" xfId="0" applyFont="1" applyBorder="1" applyAlignment="1" applyProtection="1">
      <alignment horizontal="center" vertical="top" textRotation="255" wrapText="1"/>
    </xf>
    <xf numFmtId="0" fontId="11" fillId="0" borderId="8" xfId="12" applyFont="1" applyBorder="1" applyProtection="1">
      <alignment vertical="center"/>
    </xf>
    <xf numFmtId="0" fontId="11" fillId="0" borderId="9" xfId="12" applyFont="1" applyBorder="1" applyProtection="1">
      <alignment vertical="center"/>
    </xf>
    <xf numFmtId="0" fontId="11" fillId="0" borderId="10" xfId="12" applyFont="1" applyBorder="1" applyProtection="1">
      <alignment vertical="center"/>
    </xf>
    <xf numFmtId="0" fontId="11" fillId="0" borderId="74" xfId="0" applyFont="1" applyBorder="1" applyAlignment="1" applyProtection="1">
      <alignment horizontal="left" vertical="center"/>
    </xf>
    <xf numFmtId="0" fontId="11" fillId="0" borderId="59" xfId="0" applyFont="1" applyBorder="1" applyAlignment="1" applyProtection="1">
      <alignment horizontal="left" vertical="center"/>
    </xf>
    <xf numFmtId="0" fontId="11" fillId="0" borderId="39" xfId="0" applyFont="1" applyBorder="1" applyAlignment="1" applyProtection="1">
      <alignment horizontal="center" vertical="top" textRotation="255" wrapText="1"/>
    </xf>
    <xf numFmtId="49" fontId="11" fillId="3" borderId="73" xfId="12" applyNumberFormat="1" applyFont="1" applyFill="1" applyBorder="1" applyAlignment="1" applyProtection="1">
      <alignment horizontal="center" vertical="center"/>
    </xf>
    <xf numFmtId="0" fontId="11" fillId="0" borderId="74" xfId="12" applyFont="1" applyBorder="1" applyAlignment="1" applyProtection="1">
      <alignment horizontal="left" vertical="center"/>
    </xf>
    <xf numFmtId="0" fontId="11" fillId="0" borderId="31" xfId="12" applyFont="1" applyBorder="1" applyAlignment="1" applyProtection="1">
      <alignment horizontal="left" vertical="center"/>
    </xf>
    <xf numFmtId="0" fontId="11" fillId="0" borderId="59" xfId="12" applyFont="1" applyBorder="1" applyAlignment="1" applyProtection="1">
      <alignment horizontal="left" vertical="center"/>
    </xf>
    <xf numFmtId="49" fontId="11" fillId="3" borderId="68" xfId="12" applyNumberFormat="1" applyFont="1" applyFill="1" applyBorder="1" applyAlignment="1" applyProtection="1">
      <alignment horizontal="center" vertical="center"/>
    </xf>
    <xf numFmtId="0" fontId="11" fillId="0" borderId="7" xfId="0" applyFont="1" applyBorder="1" applyProtection="1">
      <alignment vertical="center"/>
    </xf>
    <xf numFmtId="0" fontId="11" fillId="0" borderId="48" xfId="0" applyFont="1" applyBorder="1" applyAlignment="1" applyProtection="1">
      <alignment horizontal="center" vertical="top" textRotation="255" wrapText="1"/>
    </xf>
    <xf numFmtId="0" fontId="11" fillId="0" borderId="72" xfId="12" applyFont="1" applyBorder="1" applyAlignment="1" applyProtection="1">
      <alignment horizontal="left" vertical="center"/>
    </xf>
    <xf numFmtId="0" fontId="11" fillId="0" borderId="18" xfId="12" applyFont="1" applyBorder="1" applyAlignment="1" applyProtection="1">
      <alignment horizontal="left" vertical="center"/>
    </xf>
    <xf numFmtId="0" fontId="11" fillId="0" borderId="69" xfId="12" applyFont="1" applyBorder="1" applyAlignment="1" applyProtection="1">
      <alignment horizontal="left" vertical="center"/>
    </xf>
    <xf numFmtId="49" fontId="11" fillId="3" borderId="70" xfId="12" applyNumberFormat="1" applyFont="1" applyFill="1" applyBorder="1" applyAlignment="1" applyProtection="1">
      <alignment horizontal="center" vertical="center"/>
    </xf>
    <xf numFmtId="0" fontId="11" fillId="0" borderId="12"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64" xfId="0" applyFont="1" applyBorder="1" applyAlignment="1" applyProtection="1">
      <alignment horizontal="center" vertical="top" textRotation="255" wrapText="1"/>
    </xf>
    <xf numFmtId="0" fontId="11" fillId="0" borderId="3" xfId="12" applyFont="1" applyBorder="1" applyProtection="1">
      <alignment vertical="center"/>
    </xf>
    <xf numFmtId="0" fontId="11" fillId="0" borderId="4" xfId="12" applyFont="1" applyBorder="1" applyProtection="1">
      <alignment vertical="center"/>
    </xf>
    <xf numFmtId="0" fontId="11" fillId="0" borderId="5" xfId="12" applyFont="1" applyBorder="1" applyProtection="1">
      <alignment vertical="center"/>
    </xf>
    <xf numFmtId="49" fontId="11" fillId="3" borderId="66" xfId="12" applyNumberFormat="1" applyFont="1" applyFill="1" applyBorder="1" applyAlignment="1" applyProtection="1">
      <alignment horizontal="center" vertical="center"/>
    </xf>
    <xf numFmtId="0" fontId="11" fillId="0" borderId="26" xfId="1" applyFont="1" applyBorder="1" applyProtection="1">
      <alignment vertical="center"/>
    </xf>
    <xf numFmtId="0" fontId="11" fillId="0" borderId="8" xfId="0" applyFont="1" applyBorder="1" applyProtection="1">
      <alignment vertical="center"/>
    </xf>
    <xf numFmtId="0" fontId="11" fillId="0" borderId="9" xfId="0" applyFont="1" applyBorder="1" applyProtection="1">
      <alignment vertical="center"/>
    </xf>
    <xf numFmtId="0" fontId="11" fillId="0" borderId="10" xfId="0" applyFont="1" applyBorder="1" applyProtection="1">
      <alignment vertical="center"/>
    </xf>
    <xf numFmtId="0" fontId="6" fillId="0" borderId="26" xfId="0" applyFont="1" applyBorder="1" applyProtection="1">
      <alignment vertical="center"/>
    </xf>
    <xf numFmtId="0" fontId="6" fillId="0" borderId="0" xfId="0" applyFont="1" applyProtection="1">
      <alignment vertical="center"/>
    </xf>
    <xf numFmtId="0" fontId="17" fillId="0" borderId="0" xfId="0" applyFont="1" applyAlignment="1" applyProtection="1">
      <alignment horizontal="right" vertical="center"/>
    </xf>
    <xf numFmtId="0" fontId="24" fillId="0" borderId="0" xfId="0" applyFont="1" applyProtection="1">
      <alignment vertical="center"/>
    </xf>
    <xf numFmtId="0" fontId="11" fillId="0" borderId="19" xfId="2" applyFont="1" applyBorder="1" applyProtection="1">
      <alignment vertical="center"/>
    </xf>
    <xf numFmtId="181" fontId="16" fillId="0" borderId="22" xfId="0" applyNumberFormat="1" applyFont="1" applyBorder="1" applyProtection="1">
      <alignment vertical="center"/>
    </xf>
    <xf numFmtId="49" fontId="16" fillId="0" borderId="0" xfId="0" applyNumberFormat="1" applyFont="1" applyProtection="1">
      <alignment vertical="center"/>
    </xf>
    <xf numFmtId="0" fontId="11" fillId="0" borderId="23" xfId="2" applyFont="1" applyBorder="1" applyProtection="1">
      <alignment vertical="center"/>
    </xf>
    <xf numFmtId="180" fontId="11" fillId="0" borderId="0" xfId="0" applyNumberFormat="1" applyFont="1" applyAlignment="1" applyProtection="1">
      <alignment horizontal="right" vertical="center"/>
    </xf>
    <xf numFmtId="49" fontId="11" fillId="0" borderId="0" xfId="0" applyNumberFormat="1" applyFont="1" applyAlignment="1" applyProtection="1">
      <alignment horizontal="left" vertical="center"/>
    </xf>
    <xf numFmtId="0" fontId="17" fillId="0" borderId="0" xfId="0" applyFont="1" applyAlignment="1" applyProtection="1">
      <alignment horizontal="left" vertical="center" wrapText="1"/>
    </xf>
    <xf numFmtId="0" fontId="20" fillId="0" borderId="18" xfId="0" applyFont="1" applyBorder="1" applyAlignment="1" applyProtection="1">
      <alignment horizontal="left" vertical="center" wrapText="1"/>
    </xf>
    <xf numFmtId="180" fontId="11" fillId="0" borderId="26" xfId="0" applyNumberFormat="1" applyFont="1" applyBorder="1" applyAlignment="1" applyProtection="1">
      <alignment horizontal="center" vertical="top"/>
    </xf>
    <xf numFmtId="49" fontId="23" fillId="0" borderId="25" xfId="0" applyNumberFormat="1" applyFont="1" applyBorder="1" applyAlignment="1" applyProtection="1">
      <alignment horizontal="left" vertical="center"/>
    </xf>
    <xf numFmtId="49" fontId="23" fillId="0" borderId="2" xfId="0" applyNumberFormat="1" applyFont="1" applyBorder="1" applyAlignment="1" applyProtection="1">
      <alignment horizontal="left" vertical="center"/>
    </xf>
    <xf numFmtId="49" fontId="23" fillId="0" borderId="17" xfId="0" applyNumberFormat="1" applyFont="1" applyBorder="1" applyAlignment="1" applyProtection="1">
      <alignment horizontal="left" vertical="center"/>
    </xf>
    <xf numFmtId="49" fontId="23" fillId="0" borderId="1" xfId="0" applyNumberFormat="1" applyFont="1" applyBorder="1" applyAlignment="1" applyProtection="1">
      <alignment horizontal="left" vertical="center"/>
    </xf>
    <xf numFmtId="49" fontId="23" fillId="0" borderId="21" xfId="0" applyNumberFormat="1" applyFont="1" applyBorder="1" applyAlignment="1" applyProtection="1">
      <alignment horizontal="left" vertical="center"/>
    </xf>
    <xf numFmtId="49" fontId="23" fillId="0" borderId="23" xfId="0" applyNumberFormat="1" applyFont="1" applyBorder="1" applyAlignment="1" applyProtection="1">
      <alignment horizontal="left" vertical="center"/>
    </xf>
    <xf numFmtId="49" fontId="17" fillId="0" borderId="21" xfId="0" applyNumberFormat="1" applyFont="1" applyBorder="1" applyAlignment="1" applyProtection="1">
      <alignment vertical="top"/>
    </xf>
    <xf numFmtId="0" fontId="17" fillId="0" borderId="0" xfId="0" applyFont="1" applyAlignment="1" applyProtection="1">
      <alignment horizontal="left" vertical="top" wrapText="1"/>
    </xf>
    <xf numFmtId="180" fontId="11" fillId="0" borderId="0" xfId="0" applyNumberFormat="1" applyFont="1" applyAlignment="1" applyProtection="1">
      <alignment horizontal="center" vertical="top"/>
    </xf>
    <xf numFmtId="0" fontId="20" fillId="0" borderId="18" xfId="0" applyFont="1" applyBorder="1" applyProtection="1">
      <alignment vertical="center"/>
    </xf>
    <xf numFmtId="49" fontId="23" fillId="0" borderId="20" xfId="0" applyNumberFormat="1" applyFont="1" applyBorder="1" applyAlignment="1" applyProtection="1">
      <alignment horizontal="left" vertical="center"/>
    </xf>
    <xf numFmtId="49" fontId="23" fillId="0" borderId="65" xfId="0" applyNumberFormat="1" applyFont="1" applyBorder="1" applyAlignment="1" applyProtection="1">
      <alignment horizontal="left" vertical="center"/>
    </xf>
    <xf numFmtId="49" fontId="23" fillId="0" borderId="55" xfId="0" applyNumberFormat="1" applyFont="1" applyBorder="1" applyAlignment="1" applyProtection="1">
      <alignment horizontal="left" vertical="center"/>
    </xf>
    <xf numFmtId="49" fontId="23" fillId="0" borderId="55" xfId="0" applyNumberFormat="1" applyFont="1" applyBorder="1" applyAlignment="1" applyProtection="1">
      <alignment horizontal="center" vertical="center"/>
    </xf>
    <xf numFmtId="49" fontId="23" fillId="0" borderId="21" xfId="0" applyNumberFormat="1" applyFont="1" applyBorder="1" applyAlignment="1" applyProtection="1">
      <alignment horizontal="center" vertical="center"/>
    </xf>
    <xf numFmtId="49" fontId="23" fillId="0" borderId="23" xfId="0" applyNumberFormat="1" applyFont="1" applyBorder="1" applyAlignment="1" applyProtection="1">
      <alignment horizontal="center" vertical="center"/>
    </xf>
    <xf numFmtId="49" fontId="23" fillId="0" borderId="22" xfId="0" applyNumberFormat="1" applyFont="1" applyBorder="1" applyAlignment="1" applyProtection="1">
      <alignment horizontal="left" vertical="center"/>
    </xf>
    <xf numFmtId="49" fontId="23" fillId="0" borderId="18" xfId="0" applyNumberFormat="1" applyFont="1" applyBorder="1" applyAlignment="1" applyProtection="1">
      <alignment horizontal="left" vertical="center"/>
    </xf>
    <xf numFmtId="49" fontId="23" fillId="0" borderId="71" xfId="0" applyNumberFormat="1" applyFont="1" applyBorder="1" applyAlignment="1" applyProtection="1">
      <alignment horizontal="left" vertical="center"/>
    </xf>
    <xf numFmtId="49" fontId="23" fillId="0" borderId="72" xfId="0" applyNumberFormat="1" applyFont="1" applyBorder="1" applyAlignment="1" applyProtection="1">
      <alignment horizontal="left" vertical="center"/>
    </xf>
    <xf numFmtId="49" fontId="23" fillId="0" borderId="12" xfId="0" applyNumberFormat="1" applyFont="1" applyBorder="1" applyAlignment="1" applyProtection="1">
      <alignment horizontal="left" vertical="center"/>
    </xf>
    <xf numFmtId="49" fontId="23" fillId="0" borderId="13" xfId="0" applyNumberFormat="1" applyFont="1" applyBorder="1" applyAlignment="1" applyProtection="1">
      <alignment horizontal="left" vertical="center"/>
    </xf>
    <xf numFmtId="49" fontId="23" fillId="0" borderId="14" xfId="0" applyNumberFormat="1" applyFont="1" applyBorder="1" applyAlignment="1" applyProtection="1">
      <alignment horizontal="left" vertical="center"/>
    </xf>
    <xf numFmtId="49" fontId="23" fillId="0" borderId="41" xfId="0" applyNumberFormat="1" applyFont="1" applyBorder="1" applyAlignment="1" applyProtection="1">
      <alignment horizontal="left" vertical="center"/>
    </xf>
    <xf numFmtId="49" fontId="11" fillId="0" borderId="21" xfId="0" applyNumberFormat="1" applyFont="1" applyBorder="1" applyAlignment="1" applyProtection="1">
      <alignment horizontal="left" vertical="top"/>
    </xf>
    <xf numFmtId="0" fontId="17" fillId="0" borderId="21" xfId="0" applyFont="1" applyBorder="1" applyAlignment="1" applyProtection="1">
      <alignment horizontal="left" vertical="top" wrapText="1"/>
    </xf>
    <xf numFmtId="49" fontId="24" fillId="0" borderId="0" xfId="0" applyNumberFormat="1" applyFont="1" applyAlignment="1" applyProtection="1">
      <alignment horizontal="left" vertical="top"/>
    </xf>
    <xf numFmtId="49" fontId="11" fillId="0" borderId="0" xfId="0" applyNumberFormat="1" applyFont="1" applyAlignment="1" applyProtection="1">
      <alignment horizontal="left" vertical="top"/>
    </xf>
    <xf numFmtId="178" fontId="11" fillId="0" borderId="18" xfId="0" applyNumberFormat="1" applyFont="1" applyBorder="1" applyProtection="1">
      <alignment vertical="center"/>
    </xf>
    <xf numFmtId="182" fontId="11" fillId="0" borderId="18" xfId="0" applyNumberFormat="1" applyFont="1" applyBorder="1" applyProtection="1">
      <alignment vertical="center"/>
    </xf>
    <xf numFmtId="182" fontId="11" fillId="0" borderId="18" xfId="0" applyNumberFormat="1" applyFont="1" applyBorder="1" applyAlignment="1" applyProtection="1">
      <alignment vertical="top"/>
    </xf>
    <xf numFmtId="178" fontId="11" fillId="0" borderId="18" xfId="0" applyNumberFormat="1" applyFont="1" applyBorder="1" applyAlignment="1" applyProtection="1">
      <alignment vertical="top"/>
    </xf>
    <xf numFmtId="0" fontId="11" fillId="0" borderId="18" xfId="0" applyFont="1" applyBorder="1" applyAlignment="1" applyProtection="1">
      <alignment vertical="top"/>
    </xf>
    <xf numFmtId="178" fontId="11" fillId="0" borderId="0" xfId="0" applyNumberFormat="1" applyFont="1" applyAlignment="1" applyProtection="1">
      <alignment vertical="top"/>
    </xf>
    <xf numFmtId="182" fontId="11" fillId="0" borderId="0" xfId="0" applyNumberFormat="1" applyFont="1" applyAlignment="1" applyProtection="1">
      <alignment vertical="top"/>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9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419"/>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93" hidden="1" customWidth="1"/>
    <col min="2" max="3" width="1.625" style="193" customWidth="1"/>
    <col min="4" max="8" width="5.625" style="193" customWidth="1"/>
    <col min="9" max="9" width="1.625" style="193" customWidth="1"/>
    <col min="10" max="10" width="8.625" style="193" customWidth="1"/>
    <col min="11" max="11" width="2.625" style="193" customWidth="1"/>
    <col min="12" max="13" width="6.125" style="193" customWidth="1"/>
    <col min="14" max="14" width="11.625" style="193" customWidth="1"/>
    <col min="15" max="15" width="12.125" style="193" customWidth="1"/>
    <col min="16" max="16" width="8.625" style="193" customWidth="1"/>
    <col min="17" max="17" width="12.125" style="193" customWidth="1"/>
    <col min="18" max="18" width="8.625" style="193" customWidth="1"/>
    <col min="19" max="19" width="12.125" style="193" customWidth="1"/>
    <col min="20" max="20" width="8.625" style="193" customWidth="1"/>
    <col min="21" max="21" width="3.625" style="193" customWidth="1"/>
    <col min="22" max="22" width="1.625" style="193" customWidth="1"/>
    <col min="23" max="23" width="4.375" style="193" customWidth="1"/>
    <col min="24" max="24" width="5" style="193" customWidth="1"/>
    <col min="25" max="25" width="4.375" style="193" customWidth="1"/>
    <col min="26" max="26" width="2.625" style="193" customWidth="1"/>
    <col min="27" max="27" width="3.625" style="193" customWidth="1"/>
    <col min="28" max="16384" width="9" style="193"/>
  </cols>
  <sheetData>
    <row r="1" spans="1:27" ht="30" customHeight="1" x14ac:dyDescent="0.15">
      <c r="A1" s="613" t="s">
        <v>252</v>
      </c>
      <c r="B1" s="188"/>
      <c r="C1" s="189" t="s">
        <v>183</v>
      </c>
      <c r="D1" s="190"/>
      <c r="E1" s="190"/>
      <c r="F1" s="190"/>
      <c r="G1" s="190"/>
      <c r="H1" s="190"/>
      <c r="I1" s="190"/>
      <c r="J1" s="190"/>
      <c r="K1" s="190"/>
      <c r="L1" s="190"/>
      <c r="M1" s="190"/>
      <c r="N1" s="190"/>
      <c r="O1" s="190"/>
      <c r="P1" s="190"/>
      <c r="Q1" s="190"/>
      <c r="R1" s="190"/>
      <c r="S1" s="190"/>
      <c r="T1" s="190"/>
      <c r="U1" s="190"/>
      <c r="V1" s="190"/>
      <c r="W1" s="612" t="s">
        <v>253</v>
      </c>
      <c r="X1" s="191"/>
      <c r="Y1" s="191"/>
      <c r="Z1" s="191"/>
      <c r="AA1" s="192"/>
    </row>
    <row r="2" spans="1:27" ht="15.75" hidden="1" customHeight="1" x14ac:dyDescent="0.15">
      <c r="A2" s="613" t="s">
        <v>15</v>
      </c>
      <c r="B2" s="188"/>
      <c r="C2" s="194"/>
      <c r="D2" s="194"/>
      <c r="AA2" s="192"/>
    </row>
    <row r="3" spans="1:27" ht="30" customHeight="1" x14ac:dyDescent="0.15">
      <c r="A3" s="614" t="s">
        <v>254</v>
      </c>
      <c r="B3" s="195"/>
      <c r="C3" s="193" t="s">
        <v>184</v>
      </c>
      <c r="AA3" s="192"/>
    </row>
    <row r="4" spans="1:27" ht="5.25" customHeight="1" x14ac:dyDescent="0.15">
      <c r="A4" s="195"/>
      <c r="B4" s="195"/>
      <c r="C4" s="196"/>
      <c r="D4" s="197"/>
      <c r="E4" s="197"/>
      <c r="F4" s="197"/>
      <c r="G4" s="197"/>
      <c r="H4" s="197"/>
      <c r="I4" s="197"/>
      <c r="J4" s="197"/>
      <c r="K4" s="197"/>
      <c r="L4" s="197"/>
      <c r="M4" s="197"/>
      <c r="N4" s="197"/>
      <c r="O4" s="197"/>
      <c r="P4" s="197"/>
      <c r="Q4" s="197"/>
      <c r="R4" s="197"/>
      <c r="S4" s="197"/>
      <c r="T4" s="197"/>
      <c r="U4" s="197"/>
      <c r="V4" s="197"/>
      <c r="W4" s="197"/>
      <c r="X4" s="197"/>
      <c r="Y4" s="197"/>
      <c r="Z4" s="198"/>
    </row>
    <row r="5" spans="1:27" ht="15" customHeight="1" x14ac:dyDescent="0.15">
      <c r="A5" s="195"/>
      <c r="B5" s="195"/>
      <c r="C5" s="199" t="s">
        <v>179</v>
      </c>
      <c r="D5" s="200"/>
      <c r="E5" s="200"/>
      <c r="F5" s="200"/>
      <c r="G5" s="200"/>
      <c r="H5" s="200"/>
      <c r="I5" s="200"/>
      <c r="J5" s="200"/>
      <c r="K5" s="200"/>
      <c r="L5" s="200"/>
      <c r="M5" s="200"/>
      <c r="N5" s="200"/>
      <c r="O5" s="200"/>
      <c r="P5" s="200"/>
      <c r="Q5" s="200"/>
      <c r="R5" s="200"/>
      <c r="S5" s="200"/>
      <c r="T5" s="200"/>
      <c r="U5" s="200"/>
      <c r="V5" s="200"/>
      <c r="W5" s="200"/>
      <c r="X5" s="200"/>
      <c r="Y5" s="200"/>
      <c r="Z5" s="201"/>
    </row>
    <row r="6" spans="1:27" ht="15" customHeight="1" x14ac:dyDescent="0.15">
      <c r="A6" s="195"/>
      <c r="B6" s="195"/>
      <c r="C6" s="199" t="s">
        <v>3</v>
      </c>
      <c r="D6" s="200"/>
      <c r="E6" s="200"/>
      <c r="F6" s="200"/>
      <c r="G6" s="200"/>
      <c r="H6" s="200"/>
      <c r="I6" s="200"/>
      <c r="J6" s="200"/>
      <c r="K6" s="200"/>
      <c r="L6" s="200"/>
      <c r="M6" s="200"/>
      <c r="N6" s="200"/>
      <c r="O6" s="200"/>
      <c r="P6" s="200"/>
      <c r="Q6" s="200"/>
      <c r="R6" s="200"/>
      <c r="S6" s="200"/>
      <c r="T6" s="200"/>
      <c r="U6" s="200"/>
      <c r="V6" s="200"/>
      <c r="W6" s="200"/>
      <c r="X6" s="200"/>
      <c r="Y6" s="200"/>
      <c r="Z6" s="201"/>
    </row>
    <row r="7" spans="1:27" ht="15" customHeight="1" x14ac:dyDescent="0.15">
      <c r="A7" s="195"/>
      <c r="B7" s="195"/>
      <c r="C7" s="199" t="s">
        <v>4</v>
      </c>
      <c r="D7" s="200"/>
      <c r="E7" s="200"/>
      <c r="F7" s="200"/>
      <c r="G7" s="200"/>
      <c r="H7" s="200"/>
      <c r="I7" s="200"/>
      <c r="J7" s="200"/>
      <c r="K7" s="200"/>
      <c r="L7" s="200"/>
      <c r="M7" s="200"/>
      <c r="N7" s="200"/>
      <c r="O7" s="200"/>
      <c r="P7" s="200"/>
      <c r="Q7" s="200"/>
      <c r="R7" s="200"/>
      <c r="S7" s="200"/>
      <c r="T7" s="200"/>
      <c r="U7" s="200"/>
      <c r="V7" s="200"/>
      <c r="W7" s="200"/>
      <c r="X7" s="200"/>
      <c r="Y7" s="200"/>
      <c r="Z7" s="201"/>
    </row>
    <row r="8" spans="1:27" ht="13.5" hidden="1" x14ac:dyDescent="0.15">
      <c r="A8" s="195"/>
      <c r="B8" s="195"/>
      <c r="C8" s="199"/>
      <c r="D8" s="200"/>
      <c r="E8" s="200"/>
      <c r="F8" s="200"/>
      <c r="G8" s="200"/>
      <c r="H8" s="200"/>
      <c r="I8" s="200"/>
      <c r="J8" s="200"/>
      <c r="K8" s="200"/>
      <c r="L8" s="200"/>
      <c r="M8" s="200"/>
      <c r="N8" s="200"/>
      <c r="O8" s="200"/>
      <c r="P8" s="200"/>
      <c r="Q8" s="200"/>
      <c r="R8" s="200"/>
      <c r="S8" s="200"/>
      <c r="T8" s="200"/>
      <c r="U8" s="200"/>
      <c r="V8" s="200"/>
      <c r="W8" s="200"/>
      <c r="X8" s="200"/>
      <c r="Y8" s="200"/>
      <c r="Z8" s="201"/>
    </row>
    <row r="9" spans="1:27" ht="5.25" customHeight="1" x14ac:dyDescent="0.15">
      <c r="A9" s="195"/>
      <c r="B9" s="195"/>
      <c r="C9" s="202"/>
      <c r="D9" s="203"/>
      <c r="E9" s="203"/>
      <c r="F9" s="203"/>
      <c r="G9" s="203"/>
      <c r="H9" s="203"/>
      <c r="I9" s="203"/>
      <c r="J9" s="203"/>
      <c r="K9" s="203"/>
      <c r="L9" s="203"/>
      <c r="M9" s="203"/>
      <c r="N9" s="203"/>
      <c r="O9" s="203"/>
      <c r="P9" s="203"/>
      <c r="Q9" s="203"/>
      <c r="R9" s="203"/>
      <c r="S9" s="203"/>
      <c r="T9" s="203"/>
      <c r="U9" s="203"/>
      <c r="V9" s="203"/>
      <c r="W9" s="203"/>
      <c r="X9" s="203"/>
      <c r="Y9" s="203"/>
      <c r="Z9" s="204"/>
    </row>
    <row r="10" spans="1:27" ht="30" customHeight="1" x14ac:dyDescent="0.15">
      <c r="A10" s="195"/>
      <c r="B10" s="195"/>
    </row>
    <row r="11" spans="1:27" ht="15.75" hidden="1" customHeight="1" x14ac:dyDescent="0.15">
      <c r="A11" s="195"/>
      <c r="B11" s="195"/>
    </row>
    <row r="12" spans="1:27" ht="15.75" hidden="1" customHeight="1" x14ac:dyDescent="0.15">
      <c r="A12" s="195"/>
      <c r="B12" s="195"/>
    </row>
    <row r="13" spans="1:27" ht="20.100000000000001" customHeight="1" x14ac:dyDescent="0.15">
      <c r="A13" s="195"/>
      <c r="B13" s="195"/>
      <c r="C13" s="205" t="s">
        <v>119</v>
      </c>
      <c r="D13" s="206"/>
      <c r="E13" s="206"/>
      <c r="F13" s="206"/>
      <c r="G13" s="206"/>
      <c r="H13" s="207"/>
    </row>
    <row r="14" spans="1:27" ht="15" customHeight="1" x14ac:dyDescent="0.15">
      <c r="A14" s="195"/>
      <c r="B14" s="195"/>
      <c r="C14" s="208"/>
      <c r="D14" s="209"/>
      <c r="E14" s="209"/>
      <c r="F14" s="209"/>
      <c r="G14" s="209"/>
      <c r="H14" s="209"/>
      <c r="I14" s="210"/>
      <c r="J14" s="210"/>
      <c r="K14" s="210"/>
      <c r="L14" s="210"/>
      <c r="M14" s="210"/>
      <c r="N14" s="210"/>
      <c r="O14" s="210"/>
      <c r="P14" s="210"/>
      <c r="Q14" s="210"/>
      <c r="R14" s="210"/>
      <c r="S14" s="210"/>
      <c r="T14" s="210"/>
      <c r="U14" s="210"/>
      <c r="V14" s="210"/>
      <c r="W14" s="210"/>
      <c r="X14" s="210"/>
      <c r="Y14" s="210"/>
      <c r="Z14" s="211"/>
    </row>
    <row r="15" spans="1:27" ht="15.75" hidden="1" customHeight="1" x14ac:dyDescent="0.15">
      <c r="A15" s="195"/>
      <c r="B15" s="195"/>
      <c r="C15" s="212"/>
      <c r="D15" s="213"/>
      <c r="E15" s="214"/>
      <c r="F15" s="214"/>
      <c r="G15" s="214"/>
      <c r="H15" s="214"/>
      <c r="I15" s="215"/>
      <c r="J15" s="216"/>
      <c r="K15" s="216"/>
      <c r="L15" s="216"/>
      <c r="M15" s="216"/>
      <c r="N15" s="216"/>
      <c r="O15" s="216"/>
      <c r="P15" s="216"/>
      <c r="Q15" s="216"/>
      <c r="R15" s="216"/>
      <c r="S15" s="216"/>
      <c r="T15" s="216"/>
      <c r="U15" s="216"/>
      <c r="V15" s="216"/>
      <c r="W15" s="216"/>
      <c r="X15" s="216"/>
      <c r="Y15" s="216"/>
      <c r="Z15" s="217"/>
    </row>
    <row r="16" spans="1:27" ht="15.75" hidden="1" customHeight="1" x14ac:dyDescent="0.15">
      <c r="A16" s="195"/>
      <c r="B16" s="195"/>
      <c r="C16" s="212"/>
      <c r="D16" s="213"/>
      <c r="E16" s="218"/>
      <c r="F16" s="218"/>
      <c r="G16" s="218"/>
      <c r="H16" s="218"/>
      <c r="I16" s="215"/>
      <c r="J16" s="219"/>
      <c r="K16" s="219"/>
      <c r="L16" s="219"/>
      <c r="M16" s="219"/>
      <c r="N16" s="219"/>
      <c r="O16" s="219"/>
      <c r="P16" s="219"/>
      <c r="Q16" s="219"/>
      <c r="R16" s="219"/>
      <c r="S16" s="219"/>
      <c r="T16" s="219"/>
      <c r="U16" s="219"/>
      <c r="V16" s="219"/>
      <c r="W16" s="219"/>
      <c r="X16" s="219"/>
      <c r="Y16" s="219"/>
      <c r="Z16" s="217"/>
    </row>
    <row r="17" spans="1:26" ht="15.75" hidden="1" customHeight="1" x14ac:dyDescent="0.15">
      <c r="A17" s="195"/>
      <c r="B17" s="195"/>
      <c r="C17" s="212"/>
      <c r="D17" s="213"/>
      <c r="E17" s="218"/>
      <c r="F17" s="218"/>
      <c r="G17" s="218"/>
      <c r="H17" s="218"/>
      <c r="I17" s="215"/>
      <c r="J17" s="219"/>
      <c r="K17" s="219"/>
      <c r="L17" s="219"/>
      <c r="M17" s="219"/>
      <c r="N17" s="219"/>
      <c r="O17" s="219"/>
      <c r="P17" s="219"/>
      <c r="Q17" s="219"/>
      <c r="R17" s="219"/>
      <c r="S17" s="219"/>
      <c r="T17" s="219"/>
      <c r="U17" s="219"/>
      <c r="V17" s="219"/>
      <c r="W17" s="219"/>
      <c r="X17" s="219"/>
      <c r="Y17" s="219"/>
      <c r="Z17" s="217"/>
    </row>
    <row r="18" spans="1:26" ht="15.75" hidden="1" customHeight="1" x14ac:dyDescent="0.15">
      <c r="A18" s="195"/>
      <c r="B18" s="195"/>
      <c r="C18" s="212"/>
      <c r="D18" s="213"/>
      <c r="E18" s="218"/>
      <c r="F18" s="218"/>
      <c r="G18" s="218"/>
      <c r="H18" s="218"/>
      <c r="I18" s="215"/>
      <c r="J18" s="219"/>
      <c r="K18" s="219"/>
      <c r="L18" s="219"/>
      <c r="M18" s="219"/>
      <c r="N18" s="219"/>
      <c r="O18" s="219"/>
      <c r="P18" s="219"/>
      <c r="Q18" s="219"/>
      <c r="R18" s="219"/>
      <c r="S18" s="219"/>
      <c r="T18" s="219"/>
      <c r="U18" s="219"/>
      <c r="V18" s="219"/>
      <c r="W18" s="219"/>
      <c r="X18" s="219"/>
      <c r="Y18" s="219"/>
      <c r="Z18" s="217"/>
    </row>
    <row r="19" spans="1:26" ht="15.75" hidden="1" customHeight="1" x14ac:dyDescent="0.15">
      <c r="A19" s="195"/>
      <c r="B19" s="195"/>
      <c r="C19" s="212"/>
      <c r="D19" s="213"/>
      <c r="E19" s="218"/>
      <c r="F19" s="218"/>
      <c r="G19" s="218"/>
      <c r="H19" s="218"/>
      <c r="I19" s="215"/>
      <c r="J19" s="219"/>
      <c r="K19" s="219"/>
      <c r="L19" s="219"/>
      <c r="M19" s="219"/>
      <c r="N19" s="219"/>
      <c r="O19" s="219"/>
      <c r="P19" s="219"/>
      <c r="Q19" s="219"/>
      <c r="R19" s="219"/>
      <c r="S19" s="219"/>
      <c r="T19" s="219"/>
      <c r="U19" s="219"/>
      <c r="V19" s="219"/>
      <c r="W19" s="219"/>
      <c r="X19" s="219"/>
      <c r="Y19" s="219"/>
      <c r="Z19" s="217"/>
    </row>
    <row r="20" spans="1:26" ht="20.100000000000001" customHeight="1" x14ac:dyDescent="0.15">
      <c r="A20" s="195">
        <f>IFERROR(IF(TRIM($I20)="",1001,0),3)</f>
        <v>1001</v>
      </c>
      <c r="B20" s="195"/>
      <c r="C20" s="212"/>
      <c r="D20" s="213">
        <v>1</v>
      </c>
      <c r="E20" s="193" t="s">
        <v>90</v>
      </c>
      <c r="I20" s="79"/>
      <c r="J20" s="80"/>
      <c r="K20" s="80"/>
      <c r="L20" s="80"/>
      <c r="M20" s="80"/>
      <c r="N20" s="218"/>
      <c r="O20" s="218"/>
      <c r="P20" s="218"/>
      <c r="Q20" s="218"/>
      <c r="R20" s="218"/>
      <c r="S20" s="218"/>
      <c r="T20" s="218"/>
      <c r="U20" s="218"/>
      <c r="V20" s="218"/>
      <c r="W20" s="218"/>
      <c r="X20" s="218"/>
      <c r="Y20" s="218"/>
      <c r="Z20" s="217"/>
    </row>
    <row r="21" spans="1:26" ht="20.100000000000001" customHeight="1" x14ac:dyDescent="0.15">
      <c r="A21" s="195"/>
      <c r="B21" s="195"/>
      <c r="C21" s="212"/>
      <c r="D21" s="213"/>
      <c r="E21" s="218"/>
      <c r="F21" s="218"/>
      <c r="G21" s="218"/>
      <c r="H21" s="218"/>
      <c r="I21" s="215"/>
      <c r="J21" s="220" t="s">
        <v>173</v>
      </c>
      <c r="K21" s="219"/>
      <c r="L21" s="219"/>
      <c r="M21" s="219"/>
      <c r="N21" s="219"/>
      <c r="O21" s="219"/>
      <c r="P21" s="219"/>
      <c r="Q21" s="219"/>
      <c r="R21" s="219"/>
      <c r="S21" s="219"/>
      <c r="T21" s="219"/>
      <c r="U21" s="219"/>
      <c r="V21" s="219"/>
      <c r="W21" s="219"/>
      <c r="X21" s="219"/>
      <c r="Y21" s="219"/>
      <c r="Z21" s="217"/>
    </row>
    <row r="22" spans="1:26" ht="20.100000000000001" customHeight="1" x14ac:dyDescent="0.15">
      <c r="A22" s="195">
        <f>IFERROR(IF(AND(TRIM($I22)&lt;&gt;"", OR(ISERROR(FIND("@"&amp;LEFT($I22,3)&amp;"@", 都道府県3))=FALSE, ISERROR(FIND("@"&amp;LEFT($I22,4)&amp;"@",都道府県4))=FALSE))=FALSE,1001,0),3)</f>
        <v>1001</v>
      </c>
      <c r="B22" s="195"/>
      <c r="C22" s="212"/>
      <c r="D22" s="213">
        <v>2</v>
      </c>
      <c r="E22" s="193" t="s">
        <v>91</v>
      </c>
      <c r="I22" s="81"/>
      <c r="J22" s="81"/>
      <c r="K22" s="81"/>
      <c r="L22" s="81"/>
      <c r="M22" s="81"/>
      <c r="N22" s="81"/>
      <c r="O22" s="81"/>
      <c r="P22" s="81"/>
      <c r="Q22" s="82"/>
      <c r="R22" s="81"/>
      <c r="S22" s="81"/>
      <c r="T22" s="81"/>
      <c r="U22" s="81"/>
      <c r="V22" s="81"/>
      <c r="W22" s="81"/>
      <c r="X22" s="81"/>
      <c r="Y22" s="81"/>
      <c r="Z22" s="217"/>
    </row>
    <row r="23" spans="1:26" ht="20.100000000000001" customHeight="1" x14ac:dyDescent="0.15">
      <c r="A23" s="195"/>
      <c r="B23" s="195"/>
      <c r="C23" s="212"/>
      <c r="D23" s="213"/>
      <c r="E23" s="218"/>
      <c r="F23" s="218"/>
      <c r="G23" s="218"/>
      <c r="H23" s="218"/>
      <c r="I23" s="215"/>
      <c r="J23" s="220" t="s">
        <v>92</v>
      </c>
      <c r="K23" s="219"/>
      <c r="L23" s="219"/>
      <c r="M23" s="219"/>
      <c r="N23" s="219"/>
      <c r="O23" s="219"/>
      <c r="P23" s="219"/>
      <c r="Q23" s="219"/>
      <c r="R23" s="219"/>
      <c r="S23" s="219"/>
      <c r="T23" s="219"/>
      <c r="U23" s="219"/>
      <c r="V23" s="219"/>
      <c r="W23" s="219"/>
      <c r="X23" s="219"/>
      <c r="Y23" s="219"/>
      <c r="Z23" s="217"/>
    </row>
    <row r="24" spans="1:26" ht="20.100000000000001" customHeight="1" x14ac:dyDescent="0.15">
      <c r="A24" s="195">
        <f>IFERROR(IF(TRIM($I24)="",1001,0),3)</f>
        <v>1001</v>
      </c>
      <c r="B24" s="195"/>
      <c r="C24" s="212"/>
      <c r="D24" s="213">
        <v>3</v>
      </c>
      <c r="E24" s="193" t="s">
        <v>120</v>
      </c>
      <c r="I24" s="31"/>
      <c r="J24" s="31"/>
      <c r="K24" s="31"/>
      <c r="L24" s="31"/>
      <c r="M24" s="31"/>
      <c r="N24" s="31"/>
      <c r="O24" s="31"/>
      <c r="P24" s="31"/>
      <c r="Q24" s="32"/>
      <c r="R24" s="31"/>
      <c r="S24" s="31"/>
      <c r="T24" s="31"/>
      <c r="U24" s="31"/>
      <c r="V24" s="31"/>
      <c r="W24" s="31"/>
      <c r="X24" s="31"/>
      <c r="Y24" s="31"/>
      <c r="Z24" s="217"/>
    </row>
    <row r="25" spans="1:26" ht="20.100000000000001" customHeight="1" x14ac:dyDescent="0.15">
      <c r="A25" s="195"/>
      <c r="B25" s="195"/>
      <c r="C25" s="221"/>
      <c r="D25" s="218"/>
      <c r="E25" s="218"/>
      <c r="F25" s="218"/>
      <c r="G25" s="218"/>
      <c r="H25" s="218"/>
      <c r="I25" s="215"/>
      <c r="J25" s="220" t="s">
        <v>148</v>
      </c>
      <c r="K25" s="219"/>
      <c r="L25" s="219"/>
      <c r="M25" s="219"/>
      <c r="N25" s="219"/>
      <c r="O25" s="219"/>
      <c r="P25" s="219"/>
      <c r="Q25" s="219"/>
      <c r="R25" s="219"/>
      <c r="S25" s="219"/>
      <c r="T25" s="219"/>
      <c r="U25" s="219"/>
      <c r="V25" s="219"/>
      <c r="W25" s="219"/>
      <c r="X25" s="219"/>
      <c r="Y25" s="219"/>
      <c r="Z25" s="217"/>
    </row>
    <row r="26" spans="1:26" ht="20.100000000000001" customHeight="1" x14ac:dyDescent="0.15">
      <c r="A26" s="195">
        <f>IFERROR(IF(TRIM($I26)="",1001,0),3)</f>
        <v>1001</v>
      </c>
      <c r="B26" s="195"/>
      <c r="C26" s="212"/>
      <c r="D26" s="213">
        <v>4</v>
      </c>
      <c r="E26" s="193" t="s">
        <v>93</v>
      </c>
      <c r="I26" s="31"/>
      <c r="J26" s="31"/>
      <c r="K26" s="31"/>
      <c r="L26" s="31"/>
      <c r="M26" s="31"/>
      <c r="N26" s="31"/>
      <c r="O26" s="31"/>
      <c r="P26" s="31"/>
      <c r="Q26" s="32"/>
      <c r="R26" s="31"/>
      <c r="S26" s="31"/>
      <c r="T26" s="31"/>
      <c r="U26" s="31"/>
      <c r="V26" s="31"/>
      <c r="W26" s="31"/>
      <c r="X26" s="31"/>
      <c r="Y26" s="31"/>
      <c r="Z26" s="217"/>
    </row>
    <row r="27" spans="1:26" ht="20.100000000000001" customHeight="1" x14ac:dyDescent="0.15">
      <c r="A27" s="195"/>
      <c r="B27" s="195"/>
      <c r="C27" s="221"/>
      <c r="D27" s="218"/>
      <c r="E27" s="218"/>
      <c r="F27" s="218"/>
      <c r="G27" s="218"/>
      <c r="H27" s="218"/>
      <c r="I27" s="215"/>
      <c r="J27" s="220" t="s">
        <v>149</v>
      </c>
      <c r="K27" s="219"/>
      <c r="L27" s="219"/>
      <c r="M27" s="219"/>
      <c r="N27" s="219"/>
      <c r="O27" s="219"/>
      <c r="P27" s="219"/>
      <c r="Q27" s="222"/>
      <c r="R27" s="219"/>
      <c r="S27" s="219"/>
      <c r="T27" s="219"/>
      <c r="U27" s="219"/>
      <c r="V27" s="219"/>
      <c r="W27" s="219"/>
      <c r="X27" s="219"/>
      <c r="Y27" s="219"/>
      <c r="Z27" s="223"/>
    </row>
    <row r="28" spans="1:26" ht="20.100000000000001" customHeight="1" x14ac:dyDescent="0.15">
      <c r="A28" s="195">
        <f>IFERROR(IF(TRIM($I28)="",1001,0),3)</f>
        <v>1001</v>
      </c>
      <c r="B28" s="195"/>
      <c r="C28" s="212"/>
      <c r="D28" s="213">
        <v>5</v>
      </c>
      <c r="E28" s="193" t="s">
        <v>94</v>
      </c>
      <c r="I28" s="31"/>
      <c r="J28" s="31"/>
      <c r="K28" s="31"/>
      <c r="L28" s="31"/>
      <c r="M28" s="31"/>
      <c r="N28" s="31"/>
      <c r="O28" s="31"/>
      <c r="P28" s="31"/>
      <c r="Q28" s="31"/>
      <c r="R28" s="31"/>
      <c r="S28" s="31"/>
      <c r="T28" s="31"/>
      <c r="U28" s="31"/>
      <c r="V28" s="31"/>
      <c r="W28" s="31"/>
      <c r="X28" s="31"/>
      <c r="Y28" s="31"/>
      <c r="Z28" s="217"/>
    </row>
    <row r="29" spans="1:26" ht="20.100000000000001" customHeight="1" x14ac:dyDescent="0.15">
      <c r="A29" s="195"/>
      <c r="B29" s="195"/>
      <c r="C29" s="221"/>
      <c r="D29" s="218"/>
      <c r="E29" s="218"/>
      <c r="F29" s="218"/>
      <c r="G29" s="218"/>
      <c r="H29" s="218"/>
      <c r="I29" s="215"/>
      <c r="J29" s="220" t="s">
        <v>126</v>
      </c>
      <c r="K29" s="219"/>
      <c r="L29" s="219"/>
      <c r="M29" s="219"/>
      <c r="N29" s="219"/>
      <c r="O29" s="219"/>
      <c r="P29" s="219"/>
      <c r="Q29" s="219"/>
      <c r="R29" s="219"/>
      <c r="S29" s="219"/>
      <c r="T29" s="219"/>
      <c r="U29" s="219"/>
      <c r="V29" s="219"/>
      <c r="W29" s="219"/>
      <c r="X29" s="219"/>
      <c r="Y29" s="219"/>
      <c r="Z29" s="223"/>
    </row>
    <row r="30" spans="1:26" ht="20.100000000000001" customHeight="1" x14ac:dyDescent="0.15">
      <c r="A30" s="195">
        <f>IFERROR(IF(OR(TRIM($I30)="", NOT(OR(IFERROR(SEARCH(" ",$I30),0)&gt;0, IFERROR(SEARCH("　",$I30),0)&gt;0))),1001,0),3)</f>
        <v>1001</v>
      </c>
      <c r="B30" s="195"/>
      <c r="C30" s="212"/>
      <c r="D30" s="213">
        <v>6</v>
      </c>
      <c r="E30" s="193" t="s">
        <v>121</v>
      </c>
      <c r="I30" s="31"/>
      <c r="J30" s="31"/>
      <c r="K30" s="31"/>
      <c r="L30" s="31"/>
      <c r="M30" s="31"/>
      <c r="N30" s="31"/>
      <c r="O30" s="31"/>
      <c r="P30" s="31"/>
      <c r="Q30" s="31"/>
      <c r="R30" s="31"/>
      <c r="S30" s="31"/>
      <c r="T30" s="31"/>
      <c r="U30" s="31"/>
      <c r="V30" s="31"/>
      <c r="W30" s="31"/>
      <c r="X30" s="31"/>
      <c r="Y30" s="31"/>
      <c r="Z30" s="217"/>
    </row>
    <row r="31" spans="1:26" ht="20.100000000000001" customHeight="1" x14ac:dyDescent="0.15">
      <c r="A31" s="195"/>
      <c r="B31" s="195"/>
      <c r="C31" s="221"/>
      <c r="D31" s="218"/>
      <c r="E31" s="218"/>
      <c r="F31" s="218"/>
      <c r="G31" s="218"/>
      <c r="H31" s="218"/>
      <c r="I31" s="224"/>
      <c r="J31" s="220" t="s">
        <v>95</v>
      </c>
      <c r="K31" s="220"/>
      <c r="L31" s="220"/>
      <c r="M31" s="220"/>
      <c r="N31" s="220"/>
      <c r="O31" s="220"/>
      <c r="P31" s="220"/>
      <c r="Q31" s="220"/>
      <c r="R31" s="220"/>
      <c r="S31" s="220"/>
      <c r="T31" s="220"/>
      <c r="U31" s="220"/>
      <c r="V31" s="220"/>
      <c r="W31" s="220"/>
      <c r="X31" s="220"/>
      <c r="Y31" s="220"/>
      <c r="Z31" s="223"/>
    </row>
    <row r="32" spans="1:26" ht="20.100000000000001" customHeight="1" x14ac:dyDescent="0.15">
      <c r="A32" s="195">
        <f>IFERROR(IF(OR(TRIM($I32)="", NOT(OR(IFERROR(SEARCH(" ",$I32),0)&gt;0, IFERROR(SEARCH("　",$I32),0)&gt;0))),1001,0),3)</f>
        <v>1001</v>
      </c>
      <c r="B32" s="195"/>
      <c r="C32" s="212"/>
      <c r="D32" s="213">
        <v>7</v>
      </c>
      <c r="E32" s="193" t="s">
        <v>96</v>
      </c>
      <c r="I32" s="31"/>
      <c r="J32" s="31"/>
      <c r="K32" s="31"/>
      <c r="L32" s="31"/>
      <c r="M32" s="31"/>
      <c r="N32" s="31"/>
      <c r="O32" s="31"/>
      <c r="P32" s="31"/>
      <c r="Q32" s="31"/>
      <c r="R32" s="31"/>
      <c r="S32" s="31"/>
      <c r="T32" s="31"/>
      <c r="U32" s="31"/>
      <c r="V32" s="31"/>
      <c r="W32" s="31"/>
      <c r="X32" s="31"/>
      <c r="Y32" s="31"/>
      <c r="Z32" s="217"/>
    </row>
    <row r="33" spans="1:27" ht="20.100000000000001" customHeight="1" x14ac:dyDescent="0.15">
      <c r="A33" s="195"/>
      <c r="B33" s="195"/>
      <c r="C33" s="221"/>
      <c r="D33" s="218"/>
      <c r="E33" s="218"/>
      <c r="F33" s="218"/>
      <c r="G33" s="218"/>
      <c r="H33" s="218"/>
      <c r="I33" s="224"/>
      <c r="J33" s="220" t="s">
        <v>97</v>
      </c>
      <c r="K33" s="220"/>
      <c r="L33" s="220"/>
      <c r="M33" s="220"/>
      <c r="N33" s="220"/>
      <c r="O33" s="220"/>
      <c r="P33" s="220"/>
      <c r="Q33" s="220"/>
      <c r="R33" s="220"/>
      <c r="S33" s="220"/>
      <c r="T33" s="220"/>
      <c r="U33" s="220"/>
      <c r="V33" s="220"/>
      <c r="W33" s="220"/>
      <c r="X33" s="220"/>
      <c r="Y33" s="220"/>
      <c r="Z33" s="217"/>
    </row>
    <row r="34" spans="1:27" ht="20.100000000000001" customHeight="1" x14ac:dyDescent="0.15">
      <c r="A34" s="195">
        <f>IFERROR(IF(NOT(AND(TRIM($I34)&lt;&gt;"",ISNUMBER(VALUE(SUBSTITUTE($I34,"-",""))), IFERROR(SEARCH("-",$I34),0)&gt;0)),1001,0),3)</f>
        <v>1001</v>
      </c>
      <c r="B34" s="195"/>
      <c r="C34" s="212"/>
      <c r="D34" s="213">
        <v>8</v>
      </c>
      <c r="E34" s="193" t="s">
        <v>98</v>
      </c>
      <c r="I34" s="31"/>
      <c r="J34" s="31"/>
      <c r="K34" s="31"/>
      <c r="L34" s="31"/>
      <c r="M34" s="31"/>
      <c r="O34" s="225" t="s">
        <v>99</v>
      </c>
      <c r="P34" s="1"/>
      <c r="Q34" s="193" t="s">
        <v>100</v>
      </c>
      <c r="Y34" s="219"/>
      <c r="Z34" s="217"/>
    </row>
    <row r="35" spans="1:27" ht="20.100000000000001" customHeight="1" x14ac:dyDescent="0.15">
      <c r="A35" s="195"/>
      <c r="B35" s="195"/>
      <c r="C35" s="221"/>
      <c r="D35" s="218"/>
      <c r="E35" s="218"/>
      <c r="F35" s="218"/>
      <c r="G35" s="218"/>
      <c r="H35" s="218"/>
      <c r="I35" s="215"/>
      <c r="J35" s="220" t="s">
        <v>101</v>
      </c>
      <c r="K35" s="219"/>
      <c r="L35" s="219"/>
      <c r="M35" s="219"/>
      <c r="N35" s="219"/>
      <c r="O35" s="219"/>
      <c r="P35" s="219"/>
      <c r="Q35" s="219"/>
      <c r="R35" s="219"/>
      <c r="S35" s="219"/>
      <c r="T35" s="219"/>
      <c r="U35" s="219"/>
      <c r="V35" s="219"/>
      <c r="W35" s="219"/>
      <c r="X35" s="219"/>
      <c r="Y35" s="219"/>
      <c r="Z35" s="217"/>
    </row>
    <row r="36" spans="1:27" ht="20.100000000000001" customHeight="1" x14ac:dyDescent="0.15">
      <c r="A36" s="195">
        <f>IFERROR(IF(AND(TRIM($I36)&lt;&gt;"", NOT(AND(ISNUMBER(VALUE(SUBSTITUTE($I36,"-",""))), IFERROR(SEARCH("-",$I36),0)&gt;0))),1001,0),3)</f>
        <v>0</v>
      </c>
      <c r="B36" s="195"/>
      <c r="C36" s="212"/>
      <c r="D36" s="213">
        <v>9</v>
      </c>
      <c r="E36" s="193" t="s">
        <v>102</v>
      </c>
      <c r="I36" s="31"/>
      <c r="J36" s="31"/>
      <c r="K36" s="31"/>
      <c r="L36" s="31"/>
      <c r="M36" s="31"/>
      <c r="N36" s="219"/>
      <c r="O36" s="219"/>
      <c r="P36" s="219"/>
      <c r="Q36" s="219"/>
      <c r="R36" s="219"/>
      <c r="S36" s="219"/>
      <c r="T36" s="219"/>
      <c r="U36" s="219"/>
      <c r="V36" s="219"/>
      <c r="W36" s="219"/>
      <c r="X36" s="219"/>
      <c r="Y36" s="219"/>
      <c r="Z36" s="217"/>
    </row>
    <row r="37" spans="1:27" ht="20.100000000000001" customHeight="1" x14ac:dyDescent="0.15">
      <c r="A37" s="195"/>
      <c r="B37" s="195"/>
      <c r="C37" s="221"/>
      <c r="D37" s="218"/>
      <c r="E37" s="218"/>
      <c r="F37" s="218"/>
      <c r="G37" s="218"/>
      <c r="H37" s="218"/>
      <c r="I37" s="215"/>
      <c r="J37" s="220" t="s">
        <v>101</v>
      </c>
      <c r="K37" s="219"/>
      <c r="L37" s="219"/>
      <c r="M37" s="219"/>
      <c r="N37" s="219"/>
      <c r="O37" s="219"/>
      <c r="P37" s="219"/>
      <c r="Q37" s="219"/>
      <c r="R37" s="219"/>
      <c r="S37" s="219"/>
      <c r="T37" s="219"/>
      <c r="U37" s="219"/>
      <c r="V37" s="219"/>
      <c r="W37" s="219"/>
      <c r="X37" s="219"/>
      <c r="Y37" s="219"/>
      <c r="Z37" s="217"/>
    </row>
    <row r="38" spans="1:27" ht="20.100000000000001" customHeight="1" x14ac:dyDescent="0.15">
      <c r="A38" s="195">
        <f>IFERROR(IF(AND(TRIM($I38)&lt;&gt;"", NOT(IFERROR(SEARCH("@",$I38),0)&gt;0)),1001,0),3)</f>
        <v>0</v>
      </c>
      <c r="B38" s="195"/>
      <c r="C38" s="221"/>
      <c r="D38" s="213">
        <v>10</v>
      </c>
      <c r="E38" s="193" t="s">
        <v>103</v>
      </c>
      <c r="I38" s="31"/>
      <c r="J38" s="31"/>
      <c r="K38" s="31"/>
      <c r="L38" s="31"/>
      <c r="M38" s="31"/>
      <c r="N38" s="31"/>
      <c r="O38" s="31"/>
      <c r="P38" s="31"/>
      <c r="Q38" s="83"/>
      <c r="R38" s="31"/>
      <c r="S38" s="31"/>
      <c r="T38" s="31"/>
      <c r="U38" s="31"/>
      <c r="V38" s="31"/>
      <c r="W38" s="31"/>
      <c r="X38" s="31"/>
      <c r="Y38" s="31"/>
      <c r="Z38" s="217"/>
    </row>
    <row r="39" spans="1:27" ht="20.100000000000001" customHeight="1" x14ac:dyDescent="0.15">
      <c r="A39" s="195"/>
      <c r="B39" s="195"/>
      <c r="C39" s="221"/>
      <c r="D39" s="213"/>
      <c r="I39" s="215"/>
      <c r="J39" s="226" t="s">
        <v>171</v>
      </c>
      <c r="K39" s="227"/>
      <c r="L39" s="220"/>
      <c r="M39" s="220"/>
      <c r="N39" s="220"/>
      <c r="O39" s="220"/>
      <c r="P39" s="220"/>
      <c r="Q39" s="228"/>
      <c r="R39" s="220"/>
      <c r="S39" s="220"/>
      <c r="T39" s="220"/>
      <c r="U39" s="220"/>
      <c r="V39" s="220"/>
      <c r="W39" s="220"/>
      <c r="X39" s="220"/>
      <c r="Y39" s="220"/>
      <c r="Z39" s="218"/>
      <c r="AA39" s="229"/>
    </row>
    <row r="40" spans="1:27" ht="20.100000000000001" customHeight="1" x14ac:dyDescent="0.15">
      <c r="A40" s="195">
        <f>IFERROR(IF(AND($I40&lt;&gt;"一致する", $I40&lt;&gt;"一致しない"),1001,0),3)</f>
        <v>0</v>
      </c>
      <c r="B40" s="195"/>
      <c r="C40" s="212"/>
      <c r="D40" s="213">
        <v>11</v>
      </c>
      <c r="E40" s="193" t="s">
        <v>104</v>
      </c>
      <c r="I40" s="31" t="s">
        <v>105</v>
      </c>
      <c r="J40" s="31"/>
      <c r="K40" s="31"/>
      <c r="L40" s="31"/>
      <c r="M40" s="31"/>
      <c r="N40" s="218"/>
      <c r="O40" s="218"/>
      <c r="P40" s="218"/>
      <c r="Q40" s="218"/>
      <c r="R40" s="218"/>
      <c r="S40" s="218"/>
      <c r="T40" s="218"/>
      <c r="U40" s="218"/>
      <c r="V40" s="218"/>
      <c r="W40" s="218"/>
      <c r="X40" s="218"/>
      <c r="Y40" s="218"/>
      <c r="Z40" s="217"/>
      <c r="AA40" s="218"/>
    </row>
    <row r="41" spans="1:27" ht="20.100000000000001" customHeight="1" x14ac:dyDescent="0.15">
      <c r="A41" s="195"/>
      <c r="B41" s="195"/>
      <c r="C41" s="221"/>
      <c r="D41" s="218"/>
      <c r="E41" s="218"/>
      <c r="F41" s="218"/>
      <c r="G41" s="218"/>
      <c r="H41" s="218"/>
      <c r="I41" s="224"/>
      <c r="J41" s="230" t="s">
        <v>141</v>
      </c>
      <c r="K41" s="220"/>
      <c r="L41" s="220"/>
      <c r="M41" s="220"/>
      <c r="N41" s="220"/>
      <c r="O41" s="220"/>
      <c r="P41" s="220"/>
      <c r="Q41" s="220"/>
      <c r="R41" s="220"/>
      <c r="S41" s="220"/>
      <c r="T41" s="220"/>
      <c r="U41" s="220"/>
      <c r="V41" s="220"/>
      <c r="W41" s="220"/>
      <c r="X41" s="220"/>
      <c r="Y41" s="220"/>
      <c r="Z41" s="231"/>
      <c r="AA41" s="218"/>
    </row>
    <row r="42" spans="1:27" ht="20.100000000000001" customHeight="1" x14ac:dyDescent="0.15">
      <c r="A42" s="195"/>
      <c r="B42" s="195"/>
      <c r="C42" s="232"/>
      <c r="D42" s="233"/>
      <c r="E42" s="233"/>
      <c r="F42" s="233"/>
      <c r="G42" s="233"/>
      <c r="H42" s="233"/>
      <c r="I42" s="234"/>
      <c r="J42" s="234"/>
      <c r="K42" s="235"/>
      <c r="L42" s="234"/>
      <c r="M42" s="234"/>
      <c r="N42" s="234"/>
      <c r="O42" s="234"/>
      <c r="P42" s="234"/>
      <c r="Q42" s="234"/>
      <c r="R42" s="234"/>
      <c r="S42" s="234"/>
      <c r="T42" s="234"/>
      <c r="U42" s="234"/>
      <c r="V42" s="234"/>
      <c r="W42" s="234"/>
      <c r="X42" s="234"/>
      <c r="Y42" s="234"/>
      <c r="Z42" s="236"/>
    </row>
    <row r="43" spans="1:27" ht="15" customHeight="1" x14ac:dyDescent="0.15">
      <c r="A43" s="195"/>
      <c r="B43" s="195"/>
      <c r="C43" s="218"/>
      <c r="D43" s="218"/>
      <c r="E43" s="218"/>
      <c r="F43" s="218"/>
      <c r="G43" s="218"/>
      <c r="H43" s="218"/>
      <c r="I43" s="237"/>
      <c r="J43" s="238"/>
      <c r="K43" s="238"/>
      <c r="L43" s="238"/>
      <c r="M43" s="238"/>
      <c r="N43" s="238"/>
      <c r="O43" s="238"/>
      <c r="P43" s="238"/>
      <c r="Q43" s="238"/>
      <c r="R43" s="238"/>
      <c r="S43" s="238"/>
      <c r="T43" s="238"/>
      <c r="U43" s="238"/>
      <c r="V43" s="238"/>
      <c r="W43" s="238"/>
      <c r="X43" s="238"/>
      <c r="Y43" s="238"/>
      <c r="Z43" s="218"/>
    </row>
    <row r="44" spans="1:27" ht="15.75" hidden="1" customHeight="1" x14ac:dyDescent="0.15">
      <c r="A44" s="195"/>
      <c r="B44" s="195"/>
      <c r="C44" s="218"/>
      <c r="D44" s="218"/>
      <c r="E44" s="218"/>
      <c r="F44" s="218"/>
      <c r="G44" s="218"/>
      <c r="H44" s="218"/>
      <c r="I44" s="238"/>
      <c r="J44" s="218"/>
      <c r="K44" s="218"/>
      <c r="L44" s="218"/>
      <c r="M44" s="218"/>
      <c r="N44" s="218"/>
      <c r="O44" s="218"/>
      <c r="P44" s="218"/>
      <c r="Q44" s="218"/>
      <c r="R44" s="218"/>
      <c r="S44" s="218"/>
      <c r="T44" s="218"/>
      <c r="U44" s="218"/>
      <c r="V44" s="218"/>
      <c r="W44" s="218"/>
      <c r="X44" s="218"/>
      <c r="Y44" s="218"/>
      <c r="Z44" s="218"/>
    </row>
    <row r="45" spans="1:27" ht="15.75" hidden="1" customHeight="1" x14ac:dyDescent="0.15">
      <c r="A45" s="195"/>
      <c r="B45" s="195"/>
      <c r="C45" s="218"/>
      <c r="D45" s="218"/>
      <c r="E45" s="218"/>
      <c r="F45" s="218"/>
      <c r="G45" s="218"/>
      <c r="H45" s="218"/>
      <c r="I45" s="238"/>
      <c r="J45" s="218"/>
      <c r="K45" s="218"/>
      <c r="L45" s="218"/>
      <c r="M45" s="218"/>
      <c r="N45" s="218"/>
      <c r="O45" s="218"/>
      <c r="P45" s="218"/>
      <c r="Q45" s="218"/>
      <c r="R45" s="218"/>
      <c r="S45" s="218"/>
      <c r="T45" s="218"/>
      <c r="U45" s="218"/>
      <c r="V45" s="218"/>
      <c r="W45" s="218"/>
      <c r="X45" s="218"/>
      <c r="Y45" s="218"/>
      <c r="Z45" s="218"/>
    </row>
    <row r="46" spans="1:27" ht="15.75" hidden="1" customHeight="1" x14ac:dyDescent="0.15">
      <c r="A46" s="195"/>
      <c r="B46" s="195"/>
      <c r="C46" s="218"/>
      <c r="D46" s="218"/>
      <c r="E46" s="218"/>
      <c r="F46" s="218"/>
      <c r="G46" s="218"/>
      <c r="H46" s="218"/>
      <c r="I46" s="238"/>
      <c r="J46" s="218"/>
      <c r="K46" s="218"/>
      <c r="L46" s="218"/>
      <c r="M46" s="218"/>
      <c r="N46" s="218"/>
      <c r="O46" s="218"/>
      <c r="P46" s="218"/>
      <c r="Q46" s="218"/>
      <c r="R46" s="218"/>
      <c r="S46" s="218"/>
      <c r="T46" s="218"/>
      <c r="U46" s="218"/>
      <c r="V46" s="218"/>
      <c r="W46" s="218"/>
      <c r="X46" s="218"/>
      <c r="Y46" s="218"/>
      <c r="Z46" s="218"/>
    </row>
    <row r="47" spans="1:27" ht="15.75" hidden="1" customHeight="1" x14ac:dyDescent="0.15">
      <c r="A47" s="195"/>
      <c r="B47" s="195"/>
      <c r="C47" s="218"/>
      <c r="D47" s="218"/>
      <c r="E47" s="218"/>
      <c r="F47" s="218"/>
      <c r="G47" s="218"/>
      <c r="H47" s="218"/>
      <c r="I47" s="238"/>
      <c r="J47" s="218"/>
      <c r="K47" s="218"/>
      <c r="L47" s="218"/>
      <c r="M47" s="218"/>
      <c r="N47" s="218"/>
      <c r="O47" s="218"/>
      <c r="P47" s="218"/>
      <c r="Q47" s="218"/>
      <c r="R47" s="218"/>
      <c r="S47" s="218"/>
      <c r="T47" s="218"/>
      <c r="U47" s="218"/>
      <c r="V47" s="218"/>
      <c r="W47" s="218"/>
      <c r="X47" s="218"/>
      <c r="Y47" s="218"/>
      <c r="Z47" s="218"/>
    </row>
    <row r="48" spans="1:27" ht="15.75" hidden="1" customHeight="1" x14ac:dyDescent="0.15">
      <c r="A48" s="195"/>
      <c r="B48" s="195"/>
      <c r="C48" s="218"/>
      <c r="D48" s="218"/>
      <c r="E48" s="218"/>
      <c r="F48" s="218"/>
      <c r="G48" s="218"/>
      <c r="H48" s="218"/>
      <c r="I48" s="238"/>
      <c r="J48" s="218"/>
      <c r="K48" s="218"/>
      <c r="L48" s="218"/>
      <c r="M48" s="218"/>
      <c r="N48" s="218"/>
      <c r="O48" s="218"/>
      <c r="P48" s="218"/>
      <c r="Q48" s="218"/>
      <c r="R48" s="218"/>
      <c r="S48" s="218"/>
      <c r="T48" s="218"/>
      <c r="U48" s="218"/>
      <c r="V48" s="218"/>
      <c r="W48" s="218"/>
      <c r="X48" s="218"/>
      <c r="Y48" s="218"/>
      <c r="Z48" s="218"/>
    </row>
    <row r="49" spans="1:26" ht="15.75" hidden="1" customHeight="1" x14ac:dyDescent="0.15">
      <c r="A49" s="195"/>
      <c r="B49" s="195"/>
      <c r="C49" s="218"/>
      <c r="D49" s="218"/>
      <c r="E49" s="218"/>
      <c r="F49" s="218"/>
      <c r="G49" s="218"/>
      <c r="H49" s="218"/>
      <c r="I49" s="238"/>
      <c r="J49" s="218"/>
      <c r="K49" s="218"/>
      <c r="L49" s="218"/>
      <c r="M49" s="218"/>
      <c r="N49" s="218"/>
      <c r="O49" s="218"/>
      <c r="P49" s="218"/>
      <c r="Q49" s="218"/>
      <c r="R49" s="218"/>
      <c r="S49" s="218"/>
      <c r="T49" s="218"/>
      <c r="U49" s="218"/>
      <c r="V49" s="218"/>
      <c r="W49" s="218"/>
      <c r="X49" s="218"/>
      <c r="Y49" s="218"/>
      <c r="Z49" s="218"/>
    </row>
    <row r="50" spans="1:26" ht="15.75" hidden="1" customHeight="1" x14ac:dyDescent="0.15">
      <c r="A50" s="195"/>
      <c r="B50" s="195"/>
      <c r="C50" s="218"/>
      <c r="D50" s="218"/>
      <c r="E50" s="218"/>
      <c r="F50" s="218"/>
      <c r="G50" s="218"/>
      <c r="H50" s="218"/>
      <c r="I50" s="238"/>
      <c r="J50" s="218"/>
      <c r="K50" s="218"/>
      <c r="L50" s="218"/>
      <c r="M50" s="218"/>
      <c r="N50" s="218"/>
      <c r="O50" s="218"/>
      <c r="P50" s="218"/>
      <c r="Q50" s="218"/>
      <c r="R50" s="218"/>
      <c r="S50" s="218"/>
      <c r="T50" s="218"/>
      <c r="U50" s="218"/>
      <c r="V50" s="218"/>
      <c r="W50" s="218"/>
      <c r="X50" s="218"/>
      <c r="Y50" s="218"/>
      <c r="Z50" s="218"/>
    </row>
    <row r="51" spans="1:26" ht="15.75" hidden="1" customHeight="1" x14ac:dyDescent="0.15">
      <c r="A51" s="195"/>
      <c r="B51" s="195"/>
      <c r="C51" s="218"/>
      <c r="D51" s="218"/>
      <c r="E51" s="218"/>
      <c r="F51" s="218"/>
      <c r="G51" s="218"/>
      <c r="H51" s="218"/>
      <c r="I51" s="238"/>
      <c r="J51" s="218"/>
      <c r="K51" s="218"/>
      <c r="L51" s="218"/>
      <c r="M51" s="218"/>
      <c r="N51" s="218"/>
      <c r="O51" s="218"/>
      <c r="P51" s="218"/>
      <c r="Q51" s="218"/>
      <c r="R51" s="218"/>
      <c r="S51" s="218"/>
      <c r="T51" s="218"/>
      <c r="U51" s="218"/>
      <c r="V51" s="218"/>
      <c r="W51" s="218"/>
      <c r="X51" s="218"/>
      <c r="Y51" s="218"/>
      <c r="Z51" s="218"/>
    </row>
    <row r="52" spans="1:26" ht="15.75" hidden="1" customHeight="1" x14ac:dyDescent="0.15">
      <c r="A52" s="195"/>
      <c r="B52" s="195"/>
      <c r="C52" s="218"/>
      <c r="D52" s="218"/>
      <c r="E52" s="218"/>
      <c r="F52" s="218"/>
      <c r="G52" s="218"/>
      <c r="H52" s="218"/>
      <c r="I52" s="238"/>
      <c r="J52" s="218"/>
      <c r="K52" s="218"/>
      <c r="L52" s="218"/>
      <c r="M52" s="218"/>
      <c r="N52" s="218"/>
      <c r="O52" s="218"/>
      <c r="P52" s="218"/>
      <c r="Q52" s="218"/>
      <c r="R52" s="218"/>
      <c r="S52" s="218"/>
      <c r="T52" s="218"/>
      <c r="U52" s="218"/>
      <c r="V52" s="218"/>
      <c r="W52" s="218"/>
      <c r="X52" s="218"/>
      <c r="Y52" s="218"/>
      <c r="Z52" s="218"/>
    </row>
    <row r="53" spans="1:26" ht="15.75" hidden="1" customHeight="1" x14ac:dyDescent="0.15">
      <c r="A53" s="195"/>
      <c r="B53" s="195"/>
      <c r="C53" s="218"/>
      <c r="D53" s="218"/>
      <c r="E53" s="218"/>
      <c r="F53" s="218"/>
      <c r="G53" s="218"/>
      <c r="H53" s="218"/>
      <c r="I53" s="238"/>
      <c r="J53" s="218"/>
      <c r="K53" s="218"/>
      <c r="L53" s="218"/>
      <c r="M53" s="218"/>
      <c r="N53" s="218"/>
      <c r="O53" s="218"/>
      <c r="P53" s="218"/>
      <c r="Q53" s="218"/>
      <c r="R53" s="218"/>
      <c r="S53" s="218"/>
      <c r="T53" s="218"/>
      <c r="U53" s="218"/>
      <c r="V53" s="218"/>
      <c r="W53" s="218"/>
      <c r="X53" s="218"/>
      <c r="Y53" s="218"/>
      <c r="Z53" s="218"/>
    </row>
    <row r="54" spans="1:26" ht="15.75" hidden="1" customHeight="1" x14ac:dyDescent="0.15">
      <c r="A54" s="195"/>
      <c r="B54" s="195"/>
      <c r="C54" s="218"/>
      <c r="D54" s="218"/>
      <c r="E54" s="218"/>
      <c r="F54" s="218"/>
      <c r="G54" s="218"/>
      <c r="H54" s="218"/>
      <c r="I54" s="238"/>
      <c r="J54" s="218"/>
      <c r="K54" s="218"/>
      <c r="L54" s="218"/>
      <c r="M54" s="218"/>
      <c r="N54" s="218"/>
      <c r="O54" s="218"/>
      <c r="P54" s="218"/>
      <c r="Q54" s="218"/>
      <c r="R54" s="218"/>
      <c r="S54" s="218"/>
      <c r="T54" s="218"/>
      <c r="U54" s="218"/>
      <c r="V54" s="218"/>
      <c r="W54" s="218"/>
      <c r="X54" s="218"/>
      <c r="Y54" s="218"/>
      <c r="Z54" s="218"/>
    </row>
    <row r="55" spans="1:26" ht="15.75" hidden="1" customHeight="1" x14ac:dyDescent="0.15">
      <c r="A55" s="195"/>
      <c r="B55" s="195"/>
      <c r="C55" s="218"/>
      <c r="D55" s="218"/>
      <c r="E55" s="218"/>
      <c r="F55" s="218"/>
      <c r="G55" s="218"/>
      <c r="H55" s="218"/>
      <c r="I55" s="238"/>
      <c r="J55" s="218"/>
      <c r="K55" s="218"/>
      <c r="L55" s="218"/>
      <c r="M55" s="218"/>
      <c r="N55" s="218"/>
      <c r="O55" s="218"/>
      <c r="P55" s="218"/>
      <c r="Q55" s="218"/>
      <c r="R55" s="218"/>
      <c r="S55" s="218"/>
      <c r="T55" s="218"/>
      <c r="U55" s="218"/>
      <c r="V55" s="218"/>
      <c r="W55" s="218"/>
      <c r="X55" s="218"/>
      <c r="Y55" s="218"/>
      <c r="Z55" s="218"/>
    </row>
    <row r="56" spans="1:26" ht="15.75" hidden="1" customHeight="1" x14ac:dyDescent="0.15">
      <c r="A56" s="195"/>
      <c r="B56" s="195"/>
      <c r="C56" s="218"/>
      <c r="D56" s="218"/>
      <c r="E56" s="218"/>
      <c r="F56" s="218"/>
      <c r="G56" s="218"/>
      <c r="H56" s="218"/>
      <c r="I56" s="238"/>
      <c r="J56" s="218"/>
      <c r="K56" s="218"/>
      <c r="L56" s="218"/>
      <c r="M56" s="218"/>
      <c r="N56" s="218"/>
      <c r="O56" s="218"/>
      <c r="P56" s="218"/>
      <c r="Q56" s="218"/>
      <c r="R56" s="218"/>
      <c r="S56" s="218"/>
      <c r="T56" s="218"/>
      <c r="U56" s="218"/>
      <c r="V56" s="218"/>
      <c r="W56" s="218"/>
      <c r="X56" s="218"/>
      <c r="Y56" s="218"/>
      <c r="Z56" s="218"/>
    </row>
    <row r="57" spans="1:26" ht="15.75" hidden="1" customHeight="1" x14ac:dyDescent="0.15">
      <c r="A57" s="195"/>
      <c r="B57" s="195"/>
      <c r="C57" s="218"/>
      <c r="D57" s="218"/>
      <c r="E57" s="218"/>
      <c r="F57" s="218"/>
      <c r="G57" s="218"/>
      <c r="H57" s="218"/>
      <c r="I57" s="238"/>
      <c r="J57" s="218"/>
      <c r="K57" s="218"/>
      <c r="L57" s="218"/>
      <c r="M57" s="218"/>
      <c r="N57" s="218"/>
      <c r="O57" s="218"/>
      <c r="P57" s="218"/>
      <c r="Q57" s="218"/>
      <c r="R57" s="218"/>
      <c r="S57" s="218"/>
      <c r="T57" s="218"/>
      <c r="U57" s="218"/>
      <c r="V57" s="218"/>
      <c r="W57" s="218"/>
      <c r="X57" s="218"/>
      <c r="Y57" s="218"/>
      <c r="Z57" s="218"/>
    </row>
    <row r="58" spans="1:26" ht="15.75" hidden="1" customHeight="1" x14ac:dyDescent="0.15">
      <c r="A58" s="195"/>
      <c r="B58" s="195"/>
      <c r="C58" s="218"/>
      <c r="D58" s="218"/>
      <c r="E58" s="218"/>
      <c r="F58" s="218"/>
      <c r="G58" s="218"/>
      <c r="H58" s="218"/>
      <c r="I58" s="238"/>
      <c r="J58" s="218"/>
      <c r="K58" s="218"/>
      <c r="L58" s="218"/>
      <c r="M58" s="218"/>
      <c r="N58" s="218"/>
      <c r="O58" s="218"/>
      <c r="P58" s="218"/>
      <c r="Q58" s="218"/>
      <c r="R58" s="218"/>
      <c r="S58" s="218"/>
      <c r="T58" s="218"/>
      <c r="U58" s="218"/>
      <c r="V58" s="218"/>
      <c r="W58" s="218"/>
      <c r="X58" s="218"/>
      <c r="Y58" s="218"/>
      <c r="Z58" s="218"/>
    </row>
    <row r="59" spans="1:26" ht="15" customHeight="1" x14ac:dyDescent="0.15">
      <c r="A59" s="195"/>
      <c r="B59" s="195"/>
      <c r="C59" s="218"/>
      <c r="D59" s="218"/>
      <c r="E59" s="218"/>
      <c r="F59" s="218"/>
      <c r="G59" s="218"/>
      <c r="H59" s="218"/>
      <c r="I59" s="238"/>
      <c r="J59" s="218"/>
      <c r="K59" s="218"/>
      <c r="L59" s="218"/>
      <c r="M59" s="218"/>
      <c r="N59" s="218"/>
      <c r="O59" s="218"/>
      <c r="P59" s="218"/>
      <c r="Q59" s="218"/>
      <c r="R59" s="218"/>
      <c r="S59" s="218"/>
      <c r="T59" s="218"/>
      <c r="U59" s="218"/>
      <c r="V59" s="218"/>
      <c r="W59" s="218"/>
      <c r="X59" s="218"/>
      <c r="Y59" s="218"/>
      <c r="Z59" s="218"/>
    </row>
    <row r="60" spans="1:26" ht="20.100000000000001" customHeight="1" x14ac:dyDescent="0.15">
      <c r="A60" s="195"/>
      <c r="B60" s="195"/>
      <c r="C60" s="205" t="s">
        <v>106</v>
      </c>
      <c r="D60" s="206"/>
      <c r="E60" s="206"/>
      <c r="F60" s="206"/>
      <c r="G60" s="206"/>
      <c r="H60" s="207"/>
      <c r="I60" s="239"/>
    </row>
    <row r="61" spans="1:26" ht="15" customHeight="1" x14ac:dyDescent="0.15">
      <c r="A61" s="195"/>
      <c r="B61" s="195"/>
      <c r="C61" s="208"/>
      <c r="D61" s="209"/>
      <c r="E61" s="209"/>
      <c r="F61" s="209"/>
      <c r="G61" s="209"/>
      <c r="H61" s="209"/>
      <c r="I61" s="210"/>
      <c r="J61" s="210"/>
      <c r="K61" s="210"/>
      <c r="L61" s="210"/>
      <c r="M61" s="210"/>
      <c r="N61" s="210"/>
      <c r="O61" s="210"/>
      <c r="P61" s="210"/>
      <c r="Q61" s="210"/>
      <c r="R61" s="210"/>
      <c r="S61" s="210"/>
      <c r="T61" s="210"/>
      <c r="U61" s="210"/>
      <c r="V61" s="210"/>
      <c r="W61" s="210"/>
      <c r="X61" s="210"/>
      <c r="Y61" s="210"/>
      <c r="Z61" s="211"/>
    </row>
    <row r="62" spans="1:26" ht="20.100000000000001" customHeight="1" x14ac:dyDescent="0.15">
      <c r="A62" s="195"/>
      <c r="B62" s="195"/>
      <c r="C62" s="208"/>
      <c r="D62" s="240" t="s">
        <v>107</v>
      </c>
      <c r="E62" s="240"/>
      <c r="F62" s="240"/>
      <c r="G62" s="240"/>
      <c r="H62" s="240"/>
      <c r="I62" s="240"/>
      <c r="J62" s="240"/>
      <c r="K62" s="240"/>
      <c r="L62" s="240"/>
      <c r="M62" s="240"/>
      <c r="N62" s="240"/>
      <c r="O62" s="240"/>
      <c r="P62" s="240"/>
      <c r="Q62" s="240"/>
      <c r="R62" s="240"/>
      <c r="S62" s="240"/>
      <c r="T62" s="240"/>
      <c r="U62" s="240"/>
      <c r="V62" s="240"/>
      <c r="W62" s="240"/>
      <c r="X62" s="240"/>
      <c r="Y62" s="240"/>
      <c r="Z62" s="217"/>
    </row>
    <row r="63" spans="1:26" ht="20.100000000000001" customHeight="1" x14ac:dyDescent="0.15">
      <c r="A63" s="195">
        <f>IFERROR(IF(AND($I63&lt;&gt;"しない", $I63&lt;&gt;"する"),1001,0),3)</f>
        <v>1001</v>
      </c>
      <c r="B63" s="195"/>
      <c r="C63" s="212"/>
      <c r="D63" s="213">
        <v>1</v>
      </c>
      <c r="E63" s="218" t="s">
        <v>108</v>
      </c>
      <c r="F63" s="218"/>
      <c r="G63" s="218"/>
      <c r="H63" s="218"/>
      <c r="I63" s="31"/>
      <c r="J63" s="31"/>
      <c r="K63" s="31"/>
      <c r="L63" s="31"/>
      <c r="M63" s="31"/>
      <c r="N63" s="218"/>
      <c r="O63" s="218"/>
      <c r="P63" s="218"/>
      <c r="Q63" s="218"/>
      <c r="R63" s="218"/>
      <c r="S63" s="218"/>
      <c r="T63" s="218"/>
      <c r="U63" s="218"/>
      <c r="V63" s="218"/>
      <c r="W63" s="218"/>
      <c r="X63" s="218"/>
      <c r="Y63" s="218"/>
      <c r="Z63" s="217"/>
    </row>
    <row r="64" spans="1:26" ht="20.100000000000001" customHeight="1" x14ac:dyDescent="0.15">
      <c r="A64" s="195"/>
      <c r="B64" s="195"/>
      <c r="C64" s="212"/>
      <c r="D64" s="218"/>
      <c r="E64" s="218"/>
      <c r="F64" s="218"/>
      <c r="G64" s="218"/>
      <c r="H64" s="218"/>
      <c r="I64" s="224"/>
      <c r="J64" s="220" t="s">
        <v>46</v>
      </c>
      <c r="K64" s="219"/>
      <c r="L64" s="219"/>
      <c r="M64" s="219"/>
      <c r="N64" s="219"/>
      <c r="O64" s="219"/>
      <c r="P64" s="219"/>
      <c r="Q64" s="219"/>
      <c r="R64" s="219"/>
      <c r="S64" s="219"/>
      <c r="T64" s="219"/>
      <c r="U64" s="219"/>
      <c r="V64" s="219"/>
      <c r="W64" s="219"/>
      <c r="X64" s="219"/>
      <c r="Y64" s="219"/>
      <c r="Z64" s="217"/>
    </row>
    <row r="65" spans="1:26" ht="20.100000000000001" hidden="1" customHeight="1" x14ac:dyDescent="0.15">
      <c r="A65" s="195"/>
      <c r="B65" s="195"/>
      <c r="C65" s="212"/>
      <c r="D65" s="218"/>
      <c r="E65" s="218"/>
      <c r="F65" s="218"/>
      <c r="G65" s="218"/>
      <c r="H65" s="218"/>
      <c r="I65" s="224"/>
      <c r="J65" s="219"/>
      <c r="K65" s="219"/>
      <c r="L65" s="219"/>
      <c r="M65" s="219"/>
      <c r="N65" s="219"/>
      <c r="O65" s="219"/>
      <c r="P65" s="219"/>
      <c r="Q65" s="219"/>
      <c r="R65" s="219"/>
      <c r="S65" s="219"/>
      <c r="T65" s="219"/>
      <c r="U65" s="219"/>
      <c r="V65" s="219"/>
      <c r="W65" s="219"/>
      <c r="X65" s="219"/>
      <c r="Y65" s="219"/>
      <c r="Z65" s="217"/>
    </row>
    <row r="66" spans="1:26" ht="20.100000000000001" hidden="1" customHeight="1" x14ac:dyDescent="0.15">
      <c r="A66" s="195"/>
      <c r="B66" s="195"/>
      <c r="C66" s="212"/>
      <c r="D66" s="218"/>
      <c r="E66" s="218"/>
      <c r="F66" s="218"/>
      <c r="G66" s="218"/>
      <c r="H66" s="218"/>
      <c r="I66" s="224"/>
      <c r="J66" s="219"/>
      <c r="K66" s="219"/>
      <c r="L66" s="219"/>
      <c r="M66" s="219"/>
      <c r="N66" s="219"/>
      <c r="O66" s="219"/>
      <c r="P66" s="219"/>
      <c r="Q66" s="219"/>
      <c r="R66" s="219"/>
      <c r="S66" s="219"/>
      <c r="T66" s="219"/>
      <c r="U66" s="219"/>
      <c r="V66" s="219"/>
      <c r="W66" s="219"/>
      <c r="X66" s="219"/>
      <c r="Y66" s="219"/>
      <c r="Z66" s="217"/>
    </row>
    <row r="67" spans="1:26" ht="20.100000000000001" hidden="1" customHeight="1" x14ac:dyDescent="0.15">
      <c r="A67" s="195"/>
      <c r="B67" s="195"/>
      <c r="C67" s="212"/>
      <c r="D67" s="218"/>
      <c r="E67" s="218"/>
      <c r="F67" s="218"/>
      <c r="G67" s="218"/>
      <c r="H67" s="218"/>
      <c r="I67" s="224"/>
      <c r="J67" s="219"/>
      <c r="K67" s="219"/>
      <c r="L67" s="219"/>
      <c r="M67" s="219"/>
      <c r="N67" s="219"/>
      <c r="O67" s="219"/>
      <c r="P67" s="219"/>
      <c r="Q67" s="219"/>
      <c r="R67" s="219"/>
      <c r="S67" s="219"/>
      <c r="T67" s="219"/>
      <c r="U67" s="219"/>
      <c r="V67" s="219"/>
      <c r="W67" s="219"/>
      <c r="X67" s="219"/>
      <c r="Y67" s="219"/>
      <c r="Z67" s="217"/>
    </row>
    <row r="68" spans="1:26" ht="20.100000000000001" hidden="1" customHeight="1" x14ac:dyDescent="0.15">
      <c r="A68" s="195"/>
      <c r="B68" s="195"/>
      <c r="C68" s="212"/>
      <c r="D68" s="218"/>
      <c r="E68" s="218"/>
      <c r="F68" s="218"/>
      <c r="G68" s="218"/>
      <c r="H68" s="218"/>
      <c r="I68" s="224"/>
      <c r="J68" s="219"/>
      <c r="K68" s="219"/>
      <c r="L68" s="219"/>
      <c r="M68" s="219"/>
      <c r="N68" s="219"/>
      <c r="O68" s="219"/>
      <c r="P68" s="219"/>
      <c r="Q68" s="219"/>
      <c r="R68" s="219"/>
      <c r="S68" s="219"/>
      <c r="T68" s="219"/>
      <c r="U68" s="219"/>
      <c r="V68" s="219"/>
      <c r="W68" s="219"/>
      <c r="X68" s="219"/>
      <c r="Y68" s="219"/>
      <c r="Z68" s="217"/>
    </row>
    <row r="69" spans="1:26" ht="20.100000000000001" customHeight="1" x14ac:dyDescent="0.15">
      <c r="A69" s="195">
        <f>IFERROR(IF(OR(AND($I63="する",TRIM($I69)=""),AND($I63="しない",NOT(ISBLANK($I69)))),1001,0),3)</f>
        <v>0</v>
      </c>
      <c r="B69" s="195"/>
      <c r="C69" s="212"/>
      <c r="D69" s="213">
        <v>2</v>
      </c>
      <c r="E69" s="193" t="s">
        <v>90</v>
      </c>
      <c r="I69" s="79"/>
      <c r="J69" s="80"/>
      <c r="K69" s="80"/>
      <c r="L69" s="80"/>
      <c r="M69" s="80"/>
      <c r="N69" s="218"/>
      <c r="O69" s="218"/>
      <c r="P69" s="218"/>
      <c r="Q69" s="218"/>
      <c r="R69" s="218"/>
      <c r="S69" s="218"/>
      <c r="T69" s="218"/>
      <c r="U69" s="218"/>
      <c r="V69" s="218"/>
      <c r="W69" s="218"/>
      <c r="X69" s="218"/>
      <c r="Y69" s="218"/>
      <c r="Z69" s="217"/>
    </row>
    <row r="70" spans="1:26" ht="20.100000000000001" customHeight="1" x14ac:dyDescent="0.15">
      <c r="A70" s="195"/>
      <c r="B70" s="195"/>
      <c r="C70" s="212"/>
      <c r="D70" s="213"/>
      <c r="E70" s="218"/>
      <c r="F70" s="218"/>
      <c r="G70" s="218"/>
      <c r="H70" s="218"/>
      <c r="I70" s="215"/>
      <c r="J70" s="220" t="s">
        <v>173</v>
      </c>
      <c r="K70" s="219"/>
      <c r="L70" s="219"/>
      <c r="M70" s="219"/>
      <c r="N70" s="219"/>
      <c r="O70" s="219"/>
      <c r="P70" s="219"/>
      <c r="Q70" s="219"/>
      <c r="R70" s="219"/>
      <c r="S70" s="219"/>
      <c r="T70" s="219"/>
      <c r="U70" s="219"/>
      <c r="V70" s="219"/>
      <c r="W70" s="219"/>
      <c r="X70" s="219"/>
      <c r="Y70" s="219"/>
      <c r="Z70" s="217"/>
    </row>
    <row r="71" spans="1:26" ht="20.100000000000001" customHeight="1" x14ac:dyDescent="0.15">
      <c r="A71" s="195">
        <f>IFERROR(IF(OR(AND($I63="する",AND($I71&lt;&gt;"", OR(ISERROR(FIND("@"&amp;LEFT($I71,3)&amp;"@", 都道府県3))=FALSE, ISERROR(FIND("@"&amp;LEFT($I71,4)&amp;"@",都道府県4))=FALSE))=FALSE),AND($I63="しない",NOT(ISBLANK($I71)))),1001,0),3)</f>
        <v>0</v>
      </c>
      <c r="B71" s="195"/>
      <c r="C71" s="212"/>
      <c r="D71" s="213">
        <v>3</v>
      </c>
      <c r="E71" s="193" t="s">
        <v>91</v>
      </c>
      <c r="I71" s="81"/>
      <c r="J71" s="81"/>
      <c r="K71" s="81"/>
      <c r="L71" s="81"/>
      <c r="M71" s="81"/>
      <c r="N71" s="81"/>
      <c r="O71" s="81"/>
      <c r="P71" s="81"/>
      <c r="Q71" s="82"/>
      <c r="R71" s="81"/>
      <c r="S71" s="81"/>
      <c r="T71" s="81"/>
      <c r="U71" s="81"/>
      <c r="V71" s="81"/>
      <c r="W71" s="81"/>
      <c r="X71" s="81"/>
      <c r="Y71" s="81"/>
      <c r="Z71" s="217"/>
    </row>
    <row r="72" spans="1:26" ht="20.100000000000001" customHeight="1" x14ac:dyDescent="0.15">
      <c r="A72" s="195"/>
      <c r="B72" s="195"/>
      <c r="C72" s="212"/>
      <c r="D72" s="213"/>
      <c r="E72" s="218"/>
      <c r="F72" s="218"/>
      <c r="G72" s="218"/>
      <c r="H72" s="218"/>
      <c r="I72" s="215"/>
      <c r="J72" s="220" t="s">
        <v>92</v>
      </c>
      <c r="K72" s="219"/>
      <c r="L72" s="219"/>
      <c r="M72" s="219"/>
      <c r="N72" s="219"/>
      <c r="O72" s="219"/>
      <c r="P72" s="219"/>
      <c r="Q72" s="219"/>
      <c r="R72" s="219"/>
      <c r="S72" s="219"/>
      <c r="T72" s="219"/>
      <c r="U72" s="219"/>
      <c r="V72" s="219"/>
      <c r="W72" s="219"/>
      <c r="X72" s="219"/>
      <c r="Y72" s="219"/>
      <c r="Z72" s="217"/>
    </row>
    <row r="73" spans="1:26" ht="20.100000000000001" customHeight="1" x14ac:dyDescent="0.15">
      <c r="A73" s="195">
        <f>IFERROR(IF(OR(AND($I63="する",TRIM($I73)=""),AND($I63="しない",NOT(ISBLANK($I73)))),1001,0),3)</f>
        <v>0</v>
      </c>
      <c r="B73" s="195"/>
      <c r="C73" s="212"/>
      <c r="D73" s="213">
        <v>4</v>
      </c>
      <c r="E73" s="193" t="s">
        <v>120</v>
      </c>
      <c r="I73" s="31"/>
      <c r="J73" s="31"/>
      <c r="K73" s="31"/>
      <c r="L73" s="31"/>
      <c r="M73" s="31"/>
      <c r="N73" s="31"/>
      <c r="O73" s="31"/>
      <c r="P73" s="31"/>
      <c r="Q73" s="32"/>
      <c r="R73" s="31"/>
      <c r="S73" s="31"/>
      <c r="T73" s="31"/>
      <c r="U73" s="31"/>
      <c r="V73" s="31"/>
      <c r="W73" s="31"/>
      <c r="X73" s="31"/>
      <c r="Y73" s="31"/>
      <c r="Z73" s="217"/>
    </row>
    <row r="74" spans="1:26" ht="30" customHeight="1" x14ac:dyDescent="0.15">
      <c r="A74" s="195"/>
      <c r="B74" s="195"/>
      <c r="C74" s="221"/>
      <c r="D74" s="218"/>
      <c r="I74" s="215"/>
      <c r="J74" s="241" t="s">
        <v>244</v>
      </c>
      <c r="K74" s="241"/>
      <c r="L74" s="241"/>
      <c r="M74" s="241"/>
      <c r="N74" s="241"/>
      <c r="O74" s="241"/>
      <c r="P74" s="241"/>
      <c r="Q74" s="241"/>
      <c r="R74" s="241"/>
      <c r="S74" s="241"/>
      <c r="T74" s="241"/>
      <c r="U74" s="241"/>
      <c r="V74" s="241"/>
      <c r="W74" s="241"/>
      <c r="X74" s="241"/>
      <c r="Y74" s="241"/>
      <c r="Z74" s="217"/>
    </row>
    <row r="75" spans="1:26" ht="20.100000000000001" customHeight="1" x14ac:dyDescent="0.15">
      <c r="A75" s="195">
        <f>IFERROR(IF(OR(AND($I63="する",TRIM($I75)=""),AND($I63="しない",NOT(ISBLANK($I75)))),1001,0),3)</f>
        <v>0</v>
      </c>
      <c r="B75" s="195"/>
      <c r="C75" s="212"/>
      <c r="D75" s="213">
        <v>5</v>
      </c>
      <c r="E75" s="193" t="s">
        <v>93</v>
      </c>
      <c r="I75" s="31"/>
      <c r="J75" s="31"/>
      <c r="K75" s="31"/>
      <c r="L75" s="31"/>
      <c r="M75" s="31"/>
      <c r="N75" s="31"/>
      <c r="O75" s="31"/>
      <c r="P75" s="31"/>
      <c r="Q75" s="31"/>
      <c r="R75" s="31"/>
      <c r="S75" s="31"/>
      <c r="T75" s="31"/>
      <c r="U75" s="31"/>
      <c r="V75" s="31"/>
      <c r="W75" s="31"/>
      <c r="X75" s="31"/>
      <c r="Y75" s="31"/>
      <c r="Z75" s="217"/>
    </row>
    <row r="76" spans="1:26" ht="30" customHeight="1" x14ac:dyDescent="0.15">
      <c r="A76" s="195"/>
      <c r="B76" s="195"/>
      <c r="C76" s="221"/>
      <c r="D76" s="218"/>
      <c r="E76" s="218"/>
      <c r="F76" s="218"/>
      <c r="G76" s="218"/>
      <c r="H76" s="218"/>
      <c r="I76" s="215"/>
      <c r="J76" s="241" t="s">
        <v>245</v>
      </c>
      <c r="K76" s="241"/>
      <c r="L76" s="241"/>
      <c r="M76" s="241"/>
      <c r="N76" s="241"/>
      <c r="O76" s="241"/>
      <c r="P76" s="241"/>
      <c r="Q76" s="241"/>
      <c r="R76" s="241"/>
      <c r="S76" s="241"/>
      <c r="T76" s="241"/>
      <c r="U76" s="241"/>
      <c r="V76" s="241"/>
      <c r="W76" s="241"/>
      <c r="X76" s="241"/>
      <c r="Y76" s="241"/>
      <c r="Z76" s="217"/>
    </row>
    <row r="77" spans="1:26" ht="20.100000000000001" customHeight="1" x14ac:dyDescent="0.15">
      <c r="A77" s="195">
        <f>IFERROR(IF(OR(AND($I63="する",TRIM($I77)=""),AND($I63="しない",NOT(ISBLANK($I77)))),1001,0),3)</f>
        <v>0</v>
      </c>
      <c r="B77" s="195"/>
      <c r="C77" s="212"/>
      <c r="D77" s="213">
        <v>6</v>
      </c>
      <c r="E77" s="193" t="s">
        <v>109</v>
      </c>
      <c r="I77" s="31"/>
      <c r="J77" s="31"/>
      <c r="K77" s="31"/>
      <c r="L77" s="31"/>
      <c r="M77" s="31"/>
      <c r="N77" s="31"/>
      <c r="O77" s="31"/>
      <c r="P77" s="31"/>
      <c r="Q77" s="31"/>
      <c r="R77" s="31"/>
      <c r="S77" s="31"/>
      <c r="T77" s="31"/>
      <c r="U77" s="31"/>
      <c r="V77" s="31"/>
      <c r="W77" s="31"/>
      <c r="X77" s="31"/>
      <c r="Y77" s="31"/>
      <c r="Z77" s="217"/>
    </row>
    <row r="78" spans="1:26" ht="20.100000000000001" customHeight="1" x14ac:dyDescent="0.15">
      <c r="A78" s="195"/>
      <c r="B78" s="195"/>
      <c r="C78" s="221"/>
      <c r="D78" s="218"/>
      <c r="E78" s="218"/>
      <c r="F78" s="218"/>
      <c r="G78" s="218"/>
      <c r="H78" s="218"/>
      <c r="I78" s="215"/>
      <c r="J78" s="230" t="s">
        <v>127</v>
      </c>
      <c r="K78" s="219"/>
      <c r="L78" s="219"/>
      <c r="M78" s="219"/>
      <c r="N78" s="219"/>
      <c r="O78" s="219"/>
      <c r="P78" s="219"/>
      <c r="Q78" s="219"/>
      <c r="R78" s="219"/>
      <c r="S78" s="219"/>
      <c r="T78" s="219"/>
      <c r="U78" s="219"/>
      <c r="V78" s="219"/>
      <c r="W78" s="219"/>
      <c r="X78" s="219"/>
      <c r="Y78" s="219"/>
      <c r="Z78" s="217"/>
    </row>
    <row r="79" spans="1:26" ht="20.100000000000001" customHeight="1" x14ac:dyDescent="0.15">
      <c r="A79" s="195">
        <f>IFERROR(IF(OR(AND($I63="する",OR(TRIM($I79)="", NOT(OR(IFERROR(SEARCH(" ",$I79),0)&gt;0, IFERROR(SEARCH("　",$I79),0)&gt;0)))),AND($I63="しない",NOT(ISBLANK($I79)))),1001,0),3)</f>
        <v>0</v>
      </c>
      <c r="B79" s="195"/>
      <c r="C79" s="212"/>
      <c r="D79" s="213">
        <v>7</v>
      </c>
      <c r="E79" s="193" t="s">
        <v>110</v>
      </c>
      <c r="I79" s="31"/>
      <c r="J79" s="31"/>
      <c r="K79" s="31"/>
      <c r="L79" s="31"/>
      <c r="M79" s="31"/>
      <c r="N79" s="31"/>
      <c r="O79" s="31"/>
      <c r="P79" s="31"/>
      <c r="Q79" s="31"/>
      <c r="R79" s="31"/>
      <c r="S79" s="31"/>
      <c r="T79" s="31"/>
      <c r="U79" s="31"/>
      <c r="V79" s="31"/>
      <c r="W79" s="31"/>
      <c r="X79" s="31"/>
      <c r="Y79" s="31"/>
      <c r="Z79" s="217"/>
    </row>
    <row r="80" spans="1:26" ht="20.100000000000001" customHeight="1" x14ac:dyDescent="0.15">
      <c r="A80" s="195"/>
      <c r="B80" s="195"/>
      <c r="C80" s="221"/>
      <c r="D80" s="218"/>
      <c r="E80" s="242" t="s">
        <v>122</v>
      </c>
      <c r="F80" s="218"/>
      <c r="G80" s="218"/>
      <c r="H80" s="218"/>
      <c r="I80" s="224"/>
      <c r="J80" s="220" t="s">
        <v>95</v>
      </c>
      <c r="K80" s="220"/>
      <c r="L80" s="220"/>
      <c r="M80" s="220"/>
      <c r="N80" s="220"/>
      <c r="O80" s="220"/>
      <c r="P80" s="220"/>
      <c r="Q80" s="220"/>
      <c r="R80" s="220"/>
      <c r="S80" s="220"/>
      <c r="T80" s="220"/>
      <c r="U80" s="220"/>
      <c r="V80" s="220"/>
      <c r="W80" s="220"/>
      <c r="X80" s="220"/>
      <c r="Y80" s="220"/>
      <c r="Z80" s="217"/>
    </row>
    <row r="81" spans="1:27" ht="20.100000000000001" customHeight="1" x14ac:dyDescent="0.15">
      <c r="A81" s="195">
        <f>IFERROR(IF(OR(AND($I63="する",OR(TRIM($I81)="", NOT(OR(IFERROR(SEARCH(" ",$I81),0)&gt;0, IFERROR(SEARCH("　",$I81),0)&gt;0)))),AND($I63="しない",NOT(ISBLANK($I81)))),1001,0),3)</f>
        <v>0</v>
      </c>
      <c r="B81" s="195"/>
      <c r="C81" s="212"/>
      <c r="D81" s="213">
        <v>8</v>
      </c>
      <c r="E81" s="193" t="s">
        <v>110</v>
      </c>
      <c r="I81" s="31"/>
      <c r="J81" s="31"/>
      <c r="K81" s="31"/>
      <c r="L81" s="31"/>
      <c r="M81" s="31"/>
      <c r="N81" s="31"/>
      <c r="O81" s="31"/>
      <c r="P81" s="31"/>
      <c r="Q81" s="31"/>
      <c r="R81" s="31"/>
      <c r="S81" s="31"/>
      <c r="T81" s="31"/>
      <c r="U81" s="31"/>
      <c r="V81" s="31"/>
      <c r="W81" s="31"/>
      <c r="X81" s="31"/>
      <c r="Y81" s="31"/>
      <c r="Z81" s="217"/>
    </row>
    <row r="82" spans="1:27" ht="20.100000000000001" customHeight="1" x14ac:dyDescent="0.15">
      <c r="A82" s="195"/>
      <c r="B82" s="195"/>
      <c r="C82" s="221"/>
      <c r="D82" s="218"/>
      <c r="E82" s="218"/>
      <c r="F82" s="218"/>
      <c r="G82" s="218"/>
      <c r="H82" s="218"/>
      <c r="I82" s="224"/>
      <c r="J82" s="220" t="s">
        <v>97</v>
      </c>
      <c r="K82" s="220"/>
      <c r="L82" s="220"/>
      <c r="M82" s="220"/>
      <c r="N82" s="220"/>
      <c r="O82" s="220"/>
      <c r="P82" s="220"/>
      <c r="Q82" s="220"/>
      <c r="R82" s="220"/>
      <c r="S82" s="220"/>
      <c r="T82" s="220"/>
      <c r="U82" s="220"/>
      <c r="V82" s="220"/>
      <c r="W82" s="220"/>
      <c r="X82" s="220"/>
      <c r="Y82" s="220"/>
      <c r="Z82" s="217"/>
    </row>
    <row r="83" spans="1:27" ht="20.100000000000001" customHeight="1" x14ac:dyDescent="0.15">
      <c r="A83" s="195">
        <f>IFERROR(IF(OR(AND($I63="する",NOT(AND(TRIM($I83)&lt;&gt;"",ISNUMBER(VALUE(SUBSTITUTE($I83,"-",""))),IFERROR(SEARCH("-",$I83),0)&gt;0))), AND($I63="しない",NOT(ISBLANK($I83)))),1001,0),3)</f>
        <v>0</v>
      </c>
      <c r="B83" s="195"/>
      <c r="C83" s="212"/>
      <c r="D83" s="213">
        <v>9</v>
      </c>
      <c r="E83" s="193" t="s">
        <v>98</v>
      </c>
      <c r="I83" s="31"/>
      <c r="J83" s="31"/>
      <c r="K83" s="31"/>
      <c r="L83" s="31"/>
      <c r="M83" s="31"/>
      <c r="O83" s="225" t="s">
        <v>99</v>
      </c>
      <c r="P83" s="1"/>
      <c r="Q83" s="193" t="s">
        <v>100</v>
      </c>
      <c r="Y83" s="219"/>
      <c r="Z83" s="217"/>
    </row>
    <row r="84" spans="1:27" ht="20.100000000000001" customHeight="1" x14ac:dyDescent="0.15">
      <c r="A84" s="195">
        <f>IFERROR(IF(AND($I63="しない",NOT(ISBLANK($P83))),1001,0),3)</f>
        <v>0</v>
      </c>
      <c r="B84" s="195"/>
      <c r="C84" s="221"/>
      <c r="D84" s="218"/>
      <c r="E84" s="218"/>
      <c r="F84" s="218"/>
      <c r="G84" s="218"/>
      <c r="H84" s="218"/>
      <c r="I84" s="215"/>
      <c r="J84" s="220" t="s">
        <v>101</v>
      </c>
      <c r="K84" s="219"/>
      <c r="L84" s="219"/>
      <c r="M84" s="219"/>
      <c r="N84" s="219"/>
      <c r="O84" s="219"/>
      <c r="P84" s="219"/>
      <c r="Q84" s="219"/>
      <c r="R84" s="219"/>
      <c r="S84" s="219"/>
      <c r="T84" s="219"/>
      <c r="U84" s="219"/>
      <c r="V84" s="219"/>
      <c r="W84" s="219"/>
      <c r="X84" s="219"/>
      <c r="Y84" s="219"/>
      <c r="Z84" s="217"/>
    </row>
    <row r="85" spans="1:27" ht="20.100000000000001" customHeight="1" x14ac:dyDescent="0.15">
      <c r="A85" s="195">
        <f>IFERROR(IF(OR(AND($I63="する",AND(TRIM($I85)&lt;&gt;"",NOT(AND(ISNUMBER(VALUE(SUBSTITUTE($I85,"-",""))),IFERROR(SEARCH("-",$I85),0)&gt;0)))), AND($I63="しない",NOT(ISBLANK($I85)))),1001,0),3)</f>
        <v>0</v>
      </c>
      <c r="B85" s="195"/>
      <c r="C85" s="212"/>
      <c r="D85" s="213">
        <v>10</v>
      </c>
      <c r="E85" s="193" t="s">
        <v>102</v>
      </c>
      <c r="I85" s="31"/>
      <c r="J85" s="31"/>
      <c r="K85" s="31"/>
      <c r="L85" s="31"/>
      <c r="M85" s="31"/>
      <c r="N85" s="219"/>
      <c r="O85" s="219"/>
      <c r="P85" s="219"/>
      <c r="Q85" s="219"/>
      <c r="R85" s="219"/>
      <c r="S85" s="219"/>
      <c r="T85" s="219"/>
      <c r="U85" s="219"/>
      <c r="V85" s="219"/>
      <c r="W85" s="219"/>
      <c r="X85" s="219"/>
      <c r="Y85" s="219"/>
      <c r="Z85" s="217"/>
    </row>
    <row r="86" spans="1:27" ht="20.100000000000001" customHeight="1" x14ac:dyDescent="0.15">
      <c r="A86" s="195"/>
      <c r="B86" s="195"/>
      <c r="C86" s="221"/>
      <c r="D86" s="218"/>
      <c r="E86" s="218"/>
      <c r="F86" s="218"/>
      <c r="G86" s="218"/>
      <c r="H86" s="218"/>
      <c r="I86" s="215"/>
      <c r="J86" s="220" t="s">
        <v>101</v>
      </c>
      <c r="K86" s="219"/>
      <c r="L86" s="219"/>
      <c r="M86" s="219"/>
      <c r="N86" s="219"/>
      <c r="O86" s="219"/>
      <c r="P86" s="219"/>
      <c r="Q86" s="219"/>
      <c r="R86" s="219"/>
      <c r="S86" s="219"/>
      <c r="T86" s="219"/>
      <c r="U86" s="219"/>
      <c r="V86" s="219"/>
      <c r="W86" s="219"/>
      <c r="X86" s="219"/>
      <c r="Y86" s="219"/>
      <c r="Z86" s="217"/>
    </row>
    <row r="87" spans="1:27" ht="20.100000000000001" customHeight="1" x14ac:dyDescent="0.15">
      <c r="A87" s="195">
        <f>IFERROR(IF(OR(AND($I63="する",AND(TRIM($I87)&lt;&gt;"",NOT(IFERROR(SEARCH("@",$I87),0)&gt;0))),AND($I63="しない",NOT(ISBLANK($I87)))),1001,0),3)</f>
        <v>0</v>
      </c>
      <c r="B87" s="195"/>
      <c r="C87" s="221"/>
      <c r="D87" s="213">
        <v>11</v>
      </c>
      <c r="E87" s="193" t="s">
        <v>103</v>
      </c>
      <c r="I87" s="31"/>
      <c r="J87" s="31"/>
      <c r="K87" s="31"/>
      <c r="L87" s="31"/>
      <c r="M87" s="31"/>
      <c r="N87" s="31"/>
      <c r="O87" s="31"/>
      <c r="P87" s="31"/>
      <c r="Q87" s="83"/>
      <c r="R87" s="31"/>
      <c r="S87" s="31"/>
      <c r="T87" s="31"/>
      <c r="U87" s="31"/>
      <c r="V87" s="31"/>
      <c r="W87" s="31"/>
      <c r="X87" s="31"/>
      <c r="Y87" s="31"/>
      <c r="Z87" s="217"/>
    </row>
    <row r="88" spans="1:27" ht="20.100000000000001" customHeight="1" x14ac:dyDescent="0.15">
      <c r="A88" s="195"/>
      <c r="B88" s="195"/>
      <c r="C88" s="221"/>
      <c r="D88" s="213"/>
      <c r="I88" s="215"/>
      <c r="J88" s="226" t="s">
        <v>171</v>
      </c>
      <c r="K88" s="243"/>
      <c r="L88" s="219"/>
      <c r="M88" s="219"/>
      <c r="N88" s="219"/>
      <c r="O88" s="219"/>
      <c r="P88" s="219"/>
      <c r="Q88" s="244"/>
      <c r="R88" s="219"/>
      <c r="S88" s="219"/>
      <c r="T88" s="219"/>
      <c r="U88" s="219"/>
      <c r="V88" s="219"/>
      <c r="W88" s="219"/>
      <c r="X88" s="219"/>
      <c r="Y88" s="219"/>
      <c r="Z88" s="218"/>
      <c r="AA88" s="229"/>
    </row>
    <row r="89" spans="1:27" ht="20.100000000000001" customHeight="1" x14ac:dyDescent="0.15">
      <c r="A89" s="195"/>
      <c r="B89" s="195"/>
      <c r="C89" s="232"/>
      <c r="D89" s="233"/>
      <c r="E89" s="233"/>
      <c r="F89" s="233"/>
      <c r="G89" s="233"/>
      <c r="H89" s="233"/>
      <c r="I89" s="245"/>
      <c r="J89" s="246"/>
      <c r="K89" s="247"/>
      <c r="L89" s="246"/>
      <c r="M89" s="246"/>
      <c r="N89" s="246"/>
      <c r="O89" s="246"/>
      <c r="P89" s="246"/>
      <c r="Q89" s="248"/>
      <c r="R89" s="246"/>
      <c r="S89" s="246"/>
      <c r="T89" s="246"/>
      <c r="U89" s="246"/>
      <c r="V89" s="246"/>
      <c r="W89" s="246"/>
      <c r="X89" s="246"/>
      <c r="Y89" s="246"/>
      <c r="Z89" s="233"/>
      <c r="AA89" s="229"/>
    </row>
    <row r="90" spans="1:27" ht="20.100000000000001" customHeight="1" x14ac:dyDescent="0.15">
      <c r="A90" s="195"/>
      <c r="B90" s="195"/>
      <c r="C90" s="218"/>
      <c r="D90" s="218"/>
      <c r="E90" s="218"/>
      <c r="F90" s="218"/>
      <c r="G90" s="218"/>
      <c r="H90" s="218"/>
      <c r="I90" s="237"/>
      <c r="J90" s="218"/>
      <c r="K90" s="249"/>
      <c r="L90" s="218"/>
      <c r="M90" s="218"/>
      <c r="N90" s="218"/>
      <c r="O90" s="218"/>
      <c r="P90" s="218"/>
      <c r="Q90" s="218"/>
      <c r="R90" s="218"/>
      <c r="S90" s="218"/>
      <c r="T90" s="218"/>
      <c r="U90" s="218"/>
      <c r="V90" s="218"/>
      <c r="W90" s="218"/>
      <c r="X90" s="218"/>
      <c r="Y90" s="218"/>
      <c r="Z90" s="218"/>
    </row>
    <row r="91" spans="1:27" ht="15.75" hidden="1" customHeight="1" x14ac:dyDescent="0.15">
      <c r="A91" s="195"/>
      <c r="B91" s="195"/>
      <c r="C91" s="218"/>
      <c r="D91" s="218"/>
      <c r="E91" s="218"/>
      <c r="F91" s="218"/>
      <c r="G91" s="218"/>
      <c r="H91" s="218"/>
      <c r="I91" s="237"/>
      <c r="J91" s="218"/>
      <c r="K91" s="249"/>
      <c r="L91" s="218"/>
      <c r="M91" s="218"/>
      <c r="N91" s="218"/>
      <c r="O91" s="218"/>
      <c r="P91" s="218"/>
      <c r="Q91" s="218"/>
      <c r="R91" s="218"/>
      <c r="S91" s="218"/>
      <c r="T91" s="218"/>
      <c r="U91" s="218"/>
      <c r="V91" s="218"/>
      <c r="W91" s="218"/>
      <c r="X91" s="218"/>
      <c r="Y91" s="218"/>
      <c r="Z91" s="218"/>
    </row>
    <row r="92" spans="1:27" ht="15.75" hidden="1" customHeight="1" x14ac:dyDescent="0.15">
      <c r="A92" s="195"/>
      <c r="B92" s="195"/>
      <c r="C92" s="218"/>
      <c r="D92" s="218"/>
      <c r="E92" s="218"/>
      <c r="F92" s="218"/>
      <c r="G92" s="218"/>
      <c r="H92" s="218"/>
      <c r="I92" s="237"/>
      <c r="J92" s="218"/>
      <c r="K92" s="249"/>
      <c r="L92" s="218"/>
      <c r="M92" s="218"/>
      <c r="N92" s="218"/>
      <c r="O92" s="218"/>
      <c r="P92" s="218"/>
      <c r="Q92" s="218"/>
      <c r="R92" s="218"/>
      <c r="S92" s="218"/>
      <c r="T92" s="218"/>
      <c r="U92" s="218"/>
      <c r="V92" s="218"/>
      <c r="W92" s="218"/>
      <c r="X92" s="218"/>
      <c r="Y92" s="218"/>
      <c r="Z92" s="218"/>
    </row>
    <row r="93" spans="1:27" ht="15.75" hidden="1" customHeight="1" x14ac:dyDescent="0.15">
      <c r="A93" s="195"/>
      <c r="B93" s="195"/>
      <c r="C93" s="218"/>
      <c r="D93" s="218"/>
      <c r="E93" s="218"/>
      <c r="F93" s="218"/>
      <c r="G93" s="218"/>
      <c r="H93" s="218"/>
      <c r="I93" s="237"/>
      <c r="J93" s="218"/>
      <c r="K93" s="249"/>
      <c r="L93" s="218"/>
      <c r="M93" s="218"/>
      <c r="N93" s="218"/>
      <c r="O93" s="218"/>
      <c r="P93" s="218"/>
      <c r="Q93" s="218"/>
      <c r="R93" s="218"/>
      <c r="S93" s="218"/>
      <c r="T93" s="218"/>
      <c r="U93" s="218"/>
      <c r="V93" s="218"/>
      <c r="W93" s="218"/>
      <c r="X93" s="218"/>
      <c r="Y93" s="218"/>
      <c r="Z93" s="218"/>
    </row>
    <row r="94" spans="1:27" ht="15.75" hidden="1" customHeight="1" x14ac:dyDescent="0.15">
      <c r="A94" s="195"/>
      <c r="B94" s="195"/>
      <c r="C94" s="218"/>
      <c r="D94" s="218"/>
      <c r="E94" s="218"/>
      <c r="F94" s="218"/>
      <c r="G94" s="218"/>
      <c r="H94" s="218"/>
      <c r="I94" s="237"/>
      <c r="J94" s="218"/>
      <c r="K94" s="249"/>
      <c r="L94" s="218"/>
      <c r="M94" s="218"/>
      <c r="N94" s="218"/>
      <c r="O94" s="218"/>
      <c r="P94" s="218"/>
      <c r="Q94" s="218"/>
      <c r="R94" s="218"/>
      <c r="S94" s="218"/>
      <c r="T94" s="218"/>
      <c r="U94" s="218"/>
      <c r="V94" s="218"/>
      <c r="W94" s="218"/>
      <c r="X94" s="218"/>
      <c r="Y94" s="218"/>
      <c r="Z94" s="218"/>
    </row>
    <row r="95" spans="1:27" ht="15.75" hidden="1" customHeight="1" x14ac:dyDescent="0.15">
      <c r="A95" s="195"/>
      <c r="B95" s="195"/>
      <c r="C95" s="218"/>
      <c r="D95" s="218"/>
      <c r="E95" s="218"/>
      <c r="F95" s="218"/>
      <c r="G95" s="218"/>
      <c r="H95" s="218"/>
      <c r="I95" s="237"/>
      <c r="J95" s="218"/>
      <c r="K95" s="249"/>
      <c r="L95" s="218"/>
      <c r="M95" s="218"/>
      <c r="N95" s="218"/>
      <c r="O95" s="218"/>
      <c r="P95" s="218"/>
      <c r="Q95" s="218"/>
      <c r="R95" s="218"/>
      <c r="S95" s="218"/>
      <c r="T95" s="218"/>
      <c r="U95" s="218"/>
      <c r="V95" s="218"/>
      <c r="W95" s="218"/>
      <c r="X95" s="218"/>
      <c r="Y95" s="218"/>
      <c r="Z95" s="218"/>
    </row>
    <row r="96" spans="1:27" ht="15.75" hidden="1" customHeight="1" x14ac:dyDescent="0.15">
      <c r="A96" s="195"/>
      <c r="B96" s="195"/>
      <c r="C96" s="218"/>
      <c r="D96" s="218"/>
      <c r="E96" s="218"/>
      <c r="F96" s="218"/>
      <c r="G96" s="218"/>
      <c r="H96" s="218"/>
      <c r="I96" s="237"/>
      <c r="J96" s="218"/>
      <c r="K96" s="249"/>
      <c r="L96" s="218"/>
      <c r="M96" s="218"/>
      <c r="N96" s="218"/>
      <c r="O96" s="218"/>
      <c r="P96" s="218"/>
      <c r="Q96" s="218"/>
      <c r="R96" s="218"/>
      <c r="S96" s="218"/>
      <c r="T96" s="218"/>
      <c r="U96" s="218"/>
      <c r="V96" s="218"/>
      <c r="W96" s="218"/>
      <c r="X96" s="218"/>
      <c r="Y96" s="218"/>
      <c r="Z96" s="218"/>
    </row>
    <row r="97" spans="1:26" ht="15.75" hidden="1" customHeight="1" x14ac:dyDescent="0.15">
      <c r="A97" s="195"/>
      <c r="B97" s="195"/>
      <c r="C97" s="218"/>
      <c r="D97" s="218"/>
      <c r="E97" s="218"/>
      <c r="F97" s="218"/>
      <c r="G97" s="218"/>
      <c r="H97" s="218"/>
      <c r="I97" s="237"/>
      <c r="J97" s="218"/>
      <c r="K97" s="249"/>
      <c r="L97" s="218"/>
      <c r="M97" s="218"/>
      <c r="N97" s="218"/>
      <c r="O97" s="218"/>
      <c r="P97" s="218"/>
      <c r="Q97" s="218"/>
      <c r="R97" s="218"/>
      <c r="S97" s="218"/>
      <c r="T97" s="218"/>
      <c r="U97" s="218"/>
      <c r="V97" s="218"/>
      <c r="W97" s="218"/>
      <c r="X97" s="218"/>
      <c r="Y97" s="218"/>
      <c r="Z97" s="218"/>
    </row>
    <row r="98" spans="1:26" ht="15.75" hidden="1" customHeight="1" x14ac:dyDescent="0.15">
      <c r="A98" s="195"/>
      <c r="B98" s="195"/>
      <c r="C98" s="218"/>
      <c r="D98" s="218"/>
      <c r="E98" s="218"/>
      <c r="F98" s="218"/>
      <c r="G98" s="218"/>
      <c r="H98" s="218"/>
      <c r="I98" s="237"/>
      <c r="J98" s="218"/>
      <c r="K98" s="249"/>
      <c r="L98" s="218"/>
      <c r="M98" s="218"/>
      <c r="N98" s="218"/>
      <c r="O98" s="218"/>
      <c r="P98" s="218"/>
      <c r="Q98" s="218"/>
      <c r="R98" s="218"/>
      <c r="S98" s="218"/>
      <c r="T98" s="218"/>
      <c r="U98" s="218"/>
      <c r="V98" s="218"/>
      <c r="W98" s="218"/>
      <c r="X98" s="218"/>
      <c r="Y98" s="218"/>
      <c r="Z98" s="218"/>
    </row>
    <row r="99" spans="1:26" ht="15.75" hidden="1" customHeight="1" x14ac:dyDescent="0.15">
      <c r="A99" s="195"/>
      <c r="B99" s="195"/>
      <c r="C99" s="218"/>
      <c r="D99" s="218"/>
      <c r="E99" s="218"/>
      <c r="F99" s="218"/>
      <c r="G99" s="218"/>
      <c r="H99" s="218"/>
      <c r="I99" s="237"/>
      <c r="J99" s="218"/>
      <c r="K99" s="249"/>
      <c r="L99" s="218"/>
      <c r="M99" s="218"/>
      <c r="N99" s="218"/>
      <c r="O99" s="218"/>
      <c r="P99" s="218"/>
      <c r="Q99" s="218"/>
      <c r="R99" s="218"/>
      <c r="S99" s="218"/>
      <c r="T99" s="218"/>
      <c r="U99" s="218"/>
      <c r="V99" s="218"/>
      <c r="W99" s="218"/>
      <c r="X99" s="218"/>
      <c r="Y99" s="218"/>
      <c r="Z99" s="218"/>
    </row>
    <row r="100" spans="1:26" ht="15.75" hidden="1" customHeight="1" x14ac:dyDescent="0.15">
      <c r="A100" s="195"/>
      <c r="B100" s="195"/>
      <c r="C100" s="218"/>
      <c r="D100" s="218"/>
      <c r="E100" s="218"/>
      <c r="F100" s="218"/>
      <c r="G100" s="218"/>
      <c r="H100" s="218"/>
      <c r="I100" s="237"/>
      <c r="J100" s="218"/>
      <c r="K100" s="249"/>
      <c r="L100" s="218"/>
      <c r="M100" s="218"/>
      <c r="N100" s="218"/>
      <c r="O100" s="218"/>
      <c r="P100" s="218"/>
      <c r="Q100" s="218"/>
      <c r="R100" s="218"/>
      <c r="S100" s="218"/>
      <c r="T100" s="218"/>
      <c r="U100" s="218"/>
      <c r="V100" s="218"/>
      <c r="W100" s="218"/>
      <c r="X100" s="218"/>
      <c r="Y100" s="218"/>
      <c r="Z100" s="218"/>
    </row>
    <row r="101" spans="1:26" ht="15.75" hidden="1" customHeight="1" x14ac:dyDescent="0.15">
      <c r="A101" s="195"/>
      <c r="B101" s="195"/>
      <c r="C101" s="218"/>
      <c r="D101" s="218"/>
      <c r="E101" s="218"/>
      <c r="F101" s="218"/>
      <c r="G101" s="218"/>
      <c r="H101" s="218"/>
      <c r="I101" s="237"/>
      <c r="J101" s="218"/>
      <c r="K101" s="249"/>
      <c r="L101" s="218"/>
      <c r="M101" s="218"/>
      <c r="N101" s="218"/>
      <c r="O101" s="218"/>
      <c r="P101" s="218"/>
      <c r="Q101" s="218"/>
      <c r="R101" s="218"/>
      <c r="S101" s="218"/>
      <c r="T101" s="218"/>
      <c r="U101" s="218"/>
      <c r="V101" s="218"/>
      <c r="W101" s="218"/>
      <c r="X101" s="218"/>
      <c r="Y101" s="218"/>
      <c r="Z101" s="218"/>
    </row>
    <row r="102" spans="1:26" ht="15.75" hidden="1" customHeight="1" x14ac:dyDescent="0.15">
      <c r="A102" s="195"/>
      <c r="B102" s="195"/>
      <c r="C102" s="218"/>
      <c r="D102" s="218"/>
      <c r="E102" s="218"/>
      <c r="F102" s="218"/>
      <c r="G102" s="218"/>
      <c r="H102" s="218"/>
      <c r="I102" s="237"/>
      <c r="J102" s="218"/>
      <c r="K102" s="249"/>
      <c r="L102" s="218"/>
      <c r="M102" s="218"/>
      <c r="N102" s="218"/>
      <c r="O102" s="218"/>
      <c r="P102" s="218"/>
      <c r="Q102" s="218"/>
      <c r="R102" s="218"/>
      <c r="S102" s="218"/>
      <c r="T102" s="218"/>
      <c r="U102" s="218"/>
      <c r="V102" s="218"/>
      <c r="W102" s="218"/>
      <c r="X102" s="218"/>
      <c r="Y102" s="218"/>
      <c r="Z102" s="218"/>
    </row>
    <row r="103" spans="1:26" ht="15.75" hidden="1" customHeight="1" x14ac:dyDescent="0.15">
      <c r="A103" s="195"/>
      <c r="B103" s="195"/>
      <c r="C103" s="218"/>
      <c r="D103" s="218"/>
      <c r="E103" s="218"/>
      <c r="F103" s="218"/>
      <c r="G103" s="218"/>
      <c r="H103" s="218"/>
      <c r="I103" s="237"/>
      <c r="J103" s="218"/>
      <c r="K103" s="249"/>
      <c r="L103" s="218"/>
      <c r="M103" s="218"/>
      <c r="N103" s="218"/>
      <c r="O103" s="218"/>
      <c r="P103" s="218"/>
      <c r="Q103" s="218"/>
      <c r="R103" s="218"/>
      <c r="S103" s="218"/>
      <c r="T103" s="218"/>
      <c r="U103" s="218"/>
      <c r="V103" s="218"/>
      <c r="W103" s="218"/>
      <c r="X103" s="218"/>
      <c r="Y103" s="218"/>
      <c r="Z103" s="218"/>
    </row>
    <row r="104" spans="1:26" ht="15.75" hidden="1" customHeight="1" x14ac:dyDescent="0.15">
      <c r="A104" s="195"/>
      <c r="B104" s="195"/>
      <c r="C104" s="218"/>
      <c r="D104" s="218"/>
      <c r="E104" s="218"/>
      <c r="F104" s="218"/>
      <c r="G104" s="218"/>
      <c r="H104" s="218"/>
      <c r="I104" s="237"/>
      <c r="J104" s="218"/>
      <c r="K104" s="249"/>
      <c r="L104" s="218"/>
      <c r="M104" s="218"/>
      <c r="N104" s="218"/>
      <c r="O104" s="218"/>
      <c r="P104" s="218"/>
      <c r="Q104" s="218"/>
      <c r="R104" s="218"/>
      <c r="S104" s="218"/>
      <c r="T104" s="218"/>
      <c r="U104" s="218"/>
      <c r="V104" s="218"/>
      <c r="W104" s="218"/>
      <c r="X104" s="218"/>
      <c r="Y104" s="218"/>
      <c r="Z104" s="218"/>
    </row>
    <row r="105" spans="1:26" ht="15.75" hidden="1" customHeight="1" x14ac:dyDescent="0.15">
      <c r="A105" s="195"/>
      <c r="B105" s="195"/>
      <c r="C105" s="218"/>
      <c r="D105" s="218"/>
      <c r="E105" s="218"/>
      <c r="F105" s="218"/>
      <c r="G105" s="218"/>
      <c r="H105" s="218"/>
      <c r="I105" s="237"/>
      <c r="J105" s="218"/>
      <c r="K105" s="249"/>
      <c r="L105" s="218"/>
      <c r="M105" s="218"/>
      <c r="N105" s="218"/>
      <c r="O105" s="218"/>
      <c r="P105" s="218"/>
      <c r="Q105" s="218"/>
      <c r="R105" s="218"/>
      <c r="S105" s="218"/>
      <c r="T105" s="218"/>
      <c r="U105" s="218"/>
      <c r="V105" s="218"/>
      <c r="W105" s="218"/>
      <c r="X105" s="218"/>
      <c r="Y105" s="218"/>
      <c r="Z105" s="218"/>
    </row>
    <row r="106" spans="1:26" ht="15.75" hidden="1" customHeight="1" x14ac:dyDescent="0.15">
      <c r="A106" s="195"/>
      <c r="B106" s="195"/>
      <c r="C106" s="218"/>
      <c r="D106" s="218"/>
      <c r="E106" s="218"/>
      <c r="F106" s="218"/>
      <c r="G106" s="218"/>
      <c r="H106" s="218"/>
      <c r="I106" s="237"/>
      <c r="J106" s="218"/>
      <c r="K106" s="249"/>
      <c r="L106" s="218"/>
      <c r="M106" s="218"/>
      <c r="N106" s="218"/>
      <c r="O106" s="218"/>
      <c r="P106" s="218"/>
      <c r="Q106" s="218"/>
      <c r="R106" s="218"/>
      <c r="S106" s="218"/>
      <c r="T106" s="218"/>
      <c r="U106" s="218"/>
      <c r="V106" s="218"/>
      <c r="W106" s="218"/>
      <c r="X106" s="218"/>
      <c r="Y106" s="218"/>
      <c r="Z106" s="218"/>
    </row>
    <row r="107" spans="1:26" ht="15.75" hidden="1" customHeight="1" x14ac:dyDescent="0.15">
      <c r="A107" s="195"/>
      <c r="B107" s="195"/>
      <c r="C107" s="218"/>
      <c r="D107" s="218"/>
      <c r="E107" s="218"/>
      <c r="F107" s="218"/>
      <c r="G107" s="218"/>
      <c r="H107" s="218"/>
      <c r="I107" s="237"/>
      <c r="J107" s="218"/>
      <c r="K107" s="249"/>
      <c r="L107" s="218"/>
      <c r="M107" s="218"/>
      <c r="N107" s="218"/>
      <c r="O107" s="218"/>
      <c r="P107" s="218"/>
      <c r="Q107" s="218"/>
      <c r="R107" s="218"/>
      <c r="S107" s="218"/>
      <c r="T107" s="218"/>
      <c r="U107" s="218"/>
      <c r="V107" s="218"/>
      <c r="W107" s="218"/>
      <c r="X107" s="218"/>
      <c r="Y107" s="218"/>
      <c r="Z107" s="218"/>
    </row>
    <row r="108" spans="1:26" ht="20.100000000000001" customHeight="1" x14ac:dyDescent="0.15">
      <c r="A108" s="195"/>
      <c r="B108" s="195"/>
      <c r="C108" s="218"/>
      <c r="D108" s="218"/>
      <c r="E108" s="218"/>
      <c r="F108" s="218"/>
      <c r="G108" s="218"/>
      <c r="H108" s="218"/>
      <c r="I108" s="237"/>
      <c r="J108" s="218"/>
      <c r="K108" s="249"/>
      <c r="L108" s="218"/>
      <c r="M108" s="218"/>
      <c r="N108" s="218"/>
      <c r="O108" s="218"/>
      <c r="P108" s="218"/>
      <c r="Q108" s="218"/>
      <c r="R108" s="218"/>
      <c r="S108" s="218"/>
      <c r="T108" s="218"/>
      <c r="U108" s="218"/>
      <c r="V108" s="218"/>
      <c r="W108" s="218"/>
      <c r="X108" s="218"/>
      <c r="Y108" s="218"/>
      <c r="Z108" s="218"/>
    </row>
    <row r="109" spans="1:26" ht="20.100000000000001" customHeight="1" x14ac:dyDescent="0.15">
      <c r="A109" s="195"/>
      <c r="B109" s="195"/>
      <c r="C109" s="205" t="s">
        <v>111</v>
      </c>
      <c r="D109" s="206"/>
      <c r="E109" s="206"/>
      <c r="F109" s="206"/>
      <c r="G109" s="206"/>
      <c r="H109" s="207"/>
      <c r="Q109" s="250"/>
    </row>
    <row r="110" spans="1:26" ht="15" customHeight="1" x14ac:dyDescent="0.15">
      <c r="A110" s="195"/>
      <c r="B110" s="195"/>
      <c r="C110" s="251"/>
      <c r="D110" s="252"/>
      <c r="E110" s="252"/>
      <c r="F110" s="252"/>
      <c r="G110" s="252"/>
      <c r="H110" s="252"/>
      <c r="I110" s="253"/>
      <c r="J110" s="210"/>
      <c r="K110" s="253"/>
      <c r="L110" s="210"/>
      <c r="M110" s="210"/>
      <c r="N110" s="210"/>
      <c r="O110" s="210"/>
      <c r="P110" s="210"/>
      <c r="Q110" s="254"/>
      <c r="R110" s="210"/>
      <c r="S110" s="210"/>
      <c r="T110" s="210"/>
      <c r="U110" s="210"/>
      <c r="V110" s="210"/>
      <c r="W110" s="210"/>
      <c r="X110" s="210"/>
      <c r="Y110" s="210"/>
      <c r="Z110" s="211"/>
    </row>
    <row r="111" spans="1:26" ht="30" customHeight="1" x14ac:dyDescent="0.15">
      <c r="A111" s="195"/>
      <c r="B111" s="195"/>
      <c r="C111" s="251"/>
      <c r="D111" s="255" t="s">
        <v>146</v>
      </c>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17"/>
    </row>
    <row r="112" spans="1:26" ht="20.100000000000001" customHeight="1" x14ac:dyDescent="0.15">
      <c r="A112" s="195">
        <f>IFERROR(IF(TRIM($I112)="",1001,0),3)</f>
        <v>1001</v>
      </c>
      <c r="B112" s="195"/>
      <c r="C112" s="212"/>
      <c r="D112" s="213">
        <v>1</v>
      </c>
      <c r="E112" s="193" t="s">
        <v>112</v>
      </c>
      <c r="I112" s="31"/>
      <c r="J112" s="31"/>
      <c r="K112" s="31"/>
      <c r="L112" s="31"/>
      <c r="M112" s="31"/>
      <c r="N112" s="31"/>
      <c r="O112" s="31"/>
      <c r="P112" s="31"/>
      <c r="Q112" s="84"/>
      <c r="R112" s="31"/>
      <c r="S112" s="31"/>
      <c r="T112" s="31"/>
      <c r="U112" s="31"/>
      <c r="V112" s="31"/>
      <c r="W112" s="31"/>
      <c r="X112" s="31"/>
      <c r="Y112" s="31"/>
      <c r="Z112" s="217"/>
    </row>
    <row r="113" spans="1:26" ht="20.100000000000001" customHeight="1" x14ac:dyDescent="0.15">
      <c r="A113" s="195"/>
      <c r="B113" s="195"/>
      <c r="C113" s="212"/>
      <c r="D113" s="213"/>
      <c r="E113" s="218"/>
      <c r="F113" s="218"/>
      <c r="G113" s="218"/>
      <c r="H113" s="218"/>
      <c r="I113" s="224"/>
      <c r="J113" s="220" t="s">
        <v>113</v>
      </c>
      <c r="K113" s="243"/>
      <c r="L113" s="219"/>
      <c r="M113" s="219"/>
      <c r="N113" s="219"/>
      <c r="O113" s="219"/>
      <c r="P113" s="219"/>
      <c r="Q113" s="256"/>
      <c r="R113" s="219"/>
      <c r="S113" s="219"/>
      <c r="T113" s="219"/>
      <c r="U113" s="219"/>
      <c r="V113" s="219"/>
      <c r="W113" s="219"/>
      <c r="X113" s="219"/>
      <c r="Y113" s="219"/>
      <c r="Z113" s="217"/>
    </row>
    <row r="114" spans="1:26" ht="20.100000000000001" customHeight="1" x14ac:dyDescent="0.15">
      <c r="A114" s="195">
        <f>IFERROR(IF(OR(TRIM($I114)="", NOT(OR(IFERROR(SEARCH(" ",$I114),0)&gt;0, IFERROR(SEARCH("　",$I114),0)&gt;0))),1001,0),3)</f>
        <v>1001</v>
      </c>
      <c r="B114" s="195"/>
      <c r="C114" s="212"/>
      <c r="D114" s="213">
        <f>D112+1</f>
        <v>2</v>
      </c>
      <c r="E114" s="193" t="s">
        <v>123</v>
      </c>
      <c r="I114" s="31"/>
      <c r="J114" s="31"/>
      <c r="K114" s="31"/>
      <c r="L114" s="31"/>
      <c r="M114" s="31"/>
      <c r="N114" s="31"/>
      <c r="O114" s="31"/>
      <c r="P114" s="31"/>
      <c r="Q114" s="31"/>
      <c r="R114" s="31"/>
      <c r="S114" s="31"/>
      <c r="T114" s="31"/>
      <c r="U114" s="31"/>
      <c r="V114" s="31"/>
      <c r="W114" s="31"/>
      <c r="X114" s="31"/>
      <c r="Y114" s="31"/>
      <c r="Z114" s="217"/>
    </row>
    <row r="115" spans="1:26" ht="20.100000000000001" customHeight="1" x14ac:dyDescent="0.15">
      <c r="A115" s="195"/>
      <c r="B115" s="195"/>
      <c r="C115" s="212"/>
      <c r="D115" s="213"/>
      <c r="E115" s="218"/>
      <c r="F115" s="218"/>
      <c r="G115" s="218"/>
      <c r="H115" s="218"/>
      <c r="I115" s="224"/>
      <c r="J115" s="220" t="s">
        <v>95</v>
      </c>
      <c r="K115" s="220"/>
      <c r="L115" s="220"/>
      <c r="M115" s="220"/>
      <c r="N115" s="220"/>
      <c r="O115" s="220"/>
      <c r="P115" s="220"/>
      <c r="Q115" s="220"/>
      <c r="R115" s="220"/>
      <c r="S115" s="220"/>
      <c r="T115" s="220"/>
      <c r="U115" s="220"/>
      <c r="V115" s="220"/>
      <c r="W115" s="220"/>
      <c r="X115" s="220"/>
      <c r="Y115" s="220"/>
      <c r="Z115" s="217"/>
    </row>
    <row r="116" spans="1:26" ht="20.100000000000001" customHeight="1" x14ac:dyDescent="0.15">
      <c r="A116" s="195">
        <f>IFERROR(IF(OR(TRIM($I116)="", NOT(OR(IFERROR(SEARCH(" ",$I116),0)&gt;0, IFERROR(SEARCH("　",$I116),0)&gt;0))),1001,0),3)</f>
        <v>1001</v>
      </c>
      <c r="B116" s="195"/>
      <c r="C116" s="212"/>
      <c r="D116" s="213">
        <f>D114+1</f>
        <v>3</v>
      </c>
      <c r="E116" s="193" t="s">
        <v>124</v>
      </c>
      <c r="I116" s="31"/>
      <c r="J116" s="31"/>
      <c r="K116" s="31"/>
      <c r="L116" s="31"/>
      <c r="M116" s="31"/>
      <c r="N116" s="31"/>
      <c r="O116" s="31"/>
      <c r="P116" s="31"/>
      <c r="Q116" s="31"/>
      <c r="R116" s="31"/>
      <c r="S116" s="31"/>
      <c r="T116" s="31"/>
      <c r="U116" s="31"/>
      <c r="V116" s="31"/>
      <c r="W116" s="31"/>
      <c r="X116" s="31"/>
      <c r="Y116" s="31"/>
      <c r="Z116" s="217"/>
    </row>
    <row r="117" spans="1:26" ht="20.100000000000001" customHeight="1" x14ac:dyDescent="0.15">
      <c r="A117" s="195"/>
      <c r="B117" s="195"/>
      <c r="C117" s="212"/>
      <c r="D117" s="218"/>
      <c r="E117" s="218"/>
      <c r="F117" s="218"/>
      <c r="G117" s="218"/>
      <c r="H117" s="218"/>
      <c r="I117" s="224"/>
      <c r="J117" s="220" t="s">
        <v>97</v>
      </c>
      <c r="K117" s="220"/>
      <c r="L117" s="220"/>
      <c r="M117" s="220"/>
      <c r="N117" s="220"/>
      <c r="O117" s="220"/>
      <c r="P117" s="220"/>
      <c r="Q117" s="220"/>
      <c r="R117" s="220"/>
      <c r="S117" s="220"/>
      <c r="T117" s="220"/>
      <c r="U117" s="220"/>
      <c r="V117" s="220"/>
      <c r="W117" s="220"/>
      <c r="X117" s="220"/>
      <c r="Y117" s="220"/>
      <c r="Z117" s="217"/>
    </row>
    <row r="118" spans="1:26" ht="20.100000000000001" customHeight="1" x14ac:dyDescent="0.15">
      <c r="A118" s="195">
        <f>IFERROR(IF(TRIM($I118)="",1001,0),3)</f>
        <v>1001</v>
      </c>
      <c r="B118" s="195"/>
      <c r="C118" s="212"/>
      <c r="D118" s="213">
        <f>D116+1</f>
        <v>4</v>
      </c>
      <c r="E118" s="193" t="s">
        <v>90</v>
      </c>
      <c r="I118" s="79"/>
      <c r="J118" s="80"/>
      <c r="K118" s="80"/>
      <c r="L118" s="80"/>
      <c r="M118" s="80"/>
      <c r="N118" s="218"/>
      <c r="O118" s="218"/>
      <c r="P118" s="218"/>
      <c r="Q118" s="218"/>
      <c r="R118" s="218"/>
      <c r="S118" s="218"/>
      <c r="T118" s="218"/>
      <c r="U118" s="218"/>
      <c r="V118" s="218"/>
      <c r="W118" s="218"/>
      <c r="X118" s="218"/>
      <c r="Y118" s="218"/>
      <c r="Z118" s="217"/>
    </row>
    <row r="119" spans="1:26" ht="20.100000000000001" customHeight="1" x14ac:dyDescent="0.15">
      <c r="A119" s="195"/>
      <c r="B119" s="195"/>
      <c r="C119" s="212"/>
      <c r="D119" s="213"/>
      <c r="E119" s="218"/>
      <c r="F119" s="218"/>
      <c r="G119" s="218"/>
      <c r="H119" s="218"/>
      <c r="I119" s="215"/>
      <c r="J119" s="220" t="s">
        <v>265</v>
      </c>
      <c r="K119" s="219"/>
      <c r="L119" s="219"/>
      <c r="M119" s="219"/>
      <c r="N119" s="219"/>
      <c r="O119" s="219"/>
      <c r="P119" s="219"/>
      <c r="Q119" s="219"/>
      <c r="R119" s="219"/>
      <c r="S119" s="219"/>
      <c r="T119" s="219"/>
      <c r="U119" s="219"/>
      <c r="V119" s="219"/>
      <c r="W119" s="219"/>
      <c r="X119" s="219"/>
      <c r="Y119" s="219"/>
      <c r="Z119" s="217"/>
    </row>
    <row r="120" spans="1:26" ht="20.100000000000001" customHeight="1" x14ac:dyDescent="0.15">
      <c r="A120" s="195">
        <f>IFERROR(IF(AND(TRIM($I120)&lt;&gt;"", OR(ISERROR(FIND("@"&amp;LEFT($I120,3)&amp;"@", 都道府県3))=FALSE, ISERROR(FIND("@"&amp;LEFT($I120,4)&amp;"@",都道府県4))=FALSE))=FALSE,1001,0),3)</f>
        <v>1001</v>
      </c>
      <c r="B120" s="195"/>
      <c r="C120" s="212"/>
      <c r="D120" s="213">
        <f>D118+1</f>
        <v>5</v>
      </c>
      <c r="E120" s="193" t="s">
        <v>91</v>
      </c>
      <c r="I120" s="81"/>
      <c r="J120" s="81"/>
      <c r="K120" s="81"/>
      <c r="L120" s="81"/>
      <c r="M120" s="81"/>
      <c r="N120" s="81"/>
      <c r="O120" s="81"/>
      <c r="P120" s="81"/>
      <c r="Q120" s="82"/>
      <c r="R120" s="81"/>
      <c r="S120" s="81"/>
      <c r="T120" s="81"/>
      <c r="U120" s="81"/>
      <c r="V120" s="81"/>
      <c r="W120" s="81"/>
      <c r="X120" s="81"/>
      <c r="Y120" s="81"/>
      <c r="Z120" s="217"/>
    </row>
    <row r="121" spans="1:26" ht="20.100000000000001" customHeight="1" x14ac:dyDescent="0.15">
      <c r="A121" s="195"/>
      <c r="B121" s="195"/>
      <c r="C121" s="212"/>
      <c r="D121" s="213"/>
      <c r="E121" s="218"/>
      <c r="F121" s="218"/>
      <c r="G121" s="218"/>
      <c r="H121" s="218"/>
      <c r="I121" s="215"/>
      <c r="J121" s="220" t="s">
        <v>266</v>
      </c>
      <c r="K121" s="219"/>
      <c r="L121" s="219"/>
      <c r="M121" s="219"/>
      <c r="N121" s="219"/>
      <c r="O121" s="219"/>
      <c r="P121" s="219"/>
      <c r="Q121" s="219"/>
      <c r="R121" s="219"/>
      <c r="S121" s="219"/>
      <c r="T121" s="219"/>
      <c r="U121" s="219"/>
      <c r="V121" s="219"/>
      <c r="W121" s="219"/>
      <c r="X121" s="219"/>
      <c r="Y121" s="219"/>
      <c r="Z121" s="217"/>
    </row>
    <row r="122" spans="1:26" ht="20.100000000000001" customHeight="1" x14ac:dyDescent="0.15">
      <c r="A122" s="195">
        <f>IFERROR(IF(NOT(AND(TRIM($I122)&lt;&gt;"",ISNUMBER(VALUE(SUBSTITUTE($I122,"-",""))), IFERROR(SEARCH("-",$I122),0)&gt;0)),1001,0),3)</f>
        <v>1001</v>
      </c>
      <c r="B122" s="195"/>
      <c r="C122" s="212"/>
      <c r="D122" s="213">
        <f>D120+1</f>
        <v>6</v>
      </c>
      <c r="E122" s="193" t="s">
        <v>98</v>
      </c>
      <c r="I122" s="31"/>
      <c r="J122" s="31"/>
      <c r="K122" s="31"/>
      <c r="L122" s="31"/>
      <c r="M122" s="31"/>
      <c r="O122" s="225" t="s">
        <v>99</v>
      </c>
      <c r="P122" s="1"/>
      <c r="Q122" s="193" t="s">
        <v>100</v>
      </c>
      <c r="Y122" s="219"/>
      <c r="Z122" s="217"/>
    </row>
    <row r="123" spans="1:26" ht="20.100000000000001" customHeight="1" x14ac:dyDescent="0.15">
      <c r="A123" s="195"/>
      <c r="B123" s="195"/>
      <c r="C123" s="221"/>
      <c r="D123" s="218"/>
      <c r="E123" s="218"/>
      <c r="F123" s="218"/>
      <c r="G123" s="218"/>
      <c r="H123" s="218"/>
      <c r="I123" s="215"/>
      <c r="J123" s="220" t="s">
        <v>267</v>
      </c>
      <c r="K123" s="219"/>
      <c r="L123" s="219"/>
      <c r="M123" s="219"/>
      <c r="N123" s="219"/>
      <c r="O123" s="219"/>
      <c r="P123" s="219"/>
      <c r="Q123" s="219"/>
      <c r="R123" s="219"/>
      <c r="S123" s="219"/>
      <c r="T123" s="219"/>
      <c r="U123" s="219"/>
      <c r="V123" s="219"/>
      <c r="W123" s="219"/>
      <c r="X123" s="219"/>
      <c r="Y123" s="219"/>
      <c r="Z123" s="217"/>
    </row>
    <row r="124" spans="1:26" ht="20.100000000000001" customHeight="1" x14ac:dyDescent="0.15">
      <c r="A124" s="195">
        <f>IFERROR(IF(AND(TRIM($I124)&lt;&gt;"", NOT(AND(ISNUMBER(VALUE(SUBSTITUTE($I124,"-",""))), IFERROR(SEARCH("-",$I124),0)&gt;0))),1001,0),3)</f>
        <v>0</v>
      </c>
      <c r="B124" s="195"/>
      <c r="C124" s="212"/>
      <c r="D124" s="213">
        <f>D122+1</f>
        <v>7</v>
      </c>
      <c r="E124" s="193" t="s">
        <v>102</v>
      </c>
      <c r="I124" s="31"/>
      <c r="J124" s="31"/>
      <c r="K124" s="31"/>
      <c r="L124" s="31"/>
      <c r="M124" s="31"/>
      <c r="N124" s="219"/>
      <c r="O124" s="219"/>
      <c r="P124" s="219"/>
      <c r="Q124" s="219"/>
      <c r="R124" s="219"/>
      <c r="S124" s="219"/>
      <c r="T124" s="219"/>
      <c r="U124" s="219"/>
      <c r="V124" s="219"/>
      <c r="W124" s="219"/>
      <c r="X124" s="219"/>
      <c r="Y124" s="219"/>
      <c r="Z124" s="217"/>
    </row>
    <row r="125" spans="1:26" ht="20.100000000000001" customHeight="1" x14ac:dyDescent="0.15">
      <c r="A125" s="195"/>
      <c r="B125" s="195"/>
      <c r="C125" s="221"/>
      <c r="D125" s="218"/>
      <c r="E125" s="218"/>
      <c r="F125" s="218"/>
      <c r="G125" s="218"/>
      <c r="H125" s="218"/>
      <c r="I125" s="215"/>
      <c r="J125" s="220" t="s">
        <v>125</v>
      </c>
      <c r="K125" s="219"/>
      <c r="L125" s="219"/>
      <c r="M125" s="219"/>
      <c r="N125" s="219"/>
      <c r="O125" s="219"/>
      <c r="P125" s="219"/>
      <c r="Q125" s="219"/>
      <c r="R125" s="219"/>
      <c r="S125" s="219"/>
      <c r="T125" s="219"/>
      <c r="U125" s="219"/>
      <c r="V125" s="219"/>
      <c r="W125" s="219"/>
      <c r="X125" s="219"/>
      <c r="Y125" s="219"/>
      <c r="Z125" s="217"/>
    </row>
    <row r="126" spans="1:26" ht="20.100000000000001" customHeight="1" x14ac:dyDescent="0.15">
      <c r="A126" s="195">
        <f>IFERROR(IF(AND(TRIM($I126)&lt;&gt;"", NOT(IFERROR(SEARCH("@",$I126),0)&gt;0)),1001,0),3)</f>
        <v>0</v>
      </c>
      <c r="B126" s="195"/>
      <c r="C126" s="212"/>
      <c r="D126" s="213">
        <f>D124+1</f>
        <v>8</v>
      </c>
      <c r="E126" s="193" t="s">
        <v>103</v>
      </c>
      <c r="I126" s="31"/>
      <c r="J126" s="31"/>
      <c r="K126" s="31"/>
      <c r="L126" s="31"/>
      <c r="M126" s="31"/>
      <c r="N126" s="31"/>
      <c r="O126" s="31"/>
      <c r="P126" s="31"/>
      <c r="Q126" s="83"/>
      <c r="R126" s="31"/>
      <c r="S126" s="31"/>
      <c r="T126" s="31"/>
      <c r="U126" s="31"/>
      <c r="V126" s="31"/>
      <c r="W126" s="31"/>
      <c r="X126" s="31"/>
      <c r="Y126" s="31"/>
      <c r="Z126" s="217"/>
    </row>
    <row r="127" spans="1:26" ht="20.100000000000001" customHeight="1" x14ac:dyDescent="0.15">
      <c r="A127" s="195"/>
      <c r="B127" s="195"/>
      <c r="C127" s="221"/>
      <c r="D127" s="218"/>
      <c r="E127" s="218"/>
      <c r="F127" s="218"/>
      <c r="G127" s="218"/>
      <c r="H127" s="218"/>
      <c r="I127" s="215"/>
      <c r="J127" s="226" t="s">
        <v>172</v>
      </c>
      <c r="K127" s="243"/>
      <c r="L127" s="219"/>
      <c r="M127" s="219"/>
      <c r="N127" s="219"/>
      <c r="O127" s="219"/>
      <c r="P127" s="219"/>
      <c r="Q127" s="244"/>
      <c r="R127" s="219"/>
      <c r="S127" s="219"/>
      <c r="T127" s="219"/>
      <c r="U127" s="219"/>
      <c r="V127" s="219"/>
      <c r="W127" s="219"/>
      <c r="X127" s="219"/>
      <c r="Y127" s="219"/>
      <c r="Z127" s="217"/>
    </row>
    <row r="128" spans="1:26" ht="20.100000000000001" customHeight="1" x14ac:dyDescent="0.15">
      <c r="A128" s="195"/>
      <c r="B128" s="195"/>
      <c r="C128" s="232"/>
      <c r="D128" s="233"/>
      <c r="E128" s="233"/>
      <c r="F128" s="233"/>
      <c r="G128" s="233"/>
      <c r="H128" s="233"/>
      <c r="I128" s="235"/>
      <c r="J128" s="234"/>
      <c r="K128" s="235"/>
      <c r="L128" s="234"/>
      <c r="M128" s="234"/>
      <c r="N128" s="234"/>
      <c r="O128" s="234"/>
      <c r="P128" s="234"/>
      <c r="Q128" s="257"/>
      <c r="R128" s="234"/>
      <c r="S128" s="234"/>
      <c r="T128" s="234"/>
      <c r="U128" s="234"/>
      <c r="V128" s="234"/>
      <c r="W128" s="234"/>
      <c r="X128" s="234"/>
      <c r="Y128" s="234"/>
      <c r="Z128" s="236"/>
    </row>
    <row r="129" spans="1:26" ht="20.100000000000001" customHeight="1" x14ac:dyDescent="0.15">
      <c r="A129" s="195"/>
      <c r="B129" s="195"/>
      <c r="C129" s="218"/>
      <c r="D129" s="218"/>
      <c r="E129" s="218"/>
      <c r="F129" s="218"/>
      <c r="G129" s="218"/>
      <c r="H129" s="218"/>
      <c r="I129" s="238"/>
      <c r="J129" s="238"/>
      <c r="K129" s="238"/>
      <c r="L129" s="238"/>
      <c r="M129" s="238"/>
      <c r="N129" s="238"/>
      <c r="O129" s="238"/>
      <c r="P129" s="238"/>
      <c r="Q129" s="258"/>
      <c r="R129" s="238"/>
      <c r="S129" s="238"/>
      <c r="T129" s="238"/>
      <c r="U129" s="238"/>
      <c r="V129" s="238"/>
      <c r="W129" s="238"/>
      <c r="X129" s="238"/>
      <c r="Y129" s="238"/>
      <c r="Z129" s="218"/>
    </row>
    <row r="130" spans="1:26" ht="15.75" hidden="1" customHeight="1" x14ac:dyDescent="0.15">
      <c r="A130" s="195"/>
      <c r="B130" s="195"/>
      <c r="C130" s="218"/>
      <c r="D130" s="218"/>
      <c r="E130" s="218"/>
      <c r="F130" s="218"/>
      <c r="G130" s="218"/>
      <c r="H130" s="218"/>
      <c r="I130" s="238"/>
      <c r="J130" s="238"/>
      <c r="K130" s="238"/>
      <c r="L130" s="238"/>
      <c r="M130" s="238"/>
      <c r="N130" s="238"/>
      <c r="O130" s="238"/>
      <c r="P130" s="238"/>
      <c r="Q130" s="258"/>
      <c r="R130" s="238"/>
      <c r="S130" s="238"/>
      <c r="T130" s="238"/>
      <c r="U130" s="238"/>
      <c r="V130" s="238"/>
      <c r="W130" s="238"/>
      <c r="X130" s="238"/>
      <c r="Y130" s="238"/>
      <c r="Z130" s="218"/>
    </row>
    <row r="131" spans="1:26" ht="15.75" hidden="1" customHeight="1" x14ac:dyDescent="0.15">
      <c r="A131" s="195"/>
      <c r="B131" s="195"/>
      <c r="C131" s="218"/>
      <c r="D131" s="218"/>
      <c r="E131" s="218"/>
      <c r="F131" s="218"/>
      <c r="G131" s="218"/>
      <c r="H131" s="218"/>
      <c r="I131" s="238"/>
      <c r="J131" s="238"/>
      <c r="K131" s="238"/>
      <c r="L131" s="238"/>
      <c r="M131" s="238"/>
      <c r="N131" s="238"/>
      <c r="O131" s="238"/>
      <c r="P131" s="238"/>
      <c r="Q131" s="258"/>
      <c r="R131" s="238"/>
      <c r="S131" s="238"/>
      <c r="T131" s="238"/>
      <c r="U131" s="238"/>
      <c r="V131" s="238"/>
      <c r="W131" s="238"/>
      <c r="X131" s="238"/>
      <c r="Y131" s="238"/>
      <c r="Z131" s="218"/>
    </row>
    <row r="132" spans="1:26" ht="15.75" hidden="1" customHeight="1" x14ac:dyDescent="0.15">
      <c r="A132" s="195"/>
      <c r="B132" s="195"/>
      <c r="C132" s="218"/>
      <c r="D132" s="218"/>
      <c r="E132" s="218"/>
      <c r="F132" s="218"/>
      <c r="G132" s="218"/>
      <c r="H132" s="218"/>
      <c r="I132" s="238"/>
      <c r="J132" s="238"/>
      <c r="K132" s="238"/>
      <c r="L132" s="238"/>
      <c r="M132" s="238"/>
      <c r="N132" s="238"/>
      <c r="O132" s="238"/>
      <c r="P132" s="238"/>
      <c r="Q132" s="258"/>
      <c r="R132" s="238"/>
      <c r="S132" s="238"/>
      <c r="T132" s="238"/>
      <c r="U132" s="238"/>
      <c r="V132" s="238"/>
      <c r="W132" s="238"/>
      <c r="X132" s="238"/>
      <c r="Y132" s="238"/>
      <c r="Z132" s="218"/>
    </row>
    <row r="133" spans="1:26" ht="15.75" hidden="1" customHeight="1" x14ac:dyDescent="0.15">
      <c r="A133" s="195"/>
      <c r="B133" s="195"/>
      <c r="C133" s="218"/>
      <c r="D133" s="218"/>
      <c r="E133" s="218"/>
      <c r="F133" s="218"/>
      <c r="G133" s="218"/>
      <c r="H133" s="218"/>
      <c r="I133" s="238"/>
      <c r="J133" s="238"/>
      <c r="K133" s="238"/>
      <c r="L133" s="238"/>
      <c r="M133" s="238"/>
      <c r="N133" s="238"/>
      <c r="O133" s="238"/>
      <c r="P133" s="238"/>
      <c r="Q133" s="258"/>
      <c r="R133" s="238"/>
      <c r="S133" s="238"/>
      <c r="T133" s="238"/>
      <c r="U133" s="238"/>
      <c r="V133" s="238"/>
      <c r="W133" s="238"/>
      <c r="X133" s="238"/>
      <c r="Y133" s="238"/>
      <c r="Z133" s="218"/>
    </row>
    <row r="134" spans="1:26" ht="15.75" hidden="1" customHeight="1" x14ac:dyDescent="0.15">
      <c r="A134" s="195"/>
      <c r="B134" s="195"/>
      <c r="C134" s="218"/>
      <c r="D134" s="218"/>
      <c r="E134" s="218"/>
      <c r="F134" s="218"/>
      <c r="G134" s="218"/>
      <c r="H134" s="218"/>
      <c r="I134" s="238"/>
      <c r="J134" s="238"/>
      <c r="K134" s="238"/>
      <c r="L134" s="238"/>
      <c r="M134" s="238"/>
      <c r="N134" s="238"/>
      <c r="O134" s="238"/>
      <c r="P134" s="238"/>
      <c r="Q134" s="258"/>
      <c r="R134" s="238"/>
      <c r="S134" s="238"/>
      <c r="T134" s="238"/>
      <c r="U134" s="238"/>
      <c r="V134" s="238"/>
      <c r="W134" s="238"/>
      <c r="X134" s="238"/>
      <c r="Y134" s="238"/>
      <c r="Z134" s="218"/>
    </row>
    <row r="135" spans="1:26" ht="15.75" hidden="1" customHeight="1" x14ac:dyDescent="0.15">
      <c r="A135" s="195"/>
      <c r="B135" s="195"/>
      <c r="C135" s="218"/>
      <c r="D135" s="218"/>
      <c r="E135" s="218"/>
      <c r="F135" s="218"/>
      <c r="G135" s="218"/>
      <c r="H135" s="218"/>
      <c r="I135" s="238"/>
      <c r="J135" s="238"/>
      <c r="K135" s="238"/>
      <c r="L135" s="238"/>
      <c r="M135" s="238"/>
      <c r="N135" s="238"/>
      <c r="O135" s="238"/>
      <c r="P135" s="238"/>
      <c r="Q135" s="258"/>
      <c r="R135" s="238"/>
      <c r="S135" s="238"/>
      <c r="T135" s="238"/>
      <c r="U135" s="238"/>
      <c r="V135" s="238"/>
      <c r="W135" s="238"/>
      <c r="X135" s="238"/>
      <c r="Y135" s="238"/>
      <c r="Z135" s="218"/>
    </row>
    <row r="136" spans="1:26" ht="15.75" hidden="1" customHeight="1" x14ac:dyDescent="0.15">
      <c r="A136" s="195"/>
      <c r="B136" s="195"/>
      <c r="C136" s="218"/>
      <c r="D136" s="218"/>
      <c r="E136" s="218"/>
      <c r="F136" s="218"/>
      <c r="G136" s="218"/>
      <c r="H136" s="218"/>
      <c r="I136" s="238"/>
      <c r="J136" s="238"/>
      <c r="K136" s="238"/>
      <c r="L136" s="238"/>
      <c r="M136" s="238"/>
      <c r="N136" s="238"/>
      <c r="O136" s="238"/>
      <c r="P136" s="238"/>
      <c r="Q136" s="258"/>
      <c r="R136" s="238"/>
      <c r="S136" s="238"/>
      <c r="T136" s="238"/>
      <c r="U136" s="238"/>
      <c r="V136" s="238"/>
      <c r="W136" s="238"/>
      <c r="X136" s="238"/>
      <c r="Y136" s="238"/>
      <c r="Z136" s="218"/>
    </row>
    <row r="137" spans="1:26" ht="15.75" hidden="1" customHeight="1" x14ac:dyDescent="0.15">
      <c r="A137" s="195"/>
      <c r="B137" s="195"/>
      <c r="C137" s="218"/>
      <c r="D137" s="218"/>
      <c r="E137" s="218"/>
      <c r="F137" s="218"/>
      <c r="G137" s="218"/>
      <c r="H137" s="218"/>
      <c r="I137" s="238"/>
      <c r="J137" s="238"/>
      <c r="K137" s="238"/>
      <c r="L137" s="238"/>
      <c r="M137" s="238"/>
      <c r="N137" s="238"/>
      <c r="O137" s="238"/>
      <c r="P137" s="238"/>
      <c r="Q137" s="258"/>
      <c r="R137" s="238"/>
      <c r="S137" s="238"/>
      <c r="T137" s="238"/>
      <c r="U137" s="238"/>
      <c r="V137" s="238"/>
      <c r="W137" s="238"/>
      <c r="X137" s="238"/>
      <c r="Y137" s="238"/>
      <c r="Z137" s="218"/>
    </row>
    <row r="138" spans="1:26" ht="15.75" hidden="1" customHeight="1" x14ac:dyDescent="0.15">
      <c r="A138" s="195"/>
      <c r="B138" s="195"/>
      <c r="C138" s="218"/>
      <c r="D138" s="218"/>
      <c r="E138" s="218"/>
      <c r="F138" s="218"/>
      <c r="G138" s="218"/>
      <c r="H138" s="218"/>
      <c r="I138" s="238"/>
      <c r="J138" s="238"/>
      <c r="K138" s="238"/>
      <c r="L138" s="238"/>
      <c r="M138" s="238"/>
      <c r="N138" s="238"/>
      <c r="O138" s="238"/>
      <c r="P138" s="238"/>
      <c r="Q138" s="258"/>
      <c r="R138" s="238"/>
      <c r="S138" s="238"/>
      <c r="T138" s="238"/>
      <c r="U138" s="238"/>
      <c r="V138" s="238"/>
      <c r="W138" s="238"/>
      <c r="X138" s="238"/>
      <c r="Y138" s="238"/>
      <c r="Z138" s="218"/>
    </row>
    <row r="139" spans="1:26" ht="15.75" hidden="1" customHeight="1" x14ac:dyDescent="0.15">
      <c r="A139" s="195"/>
      <c r="B139" s="195"/>
      <c r="C139" s="218"/>
      <c r="D139" s="218"/>
      <c r="E139" s="218"/>
      <c r="F139" s="218"/>
      <c r="G139" s="218"/>
      <c r="H139" s="218"/>
      <c r="I139" s="238"/>
      <c r="J139" s="238"/>
      <c r="K139" s="238"/>
      <c r="L139" s="238"/>
      <c r="M139" s="238"/>
      <c r="N139" s="238"/>
      <c r="O139" s="238"/>
      <c r="P139" s="238"/>
      <c r="Q139" s="258"/>
      <c r="R139" s="238"/>
      <c r="S139" s="238"/>
      <c r="T139" s="238"/>
      <c r="U139" s="238"/>
      <c r="V139" s="238"/>
      <c r="W139" s="238"/>
      <c r="X139" s="238"/>
      <c r="Y139" s="238"/>
      <c r="Z139" s="218"/>
    </row>
    <row r="140" spans="1:26" ht="15.75" hidden="1" customHeight="1" x14ac:dyDescent="0.15">
      <c r="A140" s="195"/>
      <c r="B140" s="195"/>
      <c r="C140" s="218"/>
      <c r="D140" s="218"/>
      <c r="E140" s="218"/>
      <c r="F140" s="218"/>
      <c r="G140" s="218"/>
      <c r="H140" s="218"/>
      <c r="I140" s="238"/>
      <c r="J140" s="238"/>
      <c r="K140" s="238"/>
      <c r="L140" s="238"/>
      <c r="M140" s="238"/>
      <c r="N140" s="238"/>
      <c r="O140" s="238"/>
      <c r="P140" s="238"/>
      <c r="Q140" s="258"/>
      <c r="R140" s="238"/>
      <c r="S140" s="238"/>
      <c r="T140" s="238"/>
      <c r="U140" s="238"/>
      <c r="V140" s="238"/>
      <c r="W140" s="238"/>
      <c r="X140" s="238"/>
      <c r="Y140" s="238"/>
      <c r="Z140" s="218"/>
    </row>
    <row r="141" spans="1:26" ht="15.75" hidden="1" customHeight="1" x14ac:dyDescent="0.15">
      <c r="A141" s="195"/>
      <c r="B141" s="195"/>
      <c r="C141" s="218"/>
      <c r="D141" s="218"/>
      <c r="E141" s="218"/>
      <c r="F141" s="218"/>
      <c r="G141" s="218"/>
      <c r="H141" s="218"/>
      <c r="I141" s="238"/>
      <c r="J141" s="238"/>
      <c r="K141" s="238"/>
      <c r="L141" s="238"/>
      <c r="M141" s="238"/>
      <c r="N141" s="238"/>
      <c r="O141" s="238"/>
      <c r="P141" s="238"/>
      <c r="Q141" s="258"/>
      <c r="R141" s="238"/>
      <c r="S141" s="238"/>
      <c r="T141" s="238"/>
      <c r="U141" s="238"/>
      <c r="V141" s="238"/>
      <c r="W141" s="238"/>
      <c r="X141" s="238"/>
      <c r="Y141" s="238"/>
      <c r="Z141" s="218"/>
    </row>
    <row r="142" spans="1:26" ht="15.75" hidden="1" customHeight="1" x14ac:dyDescent="0.15">
      <c r="A142" s="195"/>
      <c r="B142" s="195"/>
      <c r="C142" s="218"/>
      <c r="D142" s="218"/>
      <c r="E142" s="218"/>
      <c r="F142" s="218"/>
      <c r="G142" s="218"/>
      <c r="H142" s="218"/>
      <c r="I142" s="238"/>
      <c r="J142" s="238"/>
      <c r="K142" s="238"/>
      <c r="L142" s="238"/>
      <c r="M142" s="238"/>
      <c r="N142" s="238"/>
      <c r="O142" s="238"/>
      <c r="P142" s="238"/>
      <c r="Q142" s="258"/>
      <c r="R142" s="238"/>
      <c r="S142" s="238"/>
      <c r="T142" s="238"/>
      <c r="U142" s="238"/>
      <c r="V142" s="238"/>
      <c r="W142" s="238"/>
      <c r="X142" s="238"/>
      <c r="Y142" s="238"/>
      <c r="Z142" s="218"/>
    </row>
    <row r="143" spans="1:26" ht="15.75" hidden="1" customHeight="1" x14ac:dyDescent="0.15">
      <c r="A143" s="195"/>
      <c r="B143" s="195"/>
      <c r="C143" s="218"/>
      <c r="D143" s="218"/>
      <c r="E143" s="218"/>
      <c r="F143" s="218"/>
      <c r="G143" s="218"/>
      <c r="H143" s="218"/>
      <c r="I143" s="238"/>
      <c r="J143" s="238"/>
      <c r="K143" s="238"/>
      <c r="L143" s="238"/>
      <c r="M143" s="238"/>
      <c r="N143" s="238"/>
      <c r="O143" s="238"/>
      <c r="P143" s="238"/>
      <c r="Q143" s="258"/>
      <c r="R143" s="238"/>
      <c r="S143" s="238"/>
      <c r="T143" s="238"/>
      <c r="U143" s="238"/>
      <c r="V143" s="238"/>
      <c r="W143" s="238"/>
      <c r="X143" s="238"/>
      <c r="Y143" s="238"/>
      <c r="Z143" s="218"/>
    </row>
    <row r="144" spans="1:26" ht="15.75" hidden="1" customHeight="1" x14ac:dyDescent="0.15">
      <c r="A144" s="195"/>
      <c r="B144" s="195"/>
      <c r="C144" s="218"/>
      <c r="D144" s="218"/>
      <c r="E144" s="218"/>
      <c r="F144" s="218"/>
      <c r="G144" s="218"/>
      <c r="H144" s="218"/>
      <c r="I144" s="238"/>
      <c r="J144" s="238"/>
      <c r="K144" s="238"/>
      <c r="L144" s="238"/>
      <c r="M144" s="238"/>
      <c r="N144" s="238"/>
      <c r="O144" s="238"/>
      <c r="P144" s="238"/>
      <c r="Q144" s="258"/>
      <c r="R144" s="238"/>
      <c r="S144" s="238"/>
      <c r="T144" s="238"/>
      <c r="U144" s="238"/>
      <c r="V144" s="238"/>
      <c r="W144" s="238"/>
      <c r="X144" s="238"/>
      <c r="Y144" s="238"/>
      <c r="Z144" s="218"/>
    </row>
    <row r="145" spans="1:26" ht="15.75" hidden="1" customHeight="1" x14ac:dyDescent="0.15">
      <c r="A145" s="195"/>
      <c r="B145" s="195"/>
      <c r="C145" s="218"/>
      <c r="D145" s="218"/>
      <c r="E145" s="218"/>
      <c r="F145" s="218"/>
      <c r="G145" s="218"/>
      <c r="H145" s="218"/>
      <c r="I145" s="238"/>
      <c r="J145" s="238"/>
      <c r="K145" s="238"/>
      <c r="L145" s="238"/>
      <c r="M145" s="238"/>
      <c r="N145" s="238"/>
      <c r="O145" s="238"/>
      <c r="P145" s="238"/>
      <c r="Q145" s="258"/>
      <c r="R145" s="238"/>
      <c r="S145" s="238"/>
      <c r="T145" s="238"/>
      <c r="U145" s="238"/>
      <c r="V145" s="238"/>
      <c r="W145" s="238"/>
      <c r="X145" s="238"/>
      <c r="Y145" s="238"/>
      <c r="Z145" s="218"/>
    </row>
    <row r="146" spans="1:26" ht="15.75" hidden="1" customHeight="1" x14ac:dyDescent="0.15">
      <c r="A146" s="195"/>
      <c r="B146" s="195"/>
      <c r="C146" s="218"/>
      <c r="D146" s="218"/>
      <c r="E146" s="218"/>
      <c r="F146" s="218"/>
      <c r="G146" s="218"/>
      <c r="H146" s="218"/>
      <c r="I146" s="238"/>
      <c r="J146" s="238"/>
      <c r="K146" s="238"/>
      <c r="L146" s="238"/>
      <c r="M146" s="238"/>
      <c r="N146" s="238"/>
      <c r="O146" s="238"/>
      <c r="P146" s="238"/>
      <c r="Q146" s="258"/>
      <c r="R146" s="238"/>
      <c r="S146" s="238"/>
      <c r="T146" s="238"/>
      <c r="U146" s="238"/>
      <c r="V146" s="238"/>
      <c r="W146" s="238"/>
      <c r="X146" s="238"/>
      <c r="Y146" s="238"/>
      <c r="Z146" s="218"/>
    </row>
    <row r="147" spans="1:26" ht="15.75" hidden="1" customHeight="1" x14ac:dyDescent="0.15">
      <c r="A147" s="195"/>
      <c r="B147" s="195"/>
      <c r="C147" s="218"/>
      <c r="D147" s="218"/>
      <c r="E147" s="218"/>
      <c r="F147" s="218"/>
      <c r="G147" s="218"/>
      <c r="H147" s="218"/>
      <c r="I147" s="238"/>
      <c r="J147" s="238"/>
      <c r="K147" s="238"/>
      <c r="L147" s="238"/>
      <c r="M147" s="238"/>
      <c r="N147" s="238"/>
      <c r="O147" s="238"/>
      <c r="P147" s="238"/>
      <c r="Q147" s="258"/>
      <c r="R147" s="238"/>
      <c r="S147" s="238"/>
      <c r="T147" s="238"/>
      <c r="U147" s="238"/>
      <c r="V147" s="238"/>
      <c r="W147" s="238"/>
      <c r="X147" s="238"/>
      <c r="Y147" s="238"/>
      <c r="Z147" s="218"/>
    </row>
    <row r="148" spans="1:26" ht="15.75" hidden="1" customHeight="1" x14ac:dyDescent="0.15">
      <c r="A148" s="195"/>
      <c r="B148" s="195"/>
      <c r="C148" s="218"/>
      <c r="D148" s="218"/>
      <c r="E148" s="218"/>
      <c r="F148" s="218"/>
      <c r="G148" s="218"/>
      <c r="H148" s="218"/>
      <c r="I148" s="238"/>
      <c r="J148" s="238"/>
      <c r="K148" s="238"/>
      <c r="L148" s="238"/>
      <c r="M148" s="238"/>
      <c r="N148" s="238"/>
      <c r="O148" s="238"/>
      <c r="P148" s="238"/>
      <c r="Q148" s="258"/>
      <c r="R148" s="238"/>
      <c r="S148" s="238"/>
      <c r="T148" s="238"/>
      <c r="U148" s="238"/>
      <c r="V148" s="238"/>
      <c r="W148" s="238"/>
      <c r="X148" s="238"/>
      <c r="Y148" s="238"/>
      <c r="Z148" s="218"/>
    </row>
    <row r="149" spans="1:26" ht="20.100000000000001" customHeight="1" x14ac:dyDescent="0.15">
      <c r="A149" s="195"/>
      <c r="B149" s="195"/>
      <c r="C149" s="218"/>
      <c r="D149" s="218"/>
      <c r="E149" s="218"/>
      <c r="F149" s="218"/>
      <c r="G149" s="218"/>
      <c r="H149" s="218"/>
      <c r="I149" s="238"/>
      <c r="J149" s="218"/>
      <c r="K149" s="218"/>
      <c r="L149" s="218"/>
      <c r="M149" s="218"/>
      <c r="N149" s="218"/>
      <c r="O149" s="218"/>
      <c r="P149" s="218"/>
      <c r="Q149" s="259"/>
      <c r="R149" s="218"/>
      <c r="S149" s="218"/>
      <c r="T149" s="218"/>
      <c r="U149" s="218"/>
      <c r="V149" s="218"/>
      <c r="W149" s="218"/>
      <c r="X149" s="218"/>
      <c r="Y149" s="218"/>
      <c r="Z149" s="218"/>
    </row>
    <row r="150" spans="1:26" ht="20.100000000000001" customHeight="1" x14ac:dyDescent="0.15">
      <c r="A150" s="195"/>
      <c r="B150" s="195"/>
      <c r="C150" s="205" t="s">
        <v>114</v>
      </c>
      <c r="D150" s="206"/>
      <c r="E150" s="206"/>
      <c r="F150" s="206"/>
      <c r="G150" s="206"/>
      <c r="H150" s="207"/>
      <c r="I150" s="239"/>
      <c r="K150" s="239"/>
    </row>
    <row r="151" spans="1:26" ht="20.100000000000001" customHeight="1" x14ac:dyDescent="0.15">
      <c r="A151" s="195"/>
      <c r="B151" s="195"/>
      <c r="C151" s="208"/>
      <c r="D151" s="209"/>
      <c r="E151" s="209"/>
      <c r="F151" s="209"/>
      <c r="G151" s="209"/>
      <c r="H151" s="209"/>
      <c r="I151" s="210"/>
      <c r="J151" s="210"/>
      <c r="K151" s="210"/>
      <c r="L151" s="210"/>
      <c r="M151" s="210"/>
      <c r="N151" s="210"/>
      <c r="O151" s="210"/>
      <c r="P151" s="210"/>
      <c r="Q151" s="210"/>
      <c r="R151" s="210"/>
      <c r="S151" s="210"/>
      <c r="T151" s="210"/>
      <c r="U151" s="210"/>
      <c r="V151" s="210"/>
      <c r="W151" s="210"/>
      <c r="X151" s="210"/>
      <c r="Y151" s="210"/>
      <c r="Z151" s="211"/>
    </row>
    <row r="152" spans="1:26" ht="20.100000000000001" customHeight="1" x14ac:dyDescent="0.15">
      <c r="A152" s="195"/>
      <c r="B152" s="195"/>
      <c r="C152" s="208"/>
      <c r="D152" s="260" t="s">
        <v>115</v>
      </c>
      <c r="E152" s="240"/>
      <c r="F152" s="240"/>
      <c r="G152" s="240"/>
      <c r="H152" s="240"/>
      <c r="I152" s="240"/>
      <c r="J152" s="240"/>
      <c r="K152" s="240"/>
      <c r="L152" s="240"/>
      <c r="M152" s="240"/>
      <c r="N152" s="240"/>
      <c r="O152" s="240"/>
      <c r="P152" s="240"/>
      <c r="Q152" s="240"/>
      <c r="R152" s="240"/>
      <c r="S152" s="240"/>
      <c r="T152" s="240"/>
      <c r="U152" s="240"/>
      <c r="V152" s="240"/>
      <c r="W152" s="240"/>
      <c r="X152" s="219"/>
      <c r="Y152" s="218"/>
      <c r="Z152" s="217"/>
    </row>
    <row r="153" spans="1:26" ht="20.100000000000001" customHeight="1" x14ac:dyDescent="0.15">
      <c r="A153" s="195">
        <f>IFERROR(IF(AND($I153&lt;&gt;"しない", $I153&lt;&gt;"する"),1001,0),3)</f>
        <v>0</v>
      </c>
      <c r="B153" s="195"/>
      <c r="C153" s="212"/>
      <c r="D153" s="213">
        <v>1</v>
      </c>
      <c r="E153" s="218" t="s">
        <v>116</v>
      </c>
      <c r="F153" s="218"/>
      <c r="G153" s="218"/>
      <c r="H153" s="218"/>
      <c r="I153" s="31" t="s">
        <v>117</v>
      </c>
      <c r="J153" s="32"/>
      <c r="K153" s="32"/>
      <c r="L153" s="32"/>
      <c r="M153" s="32"/>
      <c r="N153" s="218"/>
      <c r="O153" s="218"/>
      <c r="P153" s="218"/>
      <c r="Q153" s="218"/>
      <c r="R153" s="218"/>
      <c r="S153" s="218"/>
      <c r="T153" s="218"/>
      <c r="U153" s="218"/>
      <c r="Z153" s="261"/>
    </row>
    <row r="154" spans="1:26" ht="20.100000000000001" customHeight="1" x14ac:dyDescent="0.15">
      <c r="A154" s="195"/>
      <c r="B154" s="195"/>
      <c r="C154" s="221"/>
      <c r="D154" s="218"/>
      <c r="E154" s="218"/>
      <c r="F154" s="218"/>
      <c r="G154" s="218"/>
      <c r="H154" s="218"/>
      <c r="I154" s="262"/>
      <c r="J154" s="220" t="s">
        <v>46</v>
      </c>
      <c r="K154" s="220"/>
      <c r="L154" s="220"/>
      <c r="M154" s="220"/>
      <c r="N154" s="220"/>
      <c r="O154" s="220"/>
      <c r="P154" s="220"/>
      <c r="Q154" s="220"/>
      <c r="R154" s="220"/>
      <c r="S154" s="220"/>
      <c r="T154" s="220"/>
      <c r="U154" s="218"/>
      <c r="Z154" s="261"/>
    </row>
    <row r="155" spans="1:26" ht="20.100000000000001" customHeight="1" x14ac:dyDescent="0.15">
      <c r="A155" s="195">
        <f>IFERROR(IF(AND($I153="する",OR(TRIM($I155)="", NOT(OR(IFERROR(SEARCH(" ",$I155),0)&gt;0, IFERROR(SEARCH("　",$I155),0)&gt;0)))),1001,0),3)</f>
        <v>0</v>
      </c>
      <c r="B155" s="195"/>
      <c r="C155" s="212"/>
      <c r="D155" s="213">
        <v>2</v>
      </c>
      <c r="E155" s="193" t="s">
        <v>123</v>
      </c>
      <c r="I155" s="31"/>
      <c r="J155" s="31"/>
      <c r="K155" s="31"/>
      <c r="L155" s="31"/>
      <c r="M155" s="31"/>
      <c r="N155" s="31"/>
      <c r="O155" s="31"/>
      <c r="P155" s="31"/>
      <c r="Q155" s="31"/>
      <c r="R155" s="31"/>
      <c r="S155" s="31"/>
      <c r="T155" s="31"/>
      <c r="U155" s="31"/>
      <c r="V155" s="31"/>
      <c r="W155" s="31"/>
      <c r="X155" s="31"/>
      <c r="Y155" s="31"/>
      <c r="Z155" s="217"/>
    </row>
    <row r="156" spans="1:26" ht="20.100000000000001" customHeight="1" x14ac:dyDescent="0.15">
      <c r="A156" s="195"/>
      <c r="B156" s="195"/>
      <c r="C156" s="212"/>
      <c r="D156" s="213"/>
      <c r="E156" s="218"/>
      <c r="F156" s="218"/>
      <c r="G156" s="218"/>
      <c r="H156" s="218"/>
      <c r="I156" s="224"/>
      <c r="J156" s="220" t="s">
        <v>95</v>
      </c>
      <c r="K156" s="220"/>
      <c r="L156" s="220"/>
      <c r="M156" s="220"/>
      <c r="N156" s="220"/>
      <c r="O156" s="220"/>
      <c r="P156" s="220"/>
      <c r="Q156" s="220"/>
      <c r="R156" s="220"/>
      <c r="S156" s="220"/>
      <c r="T156" s="220"/>
      <c r="U156" s="220"/>
      <c r="V156" s="220"/>
      <c r="W156" s="220"/>
      <c r="X156" s="220"/>
      <c r="Y156" s="220"/>
      <c r="Z156" s="217"/>
    </row>
    <row r="157" spans="1:26" ht="20.100000000000001" customHeight="1" x14ac:dyDescent="0.15">
      <c r="A157" s="195">
        <f>IFERROR(IF(AND($I153="する",OR(TRIM($I157)="", NOT(OR(IFERROR(SEARCH(" ",$I157),0)&gt;0, IFERROR(SEARCH("　",$I157),0)&gt;0)))),1001,0),3)</f>
        <v>0</v>
      </c>
      <c r="B157" s="195"/>
      <c r="C157" s="212"/>
      <c r="D157" s="213">
        <v>3</v>
      </c>
      <c r="E157" s="193" t="s">
        <v>124</v>
      </c>
      <c r="I157" s="31"/>
      <c r="J157" s="31"/>
      <c r="K157" s="31"/>
      <c r="L157" s="31"/>
      <c r="M157" s="31"/>
      <c r="N157" s="31"/>
      <c r="O157" s="31"/>
      <c r="P157" s="31"/>
      <c r="Q157" s="31"/>
      <c r="R157" s="31"/>
      <c r="S157" s="31"/>
      <c r="T157" s="31"/>
      <c r="U157" s="31"/>
      <c r="V157" s="31"/>
      <c r="W157" s="31"/>
      <c r="X157" s="31"/>
      <c r="Y157" s="31"/>
      <c r="Z157" s="217"/>
    </row>
    <row r="158" spans="1:26" ht="20.100000000000001" customHeight="1" x14ac:dyDescent="0.15">
      <c r="A158" s="195"/>
      <c r="B158" s="195"/>
      <c r="C158" s="221"/>
      <c r="D158" s="218"/>
      <c r="E158" s="218"/>
      <c r="F158" s="218"/>
      <c r="G158" s="218"/>
      <c r="H158" s="218"/>
      <c r="I158" s="224"/>
      <c r="J158" s="220" t="s">
        <v>97</v>
      </c>
      <c r="K158" s="220"/>
      <c r="L158" s="220"/>
      <c r="M158" s="220"/>
      <c r="N158" s="220"/>
      <c r="O158" s="220"/>
      <c r="P158" s="220"/>
      <c r="Q158" s="220"/>
      <c r="R158" s="220"/>
      <c r="S158" s="220"/>
      <c r="T158" s="220"/>
      <c r="U158" s="220"/>
      <c r="V158" s="220"/>
      <c r="W158" s="220"/>
      <c r="X158" s="220"/>
      <c r="Y158" s="220"/>
      <c r="Z158" s="217"/>
    </row>
    <row r="159" spans="1:26" ht="20.100000000000001" customHeight="1" x14ac:dyDescent="0.15">
      <c r="A159" s="195">
        <f>IFERROR(IF(AND($I153="する",OR(TRIM($I159)="", LEN($I159)&lt;&gt;8, NOT(ISNUMBER(VALUE($I159))), IFERROR(SEARCH("-", $I159),0)&gt;0)),1001,0),3)</f>
        <v>0</v>
      </c>
      <c r="B159" s="195"/>
      <c r="C159" s="212"/>
      <c r="D159" s="213">
        <v>4</v>
      </c>
      <c r="E159" s="193" t="s">
        <v>118</v>
      </c>
      <c r="I159" s="31"/>
      <c r="J159" s="31"/>
      <c r="K159" s="31"/>
      <c r="L159" s="31"/>
      <c r="M159" s="31"/>
      <c r="N159" s="218"/>
      <c r="O159" s="218"/>
      <c r="P159" s="218"/>
      <c r="Q159" s="218"/>
      <c r="R159" s="218"/>
      <c r="S159" s="218"/>
      <c r="T159" s="218"/>
      <c r="U159" s="218"/>
      <c r="V159" s="218"/>
      <c r="W159" s="218"/>
      <c r="X159" s="218"/>
      <c r="Y159" s="218"/>
      <c r="Z159" s="217"/>
    </row>
    <row r="160" spans="1:26" ht="20.100000000000001" customHeight="1" x14ac:dyDescent="0.15">
      <c r="A160" s="195"/>
      <c r="B160" s="195"/>
      <c r="C160" s="221"/>
      <c r="D160" s="218"/>
      <c r="E160" s="218"/>
      <c r="F160" s="218"/>
      <c r="G160" s="218"/>
      <c r="H160" s="218"/>
      <c r="I160" s="215"/>
      <c r="J160" s="220" t="s">
        <v>145</v>
      </c>
      <c r="K160" s="219"/>
      <c r="L160" s="219"/>
      <c r="M160" s="219"/>
      <c r="N160" s="219"/>
      <c r="O160" s="219"/>
      <c r="P160" s="219"/>
      <c r="Q160" s="219"/>
      <c r="R160" s="219"/>
      <c r="S160" s="219"/>
      <c r="T160" s="219"/>
      <c r="U160" s="219"/>
      <c r="V160" s="219"/>
      <c r="W160" s="219"/>
      <c r="X160" s="219"/>
      <c r="Y160" s="219"/>
      <c r="Z160" s="217"/>
    </row>
    <row r="161" spans="1:27" ht="20.100000000000001" customHeight="1" x14ac:dyDescent="0.15">
      <c r="A161" s="195">
        <f>IFERROR(IF(AND($I153="する",TRIM($I161)=""),1001,0),3)</f>
        <v>0</v>
      </c>
      <c r="B161" s="195"/>
      <c r="C161" s="212"/>
      <c r="D161" s="213">
        <v>5</v>
      </c>
      <c r="E161" s="193" t="s">
        <v>90</v>
      </c>
      <c r="I161" s="79"/>
      <c r="J161" s="80"/>
      <c r="K161" s="80"/>
      <c r="L161" s="80"/>
      <c r="M161" s="80"/>
      <c r="N161" s="218"/>
      <c r="O161" s="218"/>
      <c r="P161" s="218"/>
      <c r="Q161" s="218"/>
      <c r="R161" s="218"/>
      <c r="S161" s="218"/>
      <c r="T161" s="218"/>
      <c r="U161" s="218"/>
      <c r="V161" s="218"/>
      <c r="W161" s="218"/>
      <c r="X161" s="218"/>
      <c r="Y161" s="218"/>
      <c r="Z161" s="217"/>
    </row>
    <row r="162" spans="1:27" ht="20.100000000000001" customHeight="1" x14ac:dyDescent="0.15">
      <c r="A162" s="195"/>
      <c r="B162" s="195"/>
      <c r="C162" s="212"/>
      <c r="D162" s="213"/>
      <c r="E162" s="218"/>
      <c r="F162" s="218"/>
      <c r="G162" s="218"/>
      <c r="H162" s="218"/>
      <c r="I162" s="215"/>
      <c r="J162" s="220" t="s">
        <v>173</v>
      </c>
      <c r="K162" s="219"/>
      <c r="L162" s="219"/>
      <c r="M162" s="219"/>
      <c r="N162" s="219"/>
      <c r="O162" s="219"/>
      <c r="P162" s="219"/>
      <c r="Q162" s="219"/>
      <c r="R162" s="219"/>
      <c r="S162" s="219"/>
      <c r="T162" s="219"/>
      <c r="U162" s="219"/>
      <c r="V162" s="219"/>
      <c r="W162" s="219"/>
      <c r="X162" s="219"/>
      <c r="Y162" s="219"/>
      <c r="Z162" s="217"/>
    </row>
    <row r="163" spans="1:27" ht="20.100000000000001" customHeight="1" x14ac:dyDescent="0.15">
      <c r="A163" s="195">
        <f>IFERROR(IF(AND($I153="する",AND($I163&lt;&gt;"", OR(ISERROR(FIND("@"&amp;LEFT($I163,3)&amp;"@", 都道府県3))=FALSE, ISERROR(FIND("@"&amp;LEFT($I163,4)&amp;"@",都道府県4))=FALSE))=FALSE),1001,0),3)</f>
        <v>0</v>
      </c>
      <c r="B163" s="195"/>
      <c r="C163" s="212"/>
      <c r="D163" s="213">
        <v>6</v>
      </c>
      <c r="E163" s="193" t="s">
        <v>91</v>
      </c>
      <c r="I163" s="81"/>
      <c r="J163" s="81"/>
      <c r="K163" s="81"/>
      <c r="L163" s="81"/>
      <c r="M163" s="81"/>
      <c r="N163" s="81"/>
      <c r="O163" s="81"/>
      <c r="P163" s="81"/>
      <c r="Q163" s="82"/>
      <c r="R163" s="81"/>
      <c r="S163" s="81"/>
      <c r="T163" s="81"/>
      <c r="U163" s="81"/>
      <c r="V163" s="81"/>
      <c r="W163" s="81"/>
      <c r="X163" s="81"/>
      <c r="Y163" s="81"/>
      <c r="Z163" s="217"/>
    </row>
    <row r="164" spans="1:27" ht="20.100000000000001" customHeight="1" x14ac:dyDescent="0.15">
      <c r="A164" s="195"/>
      <c r="B164" s="195"/>
      <c r="C164" s="212"/>
      <c r="D164" s="213"/>
      <c r="E164" s="218"/>
      <c r="F164" s="218"/>
      <c r="G164" s="218"/>
      <c r="H164" s="218"/>
      <c r="I164" s="215"/>
      <c r="J164" s="220" t="s">
        <v>92</v>
      </c>
      <c r="K164" s="219"/>
      <c r="L164" s="219"/>
      <c r="M164" s="219"/>
      <c r="N164" s="219"/>
      <c r="O164" s="219"/>
      <c r="P164" s="219"/>
      <c r="Q164" s="219"/>
      <c r="R164" s="219"/>
      <c r="S164" s="219"/>
      <c r="T164" s="219"/>
      <c r="U164" s="219"/>
      <c r="V164" s="219"/>
      <c r="W164" s="219"/>
      <c r="X164" s="219"/>
      <c r="Y164" s="219"/>
      <c r="Z164" s="217"/>
    </row>
    <row r="165" spans="1:27" ht="20.100000000000001" customHeight="1" x14ac:dyDescent="0.15">
      <c r="A165" s="195">
        <f>IFERROR(IF(AND($I153="する",NOT(AND(TRIM($I165)&lt;&gt;"",ISNUMBER(VALUE(SUBSTITUTE($I165,"-",""))),IFERROR(SEARCH("-",$I165),0)&gt;0))),1001,0),3)</f>
        <v>0</v>
      </c>
      <c r="B165" s="195"/>
      <c r="C165" s="212"/>
      <c r="D165" s="213">
        <v>7</v>
      </c>
      <c r="E165" s="193" t="s">
        <v>98</v>
      </c>
      <c r="I165" s="31"/>
      <c r="J165" s="31"/>
      <c r="K165" s="31"/>
      <c r="L165" s="31"/>
      <c r="M165" s="31"/>
      <c r="Y165" s="219"/>
      <c r="Z165" s="217"/>
    </row>
    <row r="166" spans="1:27" ht="20.100000000000001" customHeight="1" x14ac:dyDescent="0.15">
      <c r="A166" s="195"/>
      <c r="B166" s="195"/>
      <c r="C166" s="221"/>
      <c r="D166" s="218"/>
      <c r="E166" s="218"/>
      <c r="F166" s="218"/>
      <c r="G166" s="218"/>
      <c r="H166" s="218"/>
      <c r="I166" s="215"/>
      <c r="J166" s="220" t="s">
        <v>101</v>
      </c>
      <c r="K166" s="219"/>
      <c r="L166" s="219"/>
      <c r="M166" s="219"/>
      <c r="N166" s="219"/>
      <c r="O166" s="219"/>
      <c r="P166" s="219"/>
      <c r="Q166" s="219"/>
      <c r="R166" s="219"/>
      <c r="S166" s="219"/>
      <c r="T166" s="219"/>
      <c r="U166" s="219"/>
      <c r="V166" s="219"/>
      <c r="W166" s="219"/>
      <c r="X166" s="219"/>
      <c r="Y166" s="219"/>
      <c r="Z166" s="217"/>
    </row>
    <row r="167" spans="1:27" ht="20.100000000000001" customHeight="1" x14ac:dyDescent="0.15">
      <c r="A167" s="195">
        <f>IFERROR(IF(AND($I153="する",AND(TRIM($I167)&lt;&gt;"",NOT(AND(ISNUMBER(VALUE(SUBSTITUTE($I167,"-",""))),IFERROR(SEARCH("-",$I167),0)&gt;0)))),1001,0),3)</f>
        <v>0</v>
      </c>
      <c r="B167" s="195"/>
      <c r="C167" s="212"/>
      <c r="D167" s="213">
        <v>8</v>
      </c>
      <c r="E167" s="193" t="s">
        <v>102</v>
      </c>
      <c r="I167" s="31"/>
      <c r="J167" s="31"/>
      <c r="K167" s="31"/>
      <c r="L167" s="31"/>
      <c r="M167" s="31"/>
      <c r="N167" s="219"/>
      <c r="O167" s="219"/>
      <c r="P167" s="219"/>
      <c r="Q167" s="219"/>
      <c r="R167" s="219"/>
      <c r="S167" s="219"/>
      <c r="T167" s="219"/>
      <c r="U167" s="219"/>
      <c r="V167" s="219"/>
      <c r="W167" s="219"/>
      <c r="X167" s="219"/>
      <c r="Y167" s="219"/>
      <c r="Z167" s="217"/>
    </row>
    <row r="168" spans="1:27" ht="20.100000000000001" customHeight="1" x14ac:dyDescent="0.15">
      <c r="A168" s="195"/>
      <c r="B168" s="195"/>
      <c r="C168" s="221"/>
      <c r="D168" s="218"/>
      <c r="E168" s="218"/>
      <c r="F168" s="218"/>
      <c r="G168" s="218"/>
      <c r="H168" s="218"/>
      <c r="I168" s="215"/>
      <c r="J168" s="220" t="s">
        <v>101</v>
      </c>
      <c r="K168" s="219"/>
      <c r="L168" s="219"/>
      <c r="M168" s="219"/>
      <c r="N168" s="219"/>
      <c r="O168" s="219"/>
      <c r="P168" s="219"/>
      <c r="Q168" s="219"/>
      <c r="R168" s="219"/>
      <c r="S168" s="219"/>
      <c r="T168" s="219"/>
      <c r="U168" s="219"/>
      <c r="V168" s="219"/>
      <c r="W168" s="219"/>
      <c r="X168" s="219"/>
      <c r="Y168" s="219"/>
      <c r="Z168" s="217"/>
    </row>
    <row r="169" spans="1:27" ht="20.100000000000001" customHeight="1" x14ac:dyDescent="0.15">
      <c r="A169" s="195">
        <f>IFERROR(IF(AND($I153="する",AND(TRIM($I169)&lt;&gt;"", NOT(IFERROR(SEARCH("@",$I169),0)&gt;0))),1001,0),3)</f>
        <v>0</v>
      </c>
      <c r="B169" s="195"/>
      <c r="C169" s="212"/>
      <c r="D169" s="213">
        <v>9</v>
      </c>
      <c r="E169" s="193" t="s">
        <v>103</v>
      </c>
      <c r="I169" s="31"/>
      <c r="J169" s="31"/>
      <c r="K169" s="31"/>
      <c r="L169" s="31"/>
      <c r="M169" s="31"/>
      <c r="N169" s="31"/>
      <c r="O169" s="31"/>
      <c r="P169" s="31"/>
      <c r="Q169" s="83"/>
      <c r="R169" s="31"/>
      <c r="S169" s="31"/>
      <c r="T169" s="31"/>
      <c r="U169" s="31"/>
      <c r="V169" s="31"/>
      <c r="W169" s="31"/>
      <c r="X169" s="31"/>
      <c r="Y169" s="31"/>
      <c r="Z169" s="217"/>
    </row>
    <row r="170" spans="1:27" ht="20.100000000000001" customHeight="1" x14ac:dyDescent="0.15">
      <c r="A170" s="195"/>
      <c r="B170" s="195"/>
      <c r="C170" s="221"/>
      <c r="D170" s="218"/>
      <c r="E170" s="218"/>
      <c r="F170" s="218"/>
      <c r="G170" s="218"/>
      <c r="H170" s="218"/>
      <c r="I170" s="215"/>
      <c r="J170" s="226" t="s">
        <v>171</v>
      </c>
      <c r="K170" s="243"/>
      <c r="L170" s="219"/>
      <c r="M170" s="219"/>
      <c r="N170" s="219"/>
      <c r="O170" s="219"/>
      <c r="P170" s="219"/>
      <c r="Q170" s="244"/>
      <c r="R170" s="219"/>
      <c r="S170" s="219"/>
      <c r="T170" s="219"/>
      <c r="U170" s="219"/>
      <c r="V170" s="219"/>
      <c r="W170" s="219"/>
      <c r="X170" s="219"/>
      <c r="Y170" s="219"/>
      <c r="Z170" s="217"/>
    </row>
    <row r="171" spans="1:27" ht="20.100000000000001" customHeight="1" x14ac:dyDescent="0.15">
      <c r="A171" s="195"/>
      <c r="B171" s="195"/>
      <c r="C171" s="232"/>
      <c r="D171" s="233"/>
      <c r="E171" s="233"/>
      <c r="F171" s="233"/>
      <c r="G171" s="233"/>
      <c r="H171" s="233"/>
      <c r="I171" s="234"/>
      <c r="J171" s="234"/>
      <c r="K171" s="235"/>
      <c r="L171" s="234"/>
      <c r="M171" s="234"/>
      <c r="N171" s="234"/>
      <c r="O171" s="234"/>
      <c r="P171" s="234"/>
      <c r="Q171" s="234"/>
      <c r="R171" s="234"/>
      <c r="S171" s="234"/>
      <c r="T171" s="234"/>
      <c r="U171" s="234"/>
      <c r="V171" s="234"/>
      <c r="W171" s="234"/>
      <c r="X171" s="234"/>
      <c r="Y171" s="263"/>
      <c r="Z171" s="236"/>
      <c r="AA171" s="250"/>
    </row>
    <row r="172" spans="1:27" ht="20.100000000000001" customHeight="1" x14ac:dyDescent="0.15">
      <c r="A172" s="195"/>
      <c r="B172" s="195"/>
      <c r="C172" s="218"/>
      <c r="D172" s="218"/>
      <c r="E172" s="218"/>
      <c r="F172" s="218"/>
      <c r="G172" s="218"/>
      <c r="H172" s="218"/>
      <c r="I172" s="238"/>
      <c r="J172" s="238"/>
      <c r="K172" s="238"/>
      <c r="L172" s="238"/>
      <c r="M172" s="238"/>
      <c r="N172" s="238"/>
      <c r="O172" s="238"/>
      <c r="P172" s="238"/>
      <c r="Q172" s="238"/>
      <c r="R172" s="238"/>
      <c r="S172" s="238"/>
      <c r="T172" s="238"/>
      <c r="U172" s="238"/>
      <c r="V172" s="238"/>
      <c r="W172" s="238"/>
      <c r="X172" s="238"/>
      <c r="Y172" s="264"/>
      <c r="Z172" s="218"/>
      <c r="AA172" s="250"/>
    </row>
    <row r="173" spans="1:27" ht="20.100000000000001" customHeight="1" x14ac:dyDescent="0.15">
      <c r="A173" s="195"/>
      <c r="B173" s="195"/>
      <c r="C173" s="218"/>
      <c r="D173" s="218"/>
      <c r="E173" s="218"/>
      <c r="F173" s="218"/>
      <c r="G173" s="218"/>
      <c r="H173" s="218"/>
      <c r="I173" s="265"/>
      <c r="J173" s="238"/>
      <c r="K173" s="238"/>
      <c r="L173" s="238"/>
      <c r="M173" s="238"/>
      <c r="N173" s="264"/>
      <c r="O173" s="238"/>
      <c r="P173" s="238"/>
      <c r="Q173" s="238"/>
      <c r="R173" s="264"/>
      <c r="S173" s="238"/>
      <c r="T173" s="238"/>
      <c r="U173" s="238"/>
      <c r="V173" s="238"/>
      <c r="W173" s="238"/>
      <c r="X173" s="238"/>
      <c r="Y173" s="238"/>
      <c r="Z173" s="238"/>
      <c r="AA173" s="238"/>
    </row>
    <row r="174" spans="1:27" ht="20.100000000000001" customHeight="1" x14ac:dyDescent="0.15">
      <c r="A174" s="195"/>
      <c r="B174" s="195"/>
      <c r="C174" s="205" t="s">
        <v>48</v>
      </c>
      <c r="D174" s="206"/>
      <c r="E174" s="206"/>
      <c r="F174" s="206"/>
      <c r="G174" s="206"/>
      <c r="H174" s="207"/>
      <c r="I174" s="266"/>
      <c r="J174" s="267"/>
      <c r="K174" s="267"/>
      <c r="L174" s="267"/>
      <c r="M174" s="267"/>
      <c r="N174" s="267"/>
      <c r="O174" s="267"/>
      <c r="P174" s="267"/>
      <c r="Q174" s="267"/>
      <c r="R174" s="267"/>
      <c r="S174" s="267"/>
      <c r="T174" s="267"/>
      <c r="U174" s="267"/>
      <c r="V174" s="267"/>
      <c r="W174" s="267"/>
      <c r="X174" s="267"/>
      <c r="Y174" s="267"/>
      <c r="Z174" s="267"/>
    </row>
    <row r="175" spans="1:27" ht="20.100000000000001" customHeight="1" x14ac:dyDescent="0.15">
      <c r="A175" s="195"/>
      <c r="B175" s="195"/>
      <c r="C175" s="268"/>
      <c r="D175" s="269"/>
      <c r="E175" s="269"/>
      <c r="F175" s="269"/>
      <c r="G175" s="269"/>
      <c r="H175" s="269"/>
      <c r="Z175" s="261"/>
      <c r="AA175" s="229"/>
    </row>
    <row r="176" spans="1:27" ht="20.100000000000001" customHeight="1" x14ac:dyDescent="0.15">
      <c r="A176" s="270"/>
      <c r="B176" s="195"/>
      <c r="C176" s="208"/>
      <c r="D176" s="213">
        <v>1</v>
      </c>
      <c r="E176" s="193" t="s">
        <v>154</v>
      </c>
      <c r="I176" s="44"/>
      <c r="J176" s="46"/>
      <c r="K176" s="46"/>
      <c r="L176" s="46"/>
      <c r="M176" s="46"/>
      <c r="N176" s="271"/>
      <c r="O176" s="271"/>
      <c r="P176" s="271"/>
      <c r="Q176" s="271"/>
      <c r="R176" s="271"/>
      <c r="S176" s="271"/>
      <c r="T176" s="271"/>
      <c r="U176" s="271"/>
      <c r="V176" s="218"/>
      <c r="W176" s="218"/>
      <c r="Z176" s="261"/>
    </row>
    <row r="177" spans="1:26" ht="30" customHeight="1" x14ac:dyDescent="0.15">
      <c r="A177" s="270"/>
      <c r="B177" s="195"/>
      <c r="C177" s="208"/>
      <c r="D177" s="272"/>
      <c r="E177" s="273" t="s">
        <v>155</v>
      </c>
      <c r="F177" s="273"/>
      <c r="G177" s="273"/>
      <c r="H177" s="271"/>
      <c r="I177" s="274"/>
      <c r="J177" s="27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75"/>
      <c r="L177" s="275"/>
      <c r="M177" s="275"/>
      <c r="N177" s="275"/>
      <c r="O177" s="275"/>
      <c r="P177" s="275"/>
      <c r="Q177" s="275"/>
      <c r="R177" s="275"/>
      <c r="S177" s="275"/>
      <c r="T177" s="275"/>
      <c r="U177" s="275"/>
      <c r="V177" s="275"/>
      <c r="W177" s="275"/>
      <c r="X177" s="275"/>
      <c r="Y177" s="275"/>
      <c r="Z177" s="261"/>
    </row>
    <row r="178" spans="1:26" ht="20.100000000000001" customHeight="1" x14ac:dyDescent="0.15">
      <c r="A178" s="270"/>
      <c r="B178" s="195"/>
      <c r="C178" s="208"/>
      <c r="D178" s="213">
        <v>2</v>
      </c>
      <c r="E178" s="193" t="s">
        <v>52</v>
      </c>
      <c r="I178" s="31"/>
      <c r="J178" s="46"/>
      <c r="K178" s="46"/>
      <c r="L178" s="46"/>
      <c r="M178" s="46"/>
      <c r="N178" s="271"/>
      <c r="O178" s="271"/>
      <c r="P178" s="249"/>
      <c r="Q178" s="271"/>
      <c r="R178" s="271"/>
      <c r="S178" s="271"/>
      <c r="T178" s="271"/>
      <c r="U178" s="271"/>
      <c r="V178" s="218"/>
      <c r="W178" s="218"/>
      <c r="Z178" s="261"/>
    </row>
    <row r="179" spans="1:26" ht="20.100000000000001" customHeight="1" x14ac:dyDescent="0.15">
      <c r="A179" s="270"/>
      <c r="B179" s="195"/>
      <c r="C179" s="208"/>
      <c r="D179" s="272"/>
      <c r="E179" s="273"/>
      <c r="F179" s="273"/>
      <c r="G179" s="273"/>
      <c r="H179" s="271"/>
      <c r="I179" s="274"/>
      <c r="J179" s="220" t="s">
        <v>182</v>
      </c>
      <c r="K179" s="220"/>
      <c r="L179" s="220"/>
      <c r="M179" s="220"/>
      <c r="N179" s="220"/>
      <c r="O179" s="220"/>
      <c r="P179" s="220"/>
      <c r="Q179" s="220"/>
      <c r="R179" s="220"/>
      <c r="S179" s="220"/>
      <c r="T179" s="220"/>
      <c r="U179" s="220"/>
      <c r="V179" s="219"/>
      <c r="W179" s="219"/>
      <c r="Z179" s="261"/>
    </row>
    <row r="180" spans="1:26" ht="20.100000000000001" customHeight="1" x14ac:dyDescent="0.15">
      <c r="A180" s="195"/>
      <c r="B180" s="195"/>
      <c r="C180" s="212"/>
      <c r="D180" s="213">
        <v>3</v>
      </c>
      <c r="E180" s="218" t="s">
        <v>22</v>
      </c>
      <c r="F180" s="218"/>
      <c r="P180" s="276"/>
      <c r="Q180" s="277"/>
      <c r="R180" s="277"/>
      <c r="S180" s="277"/>
      <c r="T180" s="277"/>
      <c r="U180" s="277"/>
      <c r="V180" s="277"/>
      <c r="W180" s="277"/>
      <c r="X180" s="277"/>
      <c r="Y180" s="277"/>
      <c r="Z180" s="217"/>
    </row>
    <row r="181" spans="1:26" ht="45" customHeight="1" x14ac:dyDescent="0.15">
      <c r="A181" s="195"/>
      <c r="B181" s="195"/>
      <c r="C181" s="212"/>
      <c r="D181" s="213"/>
      <c r="E181" s="278" t="s">
        <v>87</v>
      </c>
      <c r="F181" s="278"/>
      <c r="G181" s="278"/>
      <c r="H181" s="278"/>
      <c r="I181" s="278"/>
      <c r="J181" s="278"/>
      <c r="K181" s="278"/>
      <c r="L181" s="278"/>
      <c r="M181" s="278"/>
      <c r="N181" s="278"/>
      <c r="O181" s="278"/>
      <c r="P181" s="278"/>
      <c r="Q181" s="278"/>
      <c r="R181" s="278"/>
      <c r="S181" s="278"/>
      <c r="T181" s="278"/>
      <c r="U181" s="278"/>
      <c r="V181" s="278"/>
      <c r="W181" s="278"/>
      <c r="X181" s="278"/>
      <c r="Y181" s="278"/>
      <c r="Z181" s="217"/>
    </row>
    <row r="182" spans="1:26" ht="20.100000000000001" customHeight="1" x14ac:dyDescent="0.15">
      <c r="A182" s="195">
        <f>IFERROR(IF(COUNTIF($K183:$K186,"○")&gt;1,1001,0),3)</f>
        <v>0</v>
      </c>
      <c r="B182" s="615"/>
      <c r="C182" s="212"/>
      <c r="D182" s="213"/>
      <c r="E182" s="279" t="s">
        <v>23</v>
      </c>
      <c r="F182" s="280"/>
      <c r="G182" s="280"/>
      <c r="H182" s="280"/>
      <c r="I182" s="280"/>
      <c r="J182" s="281"/>
      <c r="K182" s="282" t="s">
        <v>41</v>
      </c>
      <c r="L182" s="283"/>
      <c r="M182" s="284"/>
      <c r="N182" s="285" t="s">
        <v>24</v>
      </c>
      <c r="O182" s="286"/>
      <c r="P182" s="286"/>
      <c r="Q182" s="286"/>
      <c r="R182" s="286"/>
      <c r="S182" s="286"/>
      <c r="T182" s="286"/>
      <c r="U182" s="286"/>
      <c r="V182" s="287"/>
      <c r="W182" s="288" t="s">
        <v>25</v>
      </c>
      <c r="X182" s="289"/>
      <c r="Y182" s="290"/>
      <c r="Z182" s="217"/>
    </row>
    <row r="183" spans="1:26" ht="20.100000000000001" customHeight="1" x14ac:dyDescent="0.15">
      <c r="A183" s="195"/>
      <c r="B183" s="195"/>
      <c r="C183" s="212"/>
      <c r="D183" s="291"/>
      <c r="E183" s="292" t="s">
        <v>42</v>
      </c>
      <c r="F183" s="293"/>
      <c r="G183" s="293"/>
      <c r="H183" s="293"/>
      <c r="I183" s="293"/>
      <c r="J183" s="294"/>
      <c r="K183" s="87"/>
      <c r="L183" s="88"/>
      <c r="M183" s="89"/>
      <c r="N183" s="295"/>
      <c r="O183" s="296"/>
      <c r="P183" s="296"/>
      <c r="Q183" s="296"/>
      <c r="R183" s="296"/>
      <c r="S183" s="296"/>
      <c r="T183" s="296"/>
      <c r="U183" s="296"/>
      <c r="V183" s="297"/>
      <c r="W183" s="298"/>
      <c r="X183" s="299"/>
      <c r="Y183" s="300"/>
      <c r="Z183" s="217"/>
    </row>
    <row r="184" spans="1:26" ht="20.100000000000001" customHeight="1" x14ac:dyDescent="0.15">
      <c r="A184" s="195">
        <f>IFERROR(IF(AND($K184="○",TRIM($N184)=""),1001,0),3)</f>
        <v>0</v>
      </c>
      <c r="B184" s="195"/>
      <c r="C184" s="212"/>
      <c r="D184" s="291"/>
      <c r="E184" s="301" t="s">
        <v>43</v>
      </c>
      <c r="F184" s="302"/>
      <c r="G184" s="302"/>
      <c r="H184" s="302"/>
      <c r="I184" s="302"/>
      <c r="J184" s="303"/>
      <c r="K184" s="90"/>
      <c r="L184" s="91"/>
      <c r="M184" s="92"/>
      <c r="N184" s="71"/>
      <c r="O184" s="72"/>
      <c r="P184" s="72"/>
      <c r="Q184" s="72"/>
      <c r="R184" s="72"/>
      <c r="S184" s="72"/>
      <c r="T184" s="72"/>
      <c r="U184" s="72"/>
      <c r="V184" s="74"/>
      <c r="W184" s="304"/>
      <c r="X184" s="305"/>
      <c r="Y184" s="306"/>
      <c r="Z184" s="217"/>
    </row>
    <row r="185" spans="1:26" ht="20.100000000000001" customHeight="1" x14ac:dyDescent="0.15">
      <c r="A185" s="195">
        <f>IFERROR(IF(AND($K185="○",TRIM($N185)=""),1001,0),3)</f>
        <v>0</v>
      </c>
      <c r="B185" s="195"/>
      <c r="C185" s="212"/>
      <c r="D185" s="291"/>
      <c r="E185" s="301" t="s">
        <v>44</v>
      </c>
      <c r="F185" s="302"/>
      <c r="G185" s="302"/>
      <c r="H185" s="302"/>
      <c r="I185" s="302"/>
      <c r="J185" s="303"/>
      <c r="K185" s="90"/>
      <c r="L185" s="91"/>
      <c r="M185" s="92"/>
      <c r="N185" s="71"/>
      <c r="O185" s="72"/>
      <c r="P185" s="72"/>
      <c r="Q185" s="72"/>
      <c r="R185" s="72"/>
      <c r="S185" s="72"/>
      <c r="T185" s="72"/>
      <c r="U185" s="72"/>
      <c r="V185" s="74"/>
      <c r="W185" s="307">
        <v>100</v>
      </c>
      <c r="X185" s="308"/>
      <c r="Y185" s="309" t="s">
        <v>55</v>
      </c>
      <c r="Z185" s="217"/>
    </row>
    <row r="186" spans="1:26" ht="20.100000000000001" customHeight="1" x14ac:dyDescent="0.15">
      <c r="A186" s="195">
        <f>IFERROR(IF(AND($K186="○",OR(TRIM($N186)="",TRIM($W186)="")),1001,0),3)</f>
        <v>0</v>
      </c>
      <c r="B186" s="195"/>
      <c r="C186" s="212"/>
      <c r="D186" s="291"/>
      <c r="E186" s="310" t="s">
        <v>45</v>
      </c>
      <c r="F186" s="311"/>
      <c r="G186" s="311"/>
      <c r="H186" s="311"/>
      <c r="I186" s="311"/>
      <c r="J186" s="312"/>
      <c r="K186" s="98"/>
      <c r="L186" s="99"/>
      <c r="M186" s="100"/>
      <c r="N186" s="71"/>
      <c r="O186" s="72"/>
      <c r="P186" s="73"/>
      <c r="Q186" s="72"/>
      <c r="R186" s="72"/>
      <c r="S186" s="72"/>
      <c r="T186" s="72"/>
      <c r="U186" s="72"/>
      <c r="V186" s="74"/>
      <c r="W186" s="104"/>
      <c r="X186" s="105"/>
      <c r="Y186" s="313" t="s">
        <v>55</v>
      </c>
      <c r="Z186" s="217"/>
    </row>
    <row r="187" spans="1:26" ht="20.100000000000001" customHeight="1" x14ac:dyDescent="0.15">
      <c r="A187" s="195"/>
      <c r="B187" s="195"/>
      <c r="C187" s="212"/>
      <c r="D187" s="291"/>
      <c r="E187" s="314"/>
      <c r="F187" s="315"/>
      <c r="G187" s="315"/>
      <c r="H187" s="315"/>
      <c r="I187" s="315"/>
      <c r="J187" s="316"/>
      <c r="K187" s="101"/>
      <c r="L187" s="102"/>
      <c r="M187" s="103"/>
      <c r="N187" s="75"/>
      <c r="O187" s="76"/>
      <c r="P187" s="77"/>
      <c r="Q187" s="76"/>
      <c r="R187" s="76"/>
      <c r="S187" s="76"/>
      <c r="T187" s="76"/>
      <c r="U187" s="76"/>
      <c r="V187" s="78"/>
      <c r="W187" s="69"/>
      <c r="X187" s="70"/>
      <c r="Y187" s="317" t="s">
        <v>55</v>
      </c>
      <c r="Z187" s="217"/>
    </row>
    <row r="188" spans="1:26" ht="20.100000000000001" customHeight="1" x14ac:dyDescent="0.15">
      <c r="A188" s="195"/>
      <c r="B188" s="195"/>
      <c r="C188" s="212"/>
      <c r="D188" s="213"/>
      <c r="E188" s="318"/>
      <c r="F188" s="318"/>
      <c r="G188" s="318"/>
      <c r="H188" s="318"/>
      <c r="I188" s="318"/>
      <c r="J188" s="318"/>
      <c r="K188" s="219"/>
      <c r="L188" s="219"/>
      <c r="M188" s="219"/>
      <c r="N188" s="219"/>
      <c r="O188" s="219"/>
      <c r="P188" s="219"/>
      <c r="Q188" s="219"/>
      <c r="R188" s="219"/>
      <c r="S188" s="219"/>
      <c r="T188" s="219"/>
      <c r="U188" s="219"/>
      <c r="V188" s="219"/>
      <c r="W188" s="219"/>
      <c r="X188" s="219"/>
      <c r="Y188" s="219"/>
      <c r="Z188" s="217"/>
    </row>
    <row r="189" spans="1:26" ht="20.100000000000001" customHeight="1" x14ac:dyDescent="0.15">
      <c r="A189" s="195">
        <f>IFERROR(IF(TRIM($I189)="",1001,0),3)</f>
        <v>1001</v>
      </c>
      <c r="B189" s="195"/>
      <c r="C189" s="212"/>
      <c r="D189" s="213">
        <v>4</v>
      </c>
      <c r="E189" s="193" t="s">
        <v>30</v>
      </c>
      <c r="I189" s="106"/>
      <c r="J189" s="106"/>
      <c r="K189" s="106"/>
      <c r="L189" s="106"/>
      <c r="M189" s="106"/>
      <c r="N189" s="218" t="s">
        <v>53</v>
      </c>
      <c r="O189" s="218"/>
      <c r="P189" s="218"/>
      <c r="Q189" s="218"/>
      <c r="R189" s="218"/>
      <c r="S189" s="218"/>
      <c r="T189" s="218"/>
      <c r="U189" s="218"/>
      <c r="V189" s="218"/>
      <c r="W189" s="218"/>
      <c r="X189" s="218"/>
      <c r="Y189" s="218"/>
      <c r="Z189" s="217"/>
    </row>
    <row r="190" spans="1:26" ht="45" customHeight="1" x14ac:dyDescent="0.15">
      <c r="A190" s="195"/>
      <c r="B190" s="195"/>
      <c r="C190" s="221"/>
      <c r="D190" s="218"/>
      <c r="E190" s="218"/>
      <c r="F190" s="218"/>
      <c r="G190" s="218"/>
      <c r="H190" s="218"/>
      <c r="I190" s="215"/>
      <c r="J190" s="241" t="s">
        <v>150</v>
      </c>
      <c r="K190" s="319"/>
      <c r="L190" s="319"/>
      <c r="M190" s="319"/>
      <c r="N190" s="319"/>
      <c r="O190" s="319"/>
      <c r="P190" s="319"/>
      <c r="Q190" s="319"/>
      <c r="R190" s="319"/>
      <c r="S190" s="319"/>
      <c r="T190" s="319"/>
      <c r="U190" s="319"/>
      <c r="V190" s="319"/>
      <c r="W190" s="319"/>
      <c r="X190" s="319"/>
      <c r="Y190" s="319"/>
      <c r="Z190" s="217"/>
    </row>
    <row r="191" spans="1:26" ht="20.100000000000001" customHeight="1" x14ac:dyDescent="0.15">
      <c r="A191" s="195"/>
      <c r="B191" s="195"/>
      <c r="C191" s="212"/>
      <c r="D191" s="213">
        <v>5</v>
      </c>
      <c r="E191" s="193" t="s">
        <v>54</v>
      </c>
      <c r="I191" s="44"/>
      <c r="J191" s="45"/>
      <c r="K191" s="45"/>
      <c r="L191" s="45"/>
      <c r="M191" s="45"/>
      <c r="N191" s="218"/>
      <c r="O191" s="218"/>
      <c r="P191" s="218"/>
      <c r="Q191" s="218"/>
      <c r="R191" s="218"/>
      <c r="S191" s="218"/>
      <c r="T191" s="218"/>
      <c r="U191" s="218"/>
      <c r="V191" s="218"/>
      <c r="W191" s="218"/>
      <c r="X191" s="218"/>
      <c r="Y191" s="218"/>
      <c r="Z191" s="217"/>
    </row>
    <row r="192" spans="1:26" ht="20.100000000000001" customHeight="1" x14ac:dyDescent="0.15">
      <c r="A192" s="195"/>
      <c r="B192" s="195"/>
      <c r="C192" s="221"/>
      <c r="D192" s="218"/>
      <c r="E192" s="218"/>
      <c r="F192" s="218"/>
      <c r="G192" s="218"/>
      <c r="H192" s="218"/>
      <c r="I192" s="215"/>
      <c r="J192" s="220" t="str">
        <f>日付例&amp;"　年月日を入力してください。個人の場合や設立日が1900/3/31以前の場合は、入力不要です。"</f>
        <v>例)2024/4/1、R6/4/1　年月日を入力してください。個人の場合や設立日が1900/3/31以前の場合は、入力不要です。</v>
      </c>
      <c r="K192" s="219"/>
      <c r="L192" s="219"/>
      <c r="M192" s="219"/>
      <c r="N192" s="219"/>
      <c r="O192" s="219"/>
      <c r="P192" s="219"/>
      <c r="Q192" s="219"/>
      <c r="R192" s="219"/>
      <c r="S192" s="219"/>
      <c r="T192" s="219"/>
      <c r="U192" s="219"/>
      <c r="V192" s="219"/>
      <c r="W192" s="219"/>
      <c r="X192" s="219"/>
      <c r="Y192" s="219"/>
      <c r="Z192" s="217"/>
    </row>
    <row r="193" spans="1:27" ht="20.100000000000001" customHeight="1" x14ac:dyDescent="0.15">
      <c r="A193" s="195"/>
      <c r="B193" s="195"/>
      <c r="C193" s="212"/>
      <c r="D193" s="213">
        <v>6</v>
      </c>
      <c r="E193" s="193" t="s">
        <v>88</v>
      </c>
      <c r="F193" s="218"/>
      <c r="G193" s="218"/>
      <c r="H193" s="218"/>
      <c r="I193" s="44"/>
      <c r="J193" s="45"/>
      <c r="K193" s="45"/>
      <c r="L193" s="45"/>
      <c r="M193" s="45"/>
      <c r="N193" s="277"/>
      <c r="O193" s="277"/>
      <c r="P193" s="277"/>
      <c r="Q193" s="277"/>
      <c r="R193" s="277"/>
      <c r="S193" s="277"/>
      <c r="T193" s="277"/>
      <c r="U193" s="277"/>
      <c r="V193" s="277"/>
      <c r="W193" s="277"/>
      <c r="X193" s="277"/>
      <c r="Y193" s="277"/>
      <c r="Z193" s="320"/>
      <c r="AA193" s="221"/>
    </row>
    <row r="194" spans="1:27" ht="20.100000000000001" customHeight="1" x14ac:dyDescent="0.15">
      <c r="A194" s="195"/>
      <c r="B194" s="195"/>
      <c r="C194" s="212"/>
      <c r="D194" s="213"/>
      <c r="E194" s="218"/>
      <c r="F194" s="218"/>
      <c r="G194" s="218"/>
      <c r="H194" s="218"/>
      <c r="I194" s="215"/>
      <c r="J194" s="220" t="str">
        <f>日付例&amp;"　年月日を入力してください。創業日が1900/3/31以前の場合は、入力不要です。"</f>
        <v>例)2024/4/1、R6/4/1　年月日を入力してください。創業日が1900/3/31以前の場合は、入力不要です。</v>
      </c>
      <c r="K194" s="219"/>
      <c r="L194" s="219"/>
      <c r="M194" s="219"/>
      <c r="N194" s="321"/>
      <c r="O194" s="220"/>
      <c r="P194" s="228"/>
      <c r="Q194" s="220"/>
      <c r="R194" s="220"/>
      <c r="S194" s="220"/>
      <c r="T194" s="220"/>
      <c r="U194" s="220"/>
      <c r="V194" s="220"/>
      <c r="W194" s="220"/>
      <c r="X194" s="220"/>
      <c r="Y194" s="220"/>
      <c r="Z194" s="231"/>
      <c r="AA194" s="221"/>
    </row>
    <row r="195" spans="1:27" ht="20.100000000000001" customHeight="1" x14ac:dyDescent="0.15">
      <c r="A195" s="195"/>
      <c r="B195" s="195"/>
      <c r="C195" s="212"/>
      <c r="D195" s="213">
        <v>7</v>
      </c>
      <c r="E195" s="218" t="s">
        <v>26</v>
      </c>
      <c r="F195" s="218"/>
      <c r="G195" s="218"/>
      <c r="H195" s="218"/>
      <c r="I195" s="44"/>
      <c r="J195" s="46"/>
      <c r="K195" s="46"/>
      <c r="L195" s="46"/>
      <c r="M195" s="46"/>
      <c r="N195" s="322" t="s">
        <v>27</v>
      </c>
      <c r="O195" s="44"/>
      <c r="P195" s="44"/>
      <c r="Q195" s="323" t="s">
        <v>28</v>
      </c>
      <c r="R195" s="277"/>
      <c r="S195" s="277"/>
      <c r="T195" s="277"/>
      <c r="U195" s="277"/>
      <c r="V195" s="277"/>
      <c r="W195" s="277"/>
      <c r="X195" s="277"/>
      <c r="Y195" s="277"/>
      <c r="Z195" s="320"/>
      <c r="AA195" s="221"/>
    </row>
    <row r="196" spans="1:27" ht="20.100000000000001" customHeight="1" x14ac:dyDescent="0.15">
      <c r="A196" s="195"/>
      <c r="B196" s="195"/>
      <c r="C196" s="212"/>
      <c r="D196" s="213"/>
      <c r="E196" s="318" t="s">
        <v>29</v>
      </c>
      <c r="F196" s="218"/>
      <c r="G196" s="218"/>
      <c r="H196" s="218"/>
      <c r="I196" s="324"/>
      <c r="J196" s="220" t="str">
        <f>日付例&amp;"　年月日を入力してください。"</f>
        <v>例)2024/4/1、R6/4/1　年月日を入力してください。</v>
      </c>
      <c r="K196" s="220"/>
      <c r="L196" s="220"/>
      <c r="M196" s="228"/>
      <c r="N196" s="321"/>
      <c r="O196" s="220"/>
      <c r="P196" s="228"/>
      <c r="Q196" s="220"/>
      <c r="R196" s="220"/>
      <c r="S196" s="220"/>
      <c r="T196" s="220"/>
      <c r="U196" s="220"/>
      <c r="V196" s="220"/>
      <c r="W196" s="220"/>
      <c r="X196" s="220"/>
      <c r="Y196" s="220"/>
      <c r="Z196" s="231"/>
      <c r="AA196" s="221"/>
    </row>
    <row r="197" spans="1:27" ht="20.100000000000001" customHeight="1" x14ac:dyDescent="0.15">
      <c r="A197" s="195"/>
      <c r="B197" s="195"/>
      <c r="C197" s="212"/>
      <c r="D197" s="213">
        <v>8</v>
      </c>
      <c r="E197" s="325" t="s">
        <v>147</v>
      </c>
      <c r="F197" s="218"/>
      <c r="G197" s="218"/>
      <c r="H197" s="218"/>
      <c r="I197" s="44"/>
      <c r="J197" s="46"/>
      <c r="K197" s="46"/>
      <c r="L197" s="46"/>
      <c r="M197" s="46"/>
      <c r="N197" s="326"/>
      <c r="O197" s="277"/>
      <c r="P197" s="276"/>
      <c r="Q197" s="277"/>
      <c r="R197" s="277"/>
      <c r="S197" s="277"/>
      <c r="T197" s="277"/>
      <c r="U197" s="277"/>
      <c r="V197" s="277"/>
      <c r="W197" s="277"/>
      <c r="X197" s="277"/>
      <c r="Y197" s="277"/>
      <c r="Z197" s="320"/>
      <c r="AA197" s="221"/>
    </row>
    <row r="198" spans="1:27" ht="20.100000000000001" customHeight="1" x14ac:dyDescent="0.15">
      <c r="A198" s="195"/>
      <c r="B198" s="195"/>
      <c r="C198" s="212"/>
      <c r="D198" s="213"/>
      <c r="E198" s="318" t="s">
        <v>89</v>
      </c>
      <c r="F198" s="218"/>
      <c r="G198" s="218"/>
      <c r="H198" s="218"/>
      <c r="I198" s="327"/>
      <c r="J198" s="220" t="str">
        <f>日付例&amp;"　年月日を入力してください。"</f>
        <v>例)2024/4/1、R6/4/1　年月日を入力してください。</v>
      </c>
      <c r="K198" s="220"/>
      <c r="L198" s="220"/>
      <c r="M198" s="228"/>
      <c r="N198" s="321"/>
      <c r="O198" s="220"/>
      <c r="P198" s="228"/>
      <c r="Q198" s="220"/>
      <c r="R198" s="220"/>
      <c r="S198" s="220"/>
      <c r="T198" s="220"/>
      <c r="U198" s="220"/>
      <c r="V198" s="220"/>
      <c r="W198" s="220"/>
      <c r="X198" s="220"/>
      <c r="Y198" s="220"/>
      <c r="Z198" s="231"/>
      <c r="AA198" s="221"/>
    </row>
    <row r="199" spans="1:27" ht="20.100000000000001" customHeight="1" x14ac:dyDescent="0.15">
      <c r="A199" s="195"/>
      <c r="B199" s="195"/>
      <c r="C199" s="212"/>
      <c r="D199" s="213">
        <v>9</v>
      </c>
      <c r="E199" s="193" t="s">
        <v>174</v>
      </c>
      <c r="I199" s="271"/>
      <c r="J199" s="271"/>
      <c r="K199" s="271"/>
      <c r="L199" s="271"/>
      <c r="M199" s="218"/>
      <c r="N199" s="218"/>
      <c r="O199" s="218"/>
      <c r="P199" s="218"/>
      <c r="Q199" s="218"/>
      <c r="R199" s="218"/>
      <c r="S199" s="218"/>
      <c r="T199" s="218"/>
      <c r="U199" s="218"/>
      <c r="V199" s="218"/>
      <c r="W199" s="218"/>
      <c r="X199" s="218"/>
      <c r="Z199" s="261"/>
    </row>
    <row r="200" spans="1:27" ht="20.100000000000001" customHeight="1" x14ac:dyDescent="0.15">
      <c r="A200" s="195">
        <f>IFERROR(IF(TRIM($I200)="",1001,0),3)</f>
        <v>1001</v>
      </c>
      <c r="B200" s="195"/>
      <c r="C200" s="212"/>
      <c r="E200" s="328" t="s">
        <v>128</v>
      </c>
      <c r="F200" s="329"/>
      <c r="G200" s="329"/>
      <c r="H200" s="330"/>
      <c r="I200" s="57"/>
      <c r="J200" s="59"/>
      <c r="K200" s="59"/>
      <c r="L200" s="59"/>
      <c r="M200" s="60"/>
      <c r="Y200" s="218"/>
      <c r="Z200" s="261"/>
    </row>
    <row r="201" spans="1:27" ht="20.100000000000001" customHeight="1" x14ac:dyDescent="0.15">
      <c r="A201" s="195">
        <f>IFERROR(IF(TRIM($I201)="",1001,0),3)</f>
        <v>1001</v>
      </c>
      <c r="B201" s="195"/>
      <c r="C201" s="212"/>
      <c r="D201" s="213"/>
      <c r="E201" s="331" t="s">
        <v>129</v>
      </c>
      <c r="F201" s="332"/>
      <c r="G201" s="332"/>
      <c r="H201" s="333"/>
      <c r="I201" s="33"/>
      <c r="J201" s="93"/>
      <c r="K201" s="93"/>
      <c r="L201" s="93"/>
      <c r="M201" s="94"/>
      <c r="Y201" s="218"/>
      <c r="Z201" s="261"/>
    </row>
    <row r="202" spans="1:27" ht="20.100000000000001" customHeight="1" x14ac:dyDescent="0.15">
      <c r="A202" s="195">
        <f>IFERROR(IF(TRIM($I202)="",1001,0),3)</f>
        <v>1001</v>
      </c>
      <c r="B202" s="195"/>
      <c r="C202" s="212"/>
      <c r="D202" s="213"/>
      <c r="E202" s="334" t="s">
        <v>130</v>
      </c>
      <c r="F202" s="335"/>
      <c r="G202" s="335"/>
      <c r="H202" s="336"/>
      <c r="I202" s="33"/>
      <c r="J202" s="93"/>
      <c r="K202" s="93"/>
      <c r="L202" s="93"/>
      <c r="M202" s="94"/>
      <c r="Y202" s="218"/>
      <c r="Z202" s="261"/>
    </row>
    <row r="203" spans="1:27" ht="20.100000000000001" customHeight="1" x14ac:dyDescent="0.15">
      <c r="A203" s="195"/>
      <c r="B203" s="195"/>
      <c r="C203" s="212"/>
      <c r="D203" s="213"/>
      <c r="E203" s="331" t="s">
        <v>131</v>
      </c>
      <c r="F203" s="332"/>
      <c r="G203" s="332"/>
      <c r="H203" s="333"/>
      <c r="I203" s="337">
        <f>I200+I201+I202</f>
        <v>0</v>
      </c>
      <c r="J203" s="338"/>
      <c r="K203" s="338"/>
      <c r="L203" s="338"/>
      <c r="M203" s="339"/>
      <c r="Y203" s="218"/>
      <c r="Z203" s="261"/>
    </row>
    <row r="204" spans="1:27" ht="20.100000000000001" customHeight="1" x14ac:dyDescent="0.15">
      <c r="A204" s="195">
        <f>IFERROR(IF(TRIM($I204)="",1001,0),3)</f>
        <v>1001</v>
      </c>
      <c r="B204" s="195"/>
      <c r="C204" s="212"/>
      <c r="D204" s="213"/>
      <c r="E204" s="340" t="s">
        <v>132</v>
      </c>
      <c r="F204" s="341"/>
      <c r="G204" s="341"/>
      <c r="H204" s="342"/>
      <c r="I204" s="95"/>
      <c r="J204" s="96"/>
      <c r="K204" s="96"/>
      <c r="L204" s="96"/>
      <c r="M204" s="97"/>
      <c r="Y204" s="218"/>
      <c r="Z204" s="261"/>
    </row>
    <row r="205" spans="1:27" ht="20.100000000000001" customHeight="1" x14ac:dyDescent="0.15">
      <c r="A205" s="195"/>
      <c r="B205" s="195"/>
      <c r="C205" s="212"/>
      <c r="D205" s="213"/>
      <c r="E205" s="343"/>
      <c r="F205" s="344"/>
      <c r="G205" s="326"/>
      <c r="H205" s="326"/>
      <c r="I205" s="345"/>
      <c r="J205" s="326"/>
      <c r="K205" s="326"/>
      <c r="Y205" s="218"/>
      <c r="Z205" s="261"/>
    </row>
    <row r="206" spans="1:27" ht="20.100000000000001" customHeight="1" x14ac:dyDescent="0.15">
      <c r="A206" s="195"/>
      <c r="B206" s="195"/>
      <c r="C206" s="212"/>
      <c r="D206" s="213">
        <v>10</v>
      </c>
      <c r="E206" s="193" t="s">
        <v>47</v>
      </c>
      <c r="I206" s="31"/>
      <c r="J206" s="45"/>
      <c r="K206" s="45"/>
      <c r="L206" s="45"/>
      <c r="M206" s="45"/>
      <c r="N206" s="218"/>
      <c r="O206" s="218"/>
      <c r="P206" s="218"/>
      <c r="Q206" s="218"/>
      <c r="R206" s="218"/>
      <c r="S206" s="218"/>
      <c r="T206" s="218"/>
      <c r="U206" s="218"/>
      <c r="V206" s="218"/>
      <c r="W206" s="218"/>
      <c r="X206" s="218"/>
      <c r="Y206" s="218"/>
      <c r="Z206" s="217"/>
    </row>
    <row r="207" spans="1:27" ht="60" customHeight="1" x14ac:dyDescent="0.15">
      <c r="A207" s="195"/>
      <c r="B207" s="195"/>
      <c r="C207" s="221"/>
      <c r="D207" s="218"/>
      <c r="E207" s="218"/>
      <c r="F207" s="218"/>
      <c r="G207" s="218"/>
      <c r="H207" s="218"/>
      <c r="I207" s="215"/>
      <c r="J207" s="275" t="s">
        <v>151</v>
      </c>
      <c r="K207" s="275"/>
      <c r="L207" s="275"/>
      <c r="M207" s="275"/>
      <c r="N207" s="275"/>
      <c r="O207" s="275"/>
      <c r="P207" s="275"/>
      <c r="Q207" s="275"/>
      <c r="R207" s="275"/>
      <c r="S207" s="275"/>
      <c r="T207" s="275"/>
      <c r="U207" s="275"/>
      <c r="V207" s="275"/>
      <c r="W207" s="275"/>
      <c r="X207" s="275"/>
      <c r="Y207" s="275"/>
      <c r="Z207" s="217"/>
    </row>
    <row r="208" spans="1:27" ht="20.100000000000001" customHeight="1" x14ac:dyDescent="0.15">
      <c r="A208" s="195"/>
      <c r="B208" s="195"/>
      <c r="C208" s="208"/>
      <c r="D208" s="213">
        <v>11</v>
      </c>
      <c r="E208" s="218" t="s">
        <v>16</v>
      </c>
      <c r="F208" s="209"/>
      <c r="G208" s="209"/>
      <c r="H208" s="209"/>
      <c r="I208" s="218"/>
      <c r="J208" s="218"/>
      <c r="K208" s="218"/>
      <c r="L208" s="218"/>
      <c r="M208" s="218"/>
      <c r="N208" s="218"/>
      <c r="O208" s="218"/>
      <c r="P208" s="218"/>
      <c r="Q208" s="218"/>
      <c r="R208" s="218"/>
      <c r="S208" s="218"/>
      <c r="T208" s="218"/>
      <c r="U208" s="218"/>
      <c r="V208" s="218"/>
      <c r="W208" s="218"/>
      <c r="X208" s="218"/>
      <c r="Y208" s="218"/>
      <c r="Z208" s="217"/>
      <c r="AA208" s="221"/>
    </row>
    <row r="209" spans="1:27" ht="20.100000000000001" customHeight="1" x14ac:dyDescent="0.15">
      <c r="A209" s="195"/>
      <c r="B209" s="195"/>
      <c r="C209" s="212"/>
      <c r="D209" s="261"/>
      <c r="E209" s="346" t="s">
        <v>17</v>
      </c>
      <c r="F209" s="347"/>
      <c r="G209" s="347"/>
      <c r="H209" s="348"/>
      <c r="I209" s="349" t="s">
        <v>258</v>
      </c>
      <c r="J209" s="350"/>
      <c r="K209" s="350"/>
      <c r="L209" s="350"/>
      <c r="M209" s="351"/>
      <c r="Z209" s="261"/>
      <c r="AA209" s="221"/>
    </row>
    <row r="210" spans="1:27" ht="20.100000000000001" customHeight="1" x14ac:dyDescent="0.15">
      <c r="A210" s="195"/>
      <c r="B210" s="195"/>
      <c r="C210" s="212"/>
      <c r="D210" s="261"/>
      <c r="E210" s="352" t="s">
        <v>18</v>
      </c>
      <c r="F210" s="353"/>
      <c r="G210" s="353"/>
      <c r="H210" s="354"/>
      <c r="I210" s="57"/>
      <c r="J210" s="58"/>
      <c r="K210" s="58"/>
      <c r="L210" s="58"/>
      <c r="M210" s="56"/>
      <c r="Z210" s="261"/>
      <c r="AA210" s="221"/>
    </row>
    <row r="211" spans="1:27" ht="20.100000000000001" customHeight="1" x14ac:dyDescent="0.15">
      <c r="A211" s="195"/>
      <c r="B211" s="195"/>
      <c r="C211" s="212"/>
      <c r="D211" s="261"/>
      <c r="E211" s="355" t="s">
        <v>19</v>
      </c>
      <c r="F211" s="356"/>
      <c r="G211" s="356"/>
      <c r="H211" s="357"/>
      <c r="I211" s="33"/>
      <c r="J211" s="34"/>
      <c r="K211" s="34"/>
      <c r="L211" s="34"/>
      <c r="M211" s="35"/>
      <c r="Z211" s="261"/>
      <c r="AA211" s="221"/>
    </row>
    <row r="212" spans="1:27" ht="20.100000000000001" customHeight="1" x14ac:dyDescent="0.15">
      <c r="A212" s="195"/>
      <c r="B212" s="195"/>
      <c r="C212" s="212"/>
      <c r="D212" s="261"/>
      <c r="E212" s="355" t="s">
        <v>20</v>
      </c>
      <c r="F212" s="356"/>
      <c r="G212" s="356"/>
      <c r="H212" s="357"/>
      <c r="I212" s="33"/>
      <c r="J212" s="34"/>
      <c r="K212" s="34"/>
      <c r="L212" s="34"/>
      <c r="M212" s="35"/>
      <c r="Z212" s="261"/>
      <c r="AA212" s="221"/>
    </row>
    <row r="213" spans="1:27" ht="20.100000000000001" customHeight="1" thickBot="1" x14ac:dyDescent="0.2">
      <c r="A213" s="195"/>
      <c r="B213" s="195"/>
      <c r="C213" s="212"/>
      <c r="D213" s="261"/>
      <c r="E213" s="358" t="s">
        <v>21</v>
      </c>
      <c r="F213" s="359"/>
      <c r="G213" s="359"/>
      <c r="H213" s="360"/>
      <c r="I213" s="38"/>
      <c r="J213" s="39"/>
      <c r="K213" s="39"/>
      <c r="L213" s="39"/>
      <c r="M213" s="37"/>
      <c r="Z213" s="261"/>
      <c r="AA213" s="221"/>
    </row>
    <row r="214" spans="1:27" ht="20.100000000000001" customHeight="1" thickTop="1" x14ac:dyDescent="0.15">
      <c r="A214" s="195"/>
      <c r="B214" s="195"/>
      <c r="C214" s="212"/>
      <c r="E214" s="361" t="s">
        <v>133</v>
      </c>
      <c r="F214" s="362"/>
      <c r="G214" s="362"/>
      <c r="H214" s="363"/>
      <c r="I214" s="364">
        <f>I210+I212+I213</f>
        <v>0</v>
      </c>
      <c r="J214" s="365"/>
      <c r="K214" s="365"/>
      <c r="L214" s="365"/>
      <c r="M214" s="366"/>
      <c r="Z214" s="261"/>
      <c r="AA214" s="221"/>
    </row>
    <row r="215" spans="1:27" ht="20.100000000000001" customHeight="1" x14ac:dyDescent="0.15">
      <c r="A215" s="195"/>
      <c r="B215" s="195"/>
      <c r="C215" s="212"/>
      <c r="D215" s="213"/>
      <c r="E215" s="218"/>
      <c r="F215" s="218"/>
      <c r="G215" s="218"/>
      <c r="H215" s="218"/>
      <c r="I215" s="277"/>
      <c r="J215" s="277"/>
      <c r="K215" s="277"/>
      <c r="L215" s="326"/>
      <c r="M215" s="326"/>
      <c r="N215" s="326"/>
      <c r="O215" s="277"/>
      <c r="P215" s="277"/>
      <c r="Q215" s="277"/>
      <c r="R215" s="277"/>
      <c r="S215" s="277"/>
      <c r="T215" s="277"/>
      <c r="U215" s="277"/>
      <c r="V215" s="277"/>
      <c r="W215" s="277"/>
      <c r="X215" s="277"/>
      <c r="Y215" s="277"/>
      <c r="Z215" s="320"/>
      <c r="AA215" s="221"/>
    </row>
    <row r="216" spans="1:27" ht="20.100000000000001" customHeight="1" x14ac:dyDescent="0.15">
      <c r="A216" s="195"/>
      <c r="B216" s="195"/>
      <c r="C216" s="212"/>
      <c r="D216" s="213">
        <v>12</v>
      </c>
      <c r="E216" s="218" t="s">
        <v>260</v>
      </c>
      <c r="F216" s="218"/>
      <c r="G216" s="218"/>
      <c r="H216" s="218"/>
      <c r="I216" s="250"/>
      <c r="Z216" s="261"/>
      <c r="AA216" s="221"/>
    </row>
    <row r="217" spans="1:27" ht="20.100000000000001" customHeight="1" x14ac:dyDescent="0.15">
      <c r="A217" s="195"/>
      <c r="B217" s="195"/>
      <c r="C217" s="212"/>
      <c r="D217" s="261"/>
      <c r="E217" s="346" t="s">
        <v>17</v>
      </c>
      <c r="F217" s="347"/>
      <c r="G217" s="347"/>
      <c r="H217" s="348"/>
      <c r="I217" s="349" t="s">
        <v>134</v>
      </c>
      <c r="J217" s="350"/>
      <c r="K217" s="350"/>
      <c r="L217" s="350"/>
      <c r="M217" s="351"/>
      <c r="Z217" s="261"/>
      <c r="AA217" s="221"/>
    </row>
    <row r="218" spans="1:27" ht="20.100000000000001" customHeight="1" x14ac:dyDescent="0.15">
      <c r="A218" s="195"/>
      <c r="B218" s="195"/>
      <c r="C218" s="212"/>
      <c r="D218" s="213"/>
      <c r="E218" s="367" t="s">
        <v>256</v>
      </c>
      <c r="F218" s="368"/>
      <c r="G218" s="368"/>
      <c r="H218" s="369"/>
      <c r="I218" s="57"/>
      <c r="J218" s="58"/>
      <c r="K218" s="58"/>
      <c r="L218" s="58"/>
      <c r="M218" s="56"/>
      <c r="N218" s="193" t="s">
        <v>135</v>
      </c>
      <c r="Z218" s="261"/>
      <c r="AA218" s="221"/>
    </row>
    <row r="219" spans="1:27" ht="20.100000000000001" customHeight="1" thickBot="1" x14ac:dyDescent="0.2">
      <c r="A219" s="195"/>
      <c r="B219" s="195"/>
      <c r="C219" s="212"/>
      <c r="D219" s="213"/>
      <c r="E219" s="370" t="s">
        <v>257</v>
      </c>
      <c r="F219" s="371"/>
      <c r="G219" s="371"/>
      <c r="H219" s="372"/>
      <c r="I219" s="38"/>
      <c r="J219" s="39"/>
      <c r="K219" s="39"/>
      <c r="L219" s="39"/>
      <c r="M219" s="37"/>
      <c r="N219" s="193" t="s">
        <v>135</v>
      </c>
      <c r="Z219" s="261"/>
      <c r="AA219" s="221"/>
    </row>
    <row r="220" spans="1:27" ht="20.100000000000001" customHeight="1" thickTop="1" x14ac:dyDescent="0.15">
      <c r="A220" s="195"/>
      <c r="B220" s="195"/>
      <c r="C220" s="212"/>
      <c r="D220" s="213"/>
      <c r="E220" s="373" t="s">
        <v>255</v>
      </c>
      <c r="F220" s="374"/>
      <c r="G220" s="374"/>
      <c r="H220" s="375"/>
      <c r="I220" s="376" t="str">
        <f>IFERROR(ROUND(I218*100/I219,1),"")</f>
        <v/>
      </c>
      <c r="J220" s="377"/>
      <c r="K220" s="377"/>
      <c r="L220" s="377"/>
      <c r="M220" s="378"/>
      <c r="N220" s="193" t="s">
        <v>55</v>
      </c>
      <c r="Z220" s="261"/>
      <c r="AA220" s="221"/>
    </row>
    <row r="221" spans="1:27" ht="20.100000000000001" customHeight="1" x14ac:dyDescent="0.15">
      <c r="A221" s="195"/>
      <c r="B221" s="195"/>
      <c r="C221" s="212"/>
      <c r="D221" s="213"/>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320"/>
      <c r="AA221" s="221"/>
    </row>
    <row r="222" spans="1:27" ht="20.100000000000001" customHeight="1" x14ac:dyDescent="0.15">
      <c r="A222" s="195"/>
      <c r="B222" s="195"/>
      <c r="C222" s="232"/>
      <c r="D222" s="233"/>
      <c r="E222" s="233"/>
      <c r="F222" s="233"/>
      <c r="G222" s="233"/>
      <c r="H222" s="233"/>
      <c r="I222" s="233"/>
      <c r="J222" s="234"/>
      <c r="K222" s="234"/>
      <c r="L222" s="234"/>
      <c r="M222" s="257"/>
      <c r="N222" s="234"/>
      <c r="O222" s="234"/>
      <c r="P222" s="257"/>
      <c r="Q222" s="234"/>
      <c r="R222" s="234"/>
      <c r="S222" s="234"/>
      <c r="T222" s="234"/>
      <c r="U222" s="234"/>
      <c r="V222" s="234"/>
      <c r="W222" s="234"/>
      <c r="X222" s="234"/>
      <c r="Y222" s="234"/>
      <c r="Z222" s="379"/>
      <c r="AA222" s="221"/>
    </row>
    <row r="223" spans="1:27" ht="20.100000000000001" customHeight="1" x14ac:dyDescent="0.15">
      <c r="A223" s="195"/>
      <c r="B223" s="195"/>
      <c r="C223" s="218"/>
      <c r="D223" s="218"/>
      <c r="E223" s="218"/>
      <c r="F223" s="218"/>
      <c r="G223" s="218"/>
      <c r="H223" s="218"/>
      <c r="I223" s="218"/>
      <c r="J223" s="238"/>
      <c r="K223" s="238"/>
      <c r="L223" s="238"/>
      <c r="M223" s="258"/>
      <c r="N223" s="238"/>
      <c r="O223" s="238"/>
      <c r="P223" s="258"/>
      <c r="Q223" s="238"/>
      <c r="R223" s="238"/>
      <c r="S223" s="238"/>
      <c r="T223" s="238"/>
      <c r="U223" s="238"/>
      <c r="V223" s="238"/>
      <c r="W223" s="238"/>
      <c r="X223" s="238"/>
      <c r="Y223" s="238"/>
      <c r="Z223" s="238"/>
      <c r="AA223" s="238"/>
    </row>
    <row r="224" spans="1:27" ht="20.100000000000001" customHeight="1" x14ac:dyDescent="0.15">
      <c r="A224" s="195"/>
      <c r="B224" s="195"/>
      <c r="C224" s="218"/>
      <c r="D224" s="218"/>
      <c r="E224" s="218"/>
      <c r="F224" s="218"/>
      <c r="G224" s="218"/>
      <c r="H224" s="218"/>
      <c r="I224" s="218"/>
      <c r="J224" s="238"/>
      <c r="K224" s="238"/>
      <c r="L224" s="238"/>
      <c r="M224" s="258"/>
      <c r="Y224" s="238"/>
      <c r="Z224" s="238"/>
      <c r="AA224" s="238"/>
    </row>
    <row r="225" spans="1:27" ht="20.100000000000001" customHeight="1" x14ac:dyDescent="0.15">
      <c r="A225" s="195"/>
      <c r="B225" s="195"/>
      <c r="C225" s="205" t="s">
        <v>142</v>
      </c>
      <c r="D225" s="206"/>
      <c r="E225" s="206"/>
      <c r="F225" s="206"/>
      <c r="G225" s="206"/>
      <c r="H225" s="207"/>
      <c r="I225" s="266"/>
      <c r="J225" s="267"/>
      <c r="K225" s="267"/>
      <c r="L225" s="267"/>
      <c r="M225" s="267"/>
      <c r="N225" s="267"/>
      <c r="O225" s="267"/>
      <c r="P225" s="267"/>
      <c r="Q225" s="267"/>
      <c r="R225" s="267"/>
      <c r="S225" s="267"/>
      <c r="T225" s="267"/>
      <c r="U225" s="267"/>
      <c r="V225" s="267"/>
      <c r="W225" s="267"/>
      <c r="X225" s="267"/>
      <c r="Y225" s="267"/>
      <c r="Z225" s="267"/>
    </row>
    <row r="226" spans="1:27" ht="20.100000000000001" customHeight="1" x14ac:dyDescent="0.15">
      <c r="A226" s="195"/>
      <c r="B226" s="195"/>
      <c r="C226" s="208"/>
      <c r="D226" s="213"/>
      <c r="E226" s="380"/>
      <c r="F226" s="209"/>
      <c r="G226" s="209"/>
      <c r="H226" s="209"/>
      <c r="I226" s="218"/>
      <c r="J226" s="218"/>
      <c r="K226" s="218"/>
      <c r="L226" s="218"/>
      <c r="M226" s="218"/>
      <c r="N226" s="218"/>
      <c r="O226" s="218"/>
      <c r="P226" s="218"/>
      <c r="Q226" s="218"/>
      <c r="R226" s="218"/>
      <c r="S226" s="218"/>
      <c r="T226" s="218"/>
      <c r="U226" s="218"/>
      <c r="V226" s="218"/>
      <c r="W226" s="218"/>
      <c r="X226" s="218"/>
      <c r="Y226" s="218"/>
      <c r="Z226" s="217"/>
    </row>
    <row r="227" spans="1:27" ht="45" customHeight="1" x14ac:dyDescent="0.15">
      <c r="A227" s="195"/>
      <c r="B227" s="195"/>
      <c r="C227" s="381"/>
      <c r="D227" s="382" t="s">
        <v>264</v>
      </c>
      <c r="E227" s="382"/>
      <c r="F227" s="382"/>
      <c r="G227" s="382"/>
      <c r="H227" s="382"/>
      <c r="I227" s="382"/>
      <c r="J227" s="382"/>
      <c r="K227" s="382"/>
      <c r="L227" s="382"/>
      <c r="M227" s="382"/>
      <c r="N227" s="382"/>
      <c r="O227" s="382"/>
      <c r="P227" s="382"/>
      <c r="Q227" s="382"/>
      <c r="R227" s="382"/>
      <c r="S227" s="382"/>
      <c r="T227" s="382"/>
      <c r="U227" s="382"/>
      <c r="V227" s="382"/>
      <c r="W227" s="382"/>
      <c r="X227" s="382"/>
      <c r="Y227" s="382"/>
      <c r="Z227" s="217"/>
    </row>
    <row r="228" spans="1:27" ht="20.100000000000001" customHeight="1" x14ac:dyDescent="0.15">
      <c r="A228" s="195"/>
      <c r="B228" s="195"/>
      <c r="C228" s="383"/>
      <c r="D228" s="384" t="s">
        <v>76</v>
      </c>
      <c r="E228" s="385"/>
      <c r="F228" s="385"/>
      <c r="G228" s="385"/>
      <c r="H228" s="385"/>
      <c r="I228" s="385"/>
      <c r="J228" s="386"/>
      <c r="K228" s="387" t="s">
        <v>136</v>
      </c>
      <c r="L228" s="388"/>
      <c r="M228" s="388"/>
      <c r="N228" s="388"/>
      <c r="O228" s="388"/>
      <c r="P228" s="388"/>
      <c r="Q228" s="389" t="s">
        <v>137</v>
      </c>
      <c r="R228" s="390"/>
      <c r="S228" s="390"/>
      <c r="T228" s="391"/>
      <c r="U228" s="392" t="s">
        <v>259</v>
      </c>
      <c r="V228" s="393"/>
      <c r="W228" s="393"/>
      <c r="X228" s="393"/>
      <c r="Y228" s="394"/>
      <c r="Z228" s="217"/>
    </row>
    <row r="229" spans="1:27" ht="20.100000000000001" customHeight="1" x14ac:dyDescent="0.15">
      <c r="A229" s="270"/>
      <c r="B229" s="195"/>
      <c r="C229" s="395"/>
      <c r="D229" s="396"/>
      <c r="E229" s="397"/>
      <c r="F229" s="397"/>
      <c r="G229" s="397"/>
      <c r="H229" s="397"/>
      <c r="I229" s="398"/>
      <c r="J229" s="399"/>
      <c r="K229" s="61"/>
      <c r="L229" s="62"/>
      <c r="M229" s="62"/>
      <c r="N229" s="400" t="s">
        <v>177</v>
      </c>
      <c r="O229" s="3"/>
      <c r="P229" s="401" t="s">
        <v>177</v>
      </c>
      <c r="Q229" s="2"/>
      <c r="R229" s="326" t="s">
        <v>177</v>
      </c>
      <c r="S229" s="6"/>
      <c r="T229" s="402" t="s">
        <v>177</v>
      </c>
      <c r="U229" s="403"/>
      <c r="V229" s="404"/>
      <c r="W229" s="404"/>
      <c r="X229" s="404"/>
      <c r="Y229" s="405"/>
      <c r="Z229" s="261"/>
    </row>
    <row r="230" spans="1:27" ht="20.100000000000001" customHeight="1" x14ac:dyDescent="0.15">
      <c r="A230" s="270"/>
      <c r="B230" s="195"/>
      <c r="C230" s="395"/>
      <c r="D230" s="406"/>
      <c r="E230" s="407"/>
      <c r="F230" s="407"/>
      <c r="G230" s="407"/>
      <c r="H230" s="407"/>
      <c r="I230" s="408"/>
      <c r="J230" s="409"/>
      <c r="K230" s="63"/>
      <c r="L230" s="64"/>
      <c r="M230" s="64"/>
      <c r="N230" s="410" t="s">
        <v>178</v>
      </c>
      <c r="O230" s="4"/>
      <c r="P230" s="411" t="s">
        <v>178</v>
      </c>
      <c r="Q230" s="5"/>
      <c r="R230" s="410" t="s">
        <v>178</v>
      </c>
      <c r="S230" s="4"/>
      <c r="T230" s="412" t="s">
        <v>178</v>
      </c>
      <c r="U230" s="413"/>
      <c r="V230" s="414"/>
      <c r="W230" s="414"/>
      <c r="X230" s="414"/>
      <c r="Y230" s="415"/>
      <c r="Z230" s="261"/>
    </row>
    <row r="231" spans="1:27" ht="20.100000000000001" customHeight="1" x14ac:dyDescent="0.15">
      <c r="A231" s="195"/>
      <c r="B231" s="195"/>
      <c r="C231" s="383"/>
      <c r="D231" s="416" t="s">
        <v>49</v>
      </c>
      <c r="E231" s="417"/>
      <c r="F231" s="417"/>
      <c r="G231" s="417"/>
      <c r="H231" s="417"/>
      <c r="I231" s="418"/>
      <c r="J231" s="419"/>
      <c r="K231" s="57"/>
      <c r="L231" s="66"/>
      <c r="M231" s="66"/>
      <c r="N231" s="67"/>
      <c r="O231" s="55"/>
      <c r="P231" s="68"/>
      <c r="Q231" s="57"/>
      <c r="R231" s="65"/>
      <c r="S231" s="55"/>
      <c r="T231" s="56"/>
      <c r="U231" s="57"/>
      <c r="V231" s="58"/>
      <c r="W231" s="58"/>
      <c r="X231" s="58"/>
      <c r="Y231" s="56"/>
      <c r="Z231" s="217"/>
    </row>
    <row r="232" spans="1:27" ht="20.100000000000001" customHeight="1" x14ac:dyDescent="0.15">
      <c r="A232" s="195"/>
      <c r="B232" s="195"/>
      <c r="C232" s="383"/>
      <c r="D232" s="420" t="s">
        <v>34</v>
      </c>
      <c r="E232" s="421"/>
      <c r="F232" s="422" t="s">
        <v>152</v>
      </c>
      <c r="G232" s="423"/>
      <c r="H232" s="423"/>
      <c r="I232" s="424"/>
      <c r="J232" s="425"/>
      <c r="K232" s="33"/>
      <c r="L232" s="54"/>
      <c r="M232" s="54"/>
      <c r="N232" s="53"/>
      <c r="O232" s="40"/>
      <c r="P232" s="41"/>
      <c r="Q232" s="33"/>
      <c r="R232" s="42"/>
      <c r="S232" s="40"/>
      <c r="T232" s="35"/>
      <c r="U232" s="33"/>
      <c r="V232" s="34"/>
      <c r="W232" s="34"/>
      <c r="X232" s="34"/>
      <c r="Y232" s="35"/>
      <c r="Z232" s="217"/>
    </row>
    <row r="233" spans="1:27" ht="20.100000000000001" customHeight="1" x14ac:dyDescent="0.15">
      <c r="A233" s="195"/>
      <c r="B233" s="195"/>
      <c r="C233" s="383"/>
      <c r="D233" s="426"/>
      <c r="E233" s="427"/>
      <c r="F233" s="422" t="s">
        <v>153</v>
      </c>
      <c r="G233" s="423"/>
      <c r="H233" s="423"/>
      <c r="I233" s="424"/>
      <c r="J233" s="425"/>
      <c r="K233" s="33"/>
      <c r="L233" s="54"/>
      <c r="M233" s="54"/>
      <c r="N233" s="53"/>
      <c r="O233" s="40"/>
      <c r="P233" s="41"/>
      <c r="Q233" s="33"/>
      <c r="R233" s="53"/>
      <c r="S233" s="40"/>
      <c r="T233" s="41"/>
      <c r="U233" s="33"/>
      <c r="V233" s="54"/>
      <c r="W233" s="54"/>
      <c r="X233" s="54"/>
      <c r="Y233" s="41"/>
      <c r="Z233" s="217"/>
    </row>
    <row r="234" spans="1:27" ht="20.100000000000001" customHeight="1" x14ac:dyDescent="0.15">
      <c r="A234" s="195"/>
      <c r="B234" s="195"/>
      <c r="C234" s="383"/>
      <c r="D234" s="428" t="s">
        <v>57</v>
      </c>
      <c r="E234" s="423"/>
      <c r="F234" s="423"/>
      <c r="G234" s="423"/>
      <c r="H234" s="423"/>
      <c r="I234" s="424"/>
      <c r="J234" s="425"/>
      <c r="K234" s="33"/>
      <c r="L234" s="54"/>
      <c r="M234" s="54"/>
      <c r="N234" s="53"/>
      <c r="O234" s="40"/>
      <c r="P234" s="41"/>
      <c r="Q234" s="33"/>
      <c r="R234" s="42"/>
      <c r="S234" s="40"/>
      <c r="T234" s="35"/>
      <c r="U234" s="33"/>
      <c r="V234" s="34"/>
      <c r="W234" s="34"/>
      <c r="X234" s="34"/>
      <c r="Y234" s="35"/>
      <c r="Z234" s="217"/>
    </row>
    <row r="235" spans="1:27" ht="20.100000000000001" customHeight="1" x14ac:dyDescent="0.15">
      <c r="A235" s="195"/>
      <c r="B235" s="195"/>
      <c r="C235" s="383"/>
      <c r="D235" s="428" t="s">
        <v>36</v>
      </c>
      <c r="E235" s="423"/>
      <c r="F235" s="423"/>
      <c r="G235" s="423"/>
      <c r="H235" s="423"/>
      <c r="I235" s="424"/>
      <c r="J235" s="425"/>
      <c r="K235" s="33"/>
      <c r="L235" s="54"/>
      <c r="M235" s="54"/>
      <c r="N235" s="53"/>
      <c r="O235" s="40"/>
      <c r="P235" s="41"/>
      <c r="Q235" s="33"/>
      <c r="R235" s="42"/>
      <c r="S235" s="40"/>
      <c r="T235" s="35"/>
      <c r="U235" s="33"/>
      <c r="V235" s="34"/>
      <c r="W235" s="34"/>
      <c r="X235" s="34"/>
      <c r="Y235" s="35"/>
      <c r="Z235" s="217"/>
    </row>
    <row r="236" spans="1:27" ht="20.100000000000001" customHeight="1" thickBot="1" x14ac:dyDescent="0.2">
      <c r="A236" s="195"/>
      <c r="B236" s="195"/>
      <c r="C236" s="383"/>
      <c r="D236" s="428" t="s">
        <v>58</v>
      </c>
      <c r="E236" s="423"/>
      <c r="F236" s="423"/>
      <c r="G236" s="423"/>
      <c r="H236" s="423"/>
      <c r="I236" s="424"/>
      <c r="J236" s="425"/>
      <c r="K236" s="38"/>
      <c r="L236" s="85"/>
      <c r="M236" s="85"/>
      <c r="N236" s="86"/>
      <c r="O236" s="36"/>
      <c r="P236" s="108"/>
      <c r="Q236" s="38"/>
      <c r="R236" s="43"/>
      <c r="S236" s="36"/>
      <c r="T236" s="37"/>
      <c r="U236" s="38"/>
      <c r="V236" s="39"/>
      <c r="W236" s="39"/>
      <c r="X236" s="39"/>
      <c r="Y236" s="37"/>
      <c r="Z236" s="217"/>
    </row>
    <row r="237" spans="1:27" ht="20.100000000000001" customHeight="1" thickTop="1" x14ac:dyDescent="0.15">
      <c r="A237" s="195"/>
      <c r="B237" s="195"/>
      <c r="C237" s="383"/>
      <c r="D237" s="429" t="s">
        <v>139</v>
      </c>
      <c r="E237" s="430"/>
      <c r="F237" s="430"/>
      <c r="G237" s="430"/>
      <c r="H237" s="430"/>
      <c r="I237" s="431"/>
      <c r="J237" s="432"/>
      <c r="K237" s="364">
        <f>SUM(K231:N236)</f>
        <v>0</v>
      </c>
      <c r="L237" s="433"/>
      <c r="M237" s="433"/>
      <c r="N237" s="434"/>
      <c r="O237" s="435">
        <f>SUM(O231:P236)</f>
        <v>0</v>
      </c>
      <c r="P237" s="436"/>
      <c r="Q237" s="364">
        <f>SUM(Q231:R236)</f>
        <v>0</v>
      </c>
      <c r="R237" s="437"/>
      <c r="S237" s="435">
        <f>SUM(S231:T236)</f>
        <v>0</v>
      </c>
      <c r="T237" s="366"/>
      <c r="U237" s="364">
        <f>SUM(U231:Y236)</f>
        <v>0</v>
      </c>
      <c r="V237" s="365"/>
      <c r="W237" s="365"/>
      <c r="X237" s="365"/>
      <c r="Y237" s="366"/>
      <c r="Z237" s="217"/>
    </row>
    <row r="238" spans="1:27" ht="20.100000000000001" customHeight="1" x14ac:dyDescent="0.15">
      <c r="A238" s="195"/>
      <c r="B238" s="195"/>
      <c r="C238" s="212"/>
      <c r="D238" s="325"/>
      <c r="E238" s="438" t="str">
        <f>"*1 "&amp;日付例&amp;"　年月日を入力してください。"</f>
        <v>*1 例)2024/4/1、R6/4/1　年月日を入力してください。</v>
      </c>
      <c r="F238" s="439"/>
      <c r="G238" s="439"/>
      <c r="H238" s="439"/>
      <c r="I238" s="439"/>
      <c r="J238" s="439"/>
      <c r="K238" s="440"/>
      <c r="L238" s="441"/>
      <c r="M238" s="441"/>
      <c r="N238" s="441"/>
      <c r="O238" s="440"/>
      <c r="P238" s="441"/>
      <c r="Q238" s="441"/>
      <c r="R238" s="441"/>
      <c r="S238" s="440"/>
      <c r="T238" s="441"/>
      <c r="U238" s="441"/>
      <c r="V238" s="441"/>
      <c r="W238" s="441"/>
      <c r="X238" s="441"/>
      <c r="Y238" s="441"/>
      <c r="Z238" s="217"/>
    </row>
    <row r="239" spans="1:27" ht="20.100000000000001" customHeight="1" x14ac:dyDescent="0.15">
      <c r="A239" s="195"/>
      <c r="B239" s="195"/>
      <c r="C239" s="442"/>
      <c r="D239" s="443"/>
      <c r="E239" s="444"/>
      <c r="F239" s="443"/>
      <c r="G239" s="443"/>
      <c r="H239" s="443"/>
      <c r="I239" s="443"/>
      <c r="J239" s="443"/>
      <c r="K239" s="445"/>
      <c r="L239" s="446"/>
      <c r="M239" s="446"/>
      <c r="N239" s="446"/>
      <c r="O239" s="445"/>
      <c r="P239" s="446"/>
      <c r="Q239" s="446"/>
      <c r="R239" s="446"/>
      <c r="S239" s="445"/>
      <c r="T239" s="446"/>
      <c r="U239" s="446"/>
      <c r="V239" s="446"/>
      <c r="W239" s="446"/>
      <c r="X239" s="446"/>
      <c r="Y239" s="446"/>
      <c r="Z239" s="233"/>
      <c r="AA239" s="229"/>
    </row>
    <row r="240" spans="1:27" ht="20.100000000000001" customHeight="1" x14ac:dyDescent="0.15">
      <c r="A240" s="195"/>
      <c r="B240" s="195"/>
      <c r="C240" s="447"/>
      <c r="D240" s="325"/>
      <c r="E240" s="438"/>
      <c r="F240" s="325"/>
      <c r="G240" s="325"/>
      <c r="H240" s="325"/>
      <c r="I240" s="325"/>
      <c r="J240" s="325"/>
      <c r="K240" s="448"/>
      <c r="L240" s="277"/>
      <c r="M240" s="277"/>
      <c r="N240" s="277"/>
      <c r="O240" s="448"/>
      <c r="P240" s="277"/>
      <c r="Q240" s="277"/>
      <c r="R240" s="277"/>
      <c r="S240" s="448"/>
      <c r="T240" s="277"/>
      <c r="U240" s="277"/>
      <c r="V240" s="277"/>
      <c r="W240" s="277"/>
      <c r="X240" s="277"/>
      <c r="Y240" s="277"/>
      <c r="Z240" s="218"/>
    </row>
    <row r="241" spans="1:27" ht="20.100000000000001" customHeight="1" x14ac:dyDescent="0.15">
      <c r="A241" s="195"/>
      <c r="B241" s="195"/>
      <c r="C241" s="213"/>
      <c r="D241" s="325"/>
      <c r="E241" s="438"/>
      <c r="F241" s="443"/>
      <c r="G241" s="325"/>
      <c r="H241" s="325"/>
      <c r="I241" s="325"/>
      <c r="J241" s="325"/>
      <c r="K241" s="448"/>
      <c r="L241" s="277"/>
      <c r="M241" s="277"/>
      <c r="N241" s="277"/>
      <c r="O241" s="448"/>
      <c r="P241" s="277"/>
      <c r="Q241" s="277"/>
      <c r="R241" s="277"/>
      <c r="S241" s="448"/>
      <c r="T241" s="277"/>
      <c r="U241" s="277"/>
      <c r="V241" s="277"/>
      <c r="W241" s="277"/>
      <c r="X241" s="277"/>
      <c r="Y241" s="277"/>
      <c r="Z241" s="218"/>
    </row>
    <row r="242" spans="1:27" ht="20.100000000000001" customHeight="1" x14ac:dyDescent="0.15">
      <c r="A242" s="195"/>
      <c r="B242" s="195"/>
      <c r="C242" s="205" t="s">
        <v>143</v>
      </c>
      <c r="D242" s="206"/>
      <c r="E242" s="206"/>
      <c r="F242" s="206"/>
      <c r="G242" s="206"/>
      <c r="H242" s="207"/>
      <c r="I242" s="266"/>
      <c r="J242" s="267"/>
      <c r="K242" s="267"/>
      <c r="L242" s="267"/>
      <c r="M242" s="267"/>
      <c r="N242" s="267"/>
      <c r="O242" s="267"/>
      <c r="P242" s="267"/>
      <c r="Q242" s="267"/>
      <c r="R242" s="267"/>
      <c r="S242" s="267"/>
      <c r="T242" s="267"/>
      <c r="U242" s="267"/>
      <c r="V242" s="267"/>
      <c r="W242" s="267"/>
      <c r="X242" s="267"/>
      <c r="Y242" s="267"/>
      <c r="Z242" s="267"/>
    </row>
    <row r="243" spans="1:27" ht="20.100000000000001" customHeight="1" x14ac:dyDescent="0.15">
      <c r="A243" s="195"/>
      <c r="B243" s="195"/>
      <c r="C243" s="208"/>
      <c r="D243" s="213"/>
      <c r="E243" s="380"/>
      <c r="F243" s="209"/>
      <c r="G243" s="209"/>
      <c r="H243" s="209"/>
      <c r="I243" s="218"/>
      <c r="J243" s="218"/>
      <c r="K243" s="218"/>
      <c r="L243" s="218"/>
      <c r="M243" s="218"/>
      <c r="N243" s="218"/>
      <c r="O243" s="218"/>
      <c r="P243" s="218"/>
      <c r="Q243" s="218"/>
      <c r="R243" s="218"/>
      <c r="S243" s="218"/>
      <c r="T243" s="218"/>
      <c r="U243" s="218"/>
      <c r="V243" s="218"/>
      <c r="W243" s="218"/>
      <c r="X243" s="218"/>
      <c r="Y243" s="218"/>
      <c r="Z243" s="217"/>
    </row>
    <row r="244" spans="1:27" ht="30" customHeight="1" x14ac:dyDescent="0.15">
      <c r="A244" s="195"/>
      <c r="B244" s="195"/>
      <c r="C244" s="208"/>
      <c r="D244" s="255" t="s">
        <v>140</v>
      </c>
      <c r="E244" s="255"/>
      <c r="F244" s="255"/>
      <c r="G244" s="255"/>
      <c r="H244" s="255"/>
      <c r="I244" s="255"/>
      <c r="J244" s="255"/>
      <c r="K244" s="255"/>
      <c r="L244" s="255"/>
      <c r="M244" s="255"/>
      <c r="N244" s="255"/>
      <c r="O244" s="255"/>
      <c r="P244" s="255"/>
      <c r="Q244" s="255"/>
      <c r="R244" s="255"/>
      <c r="S244" s="255"/>
      <c r="T244" s="255"/>
      <c r="U244" s="255"/>
      <c r="V244" s="255"/>
      <c r="W244" s="255"/>
      <c r="X244" s="255"/>
      <c r="Y244" s="255"/>
      <c r="Z244" s="449"/>
      <c r="AA244" s="240"/>
    </row>
    <row r="245" spans="1:27" ht="20.100000000000001" customHeight="1" x14ac:dyDescent="0.15">
      <c r="A245" s="195"/>
      <c r="B245" s="195"/>
      <c r="C245" s="395"/>
      <c r="D245" s="450" t="s">
        <v>138</v>
      </c>
      <c r="E245" s="451"/>
      <c r="F245" s="451"/>
      <c r="G245" s="451"/>
      <c r="H245" s="451"/>
      <c r="I245" s="451"/>
      <c r="J245" s="451"/>
      <c r="K245" s="452" t="s">
        <v>14</v>
      </c>
      <c r="L245" s="453"/>
      <c r="M245" s="454"/>
      <c r="N245" s="455"/>
      <c r="O245" s="456" t="s">
        <v>175</v>
      </c>
      <c r="P245" s="457"/>
      <c r="Q245" s="457"/>
      <c r="R245" s="458"/>
      <c r="S245" s="459" t="s">
        <v>14</v>
      </c>
      <c r="Z245" s="261"/>
    </row>
    <row r="246" spans="1:27" ht="20.100000000000001" customHeight="1" x14ac:dyDescent="0.15">
      <c r="A246" s="195"/>
      <c r="B246" s="195"/>
      <c r="C246" s="395"/>
      <c r="D246" s="460" t="s">
        <v>59</v>
      </c>
      <c r="E246" s="461"/>
      <c r="F246" s="461"/>
      <c r="G246" s="461"/>
      <c r="H246" s="461"/>
      <c r="I246" s="461"/>
      <c r="J246" s="461"/>
      <c r="K246" s="47"/>
      <c r="L246" s="48"/>
      <c r="M246" s="49"/>
      <c r="N246" s="455"/>
      <c r="O246" s="50"/>
      <c r="P246" s="51"/>
      <c r="Q246" s="51"/>
      <c r="R246" s="52"/>
      <c r="S246" s="7"/>
      <c r="Z246" s="261"/>
    </row>
    <row r="247" spans="1:27" ht="20.100000000000001" customHeight="1" x14ac:dyDescent="0.15">
      <c r="A247" s="195"/>
      <c r="B247" s="195"/>
      <c r="C247" s="395"/>
      <c r="D247" s="462" t="s">
        <v>60</v>
      </c>
      <c r="E247" s="463"/>
      <c r="F247" s="463"/>
      <c r="G247" s="463"/>
      <c r="H247" s="463"/>
      <c r="I247" s="463"/>
      <c r="J247" s="463"/>
      <c r="K247" s="22"/>
      <c r="L247" s="23"/>
      <c r="M247" s="24"/>
      <c r="N247" s="455"/>
      <c r="O247" s="19"/>
      <c r="P247" s="20"/>
      <c r="Q247" s="20"/>
      <c r="R247" s="21"/>
      <c r="S247" s="8"/>
      <c r="Z247" s="261"/>
    </row>
    <row r="248" spans="1:27" ht="20.100000000000001" customHeight="1" x14ac:dyDescent="0.15">
      <c r="A248" s="195"/>
      <c r="B248" s="195"/>
      <c r="C248" s="395"/>
      <c r="D248" s="462" t="s">
        <v>6</v>
      </c>
      <c r="E248" s="463"/>
      <c r="F248" s="463"/>
      <c r="G248" s="463"/>
      <c r="H248" s="463"/>
      <c r="I248" s="463"/>
      <c r="J248" s="463"/>
      <c r="K248" s="22"/>
      <c r="L248" s="23"/>
      <c r="M248" s="24"/>
      <c r="N248" s="455"/>
      <c r="O248" s="19"/>
      <c r="P248" s="20"/>
      <c r="Q248" s="20"/>
      <c r="R248" s="21"/>
      <c r="S248" s="8"/>
      <c r="Z248" s="261"/>
    </row>
    <row r="249" spans="1:27" ht="20.100000000000001" customHeight="1" x14ac:dyDescent="0.15">
      <c r="A249" s="195"/>
      <c r="B249" s="195"/>
      <c r="C249" s="395"/>
      <c r="D249" s="462" t="s">
        <v>7</v>
      </c>
      <c r="E249" s="463"/>
      <c r="F249" s="463"/>
      <c r="G249" s="463"/>
      <c r="H249" s="463"/>
      <c r="I249" s="463"/>
      <c r="J249" s="463"/>
      <c r="K249" s="22"/>
      <c r="L249" s="23"/>
      <c r="M249" s="24"/>
      <c r="N249" s="455"/>
      <c r="O249" s="19"/>
      <c r="P249" s="20"/>
      <c r="Q249" s="20"/>
      <c r="R249" s="21"/>
      <c r="S249" s="8"/>
      <c r="Z249" s="261"/>
    </row>
    <row r="250" spans="1:27" ht="20.100000000000001" customHeight="1" x14ac:dyDescent="0.15">
      <c r="A250" s="195"/>
      <c r="B250" s="195"/>
      <c r="C250" s="395"/>
      <c r="D250" s="462" t="s">
        <v>8</v>
      </c>
      <c r="E250" s="463"/>
      <c r="F250" s="463"/>
      <c r="G250" s="463"/>
      <c r="H250" s="463"/>
      <c r="I250" s="463"/>
      <c r="J250" s="463"/>
      <c r="K250" s="22"/>
      <c r="L250" s="23"/>
      <c r="M250" s="24"/>
      <c r="N250" s="455"/>
      <c r="O250" s="19"/>
      <c r="P250" s="20"/>
      <c r="Q250" s="20"/>
      <c r="R250" s="21"/>
      <c r="S250" s="8"/>
      <c r="Z250" s="261"/>
    </row>
    <row r="251" spans="1:27" ht="20.100000000000001" customHeight="1" x14ac:dyDescent="0.15">
      <c r="A251" s="195"/>
      <c r="B251" s="195"/>
      <c r="C251" s="395"/>
      <c r="D251" s="462" t="s">
        <v>61</v>
      </c>
      <c r="E251" s="463"/>
      <c r="F251" s="463"/>
      <c r="G251" s="463"/>
      <c r="H251" s="463"/>
      <c r="I251" s="463"/>
      <c r="J251" s="463"/>
      <c r="K251" s="22"/>
      <c r="L251" s="23"/>
      <c r="M251" s="24"/>
      <c r="N251" s="455"/>
      <c r="O251" s="19"/>
      <c r="P251" s="20"/>
      <c r="Q251" s="20"/>
      <c r="R251" s="21"/>
      <c r="S251" s="8"/>
      <c r="Z251" s="261"/>
    </row>
    <row r="252" spans="1:27" ht="20.100000000000001" customHeight="1" x14ac:dyDescent="0.15">
      <c r="A252" s="195"/>
      <c r="B252" s="195"/>
      <c r="C252" s="395"/>
      <c r="D252" s="462" t="s">
        <v>62</v>
      </c>
      <c r="E252" s="463"/>
      <c r="F252" s="463"/>
      <c r="G252" s="463"/>
      <c r="H252" s="463"/>
      <c r="I252" s="463"/>
      <c r="J252" s="463"/>
      <c r="K252" s="22"/>
      <c r="L252" s="23"/>
      <c r="M252" s="24"/>
      <c r="N252" s="455"/>
      <c r="O252" s="19"/>
      <c r="P252" s="20"/>
      <c r="Q252" s="20"/>
      <c r="R252" s="21"/>
      <c r="S252" s="8"/>
      <c r="Z252" s="261"/>
    </row>
    <row r="253" spans="1:27" ht="20.100000000000001" customHeight="1" x14ac:dyDescent="0.15">
      <c r="A253" s="195"/>
      <c r="B253" s="195"/>
      <c r="C253" s="395"/>
      <c r="D253" s="462" t="s">
        <v>63</v>
      </c>
      <c r="E253" s="463"/>
      <c r="F253" s="463"/>
      <c r="G253" s="463"/>
      <c r="H253" s="463"/>
      <c r="I253" s="463"/>
      <c r="J253" s="463"/>
      <c r="K253" s="22"/>
      <c r="L253" s="23"/>
      <c r="M253" s="24"/>
      <c r="N253" s="455"/>
      <c r="O253" s="19"/>
      <c r="P253" s="20"/>
      <c r="Q253" s="20"/>
      <c r="R253" s="21"/>
      <c r="S253" s="8"/>
      <c r="Z253" s="261"/>
    </row>
    <row r="254" spans="1:27" ht="20.100000000000001" customHeight="1" x14ac:dyDescent="0.15">
      <c r="A254" s="195"/>
      <c r="B254" s="195"/>
      <c r="C254" s="395"/>
      <c r="D254" s="462" t="s">
        <v>9</v>
      </c>
      <c r="E254" s="463"/>
      <c r="F254" s="463"/>
      <c r="G254" s="463"/>
      <c r="H254" s="463"/>
      <c r="I254" s="463"/>
      <c r="J254" s="463"/>
      <c r="K254" s="22"/>
      <c r="L254" s="23"/>
      <c r="M254" s="24"/>
      <c r="N254" s="455"/>
      <c r="O254" s="19"/>
      <c r="P254" s="20"/>
      <c r="Q254" s="20"/>
      <c r="R254" s="21"/>
      <c r="S254" s="8"/>
      <c r="Z254" s="261"/>
    </row>
    <row r="255" spans="1:27" ht="20.100000000000001" customHeight="1" x14ac:dyDescent="0.15">
      <c r="A255" s="195"/>
      <c r="B255" s="195"/>
      <c r="C255" s="395"/>
      <c r="D255" s="462" t="s">
        <v>10</v>
      </c>
      <c r="E255" s="463"/>
      <c r="F255" s="463"/>
      <c r="G255" s="463"/>
      <c r="H255" s="463"/>
      <c r="I255" s="463"/>
      <c r="J255" s="463"/>
      <c r="K255" s="22"/>
      <c r="L255" s="23"/>
      <c r="M255" s="24"/>
      <c r="N255" s="455"/>
      <c r="O255" s="19"/>
      <c r="P255" s="20"/>
      <c r="Q255" s="20"/>
      <c r="R255" s="21"/>
      <c r="S255" s="8"/>
      <c r="Z255" s="261"/>
    </row>
    <row r="256" spans="1:27" ht="20.100000000000001" customHeight="1" x14ac:dyDescent="0.15">
      <c r="A256" s="195"/>
      <c r="B256" s="195"/>
      <c r="C256" s="395"/>
      <c r="D256" s="462" t="s">
        <v>64</v>
      </c>
      <c r="E256" s="463"/>
      <c r="F256" s="463"/>
      <c r="G256" s="463"/>
      <c r="H256" s="463"/>
      <c r="I256" s="463"/>
      <c r="J256" s="463"/>
      <c r="K256" s="22"/>
      <c r="L256" s="23"/>
      <c r="M256" s="24"/>
      <c r="N256" s="455"/>
      <c r="O256" s="19"/>
      <c r="P256" s="20"/>
      <c r="Q256" s="20"/>
      <c r="R256" s="21"/>
      <c r="S256" s="8"/>
      <c r="Z256" s="261"/>
    </row>
    <row r="257" spans="1:26" ht="20.100000000000001" customHeight="1" x14ac:dyDescent="0.15">
      <c r="A257" s="195"/>
      <c r="B257" s="195"/>
      <c r="C257" s="395"/>
      <c r="D257" s="462" t="s">
        <v>65</v>
      </c>
      <c r="E257" s="463"/>
      <c r="F257" s="463"/>
      <c r="G257" s="463"/>
      <c r="H257" s="463"/>
      <c r="I257" s="463"/>
      <c r="J257" s="463"/>
      <c r="K257" s="22"/>
      <c r="L257" s="23"/>
      <c r="M257" s="24"/>
      <c r="N257" s="455"/>
      <c r="O257" s="19"/>
      <c r="P257" s="20"/>
      <c r="Q257" s="20"/>
      <c r="R257" s="21"/>
      <c r="S257" s="8"/>
      <c r="Z257" s="261"/>
    </row>
    <row r="258" spans="1:26" ht="20.100000000000001" customHeight="1" x14ac:dyDescent="0.15">
      <c r="A258" s="195"/>
      <c r="B258" s="195"/>
      <c r="C258" s="395"/>
      <c r="D258" s="462" t="s">
        <v>5</v>
      </c>
      <c r="E258" s="463"/>
      <c r="F258" s="463"/>
      <c r="G258" s="463"/>
      <c r="H258" s="463"/>
      <c r="I258" s="463"/>
      <c r="J258" s="463"/>
      <c r="K258" s="22"/>
      <c r="L258" s="23"/>
      <c r="M258" s="24"/>
      <c r="N258" s="455"/>
      <c r="O258" s="19"/>
      <c r="P258" s="20"/>
      <c r="Q258" s="20"/>
      <c r="R258" s="21"/>
      <c r="S258" s="8"/>
      <c r="Z258" s="261"/>
    </row>
    <row r="259" spans="1:26" ht="20.100000000000001" customHeight="1" x14ac:dyDescent="0.15">
      <c r="A259" s="195"/>
      <c r="B259" s="195"/>
      <c r="C259" s="395"/>
      <c r="D259" s="462" t="s">
        <v>66</v>
      </c>
      <c r="E259" s="463"/>
      <c r="F259" s="463"/>
      <c r="G259" s="463"/>
      <c r="H259" s="463"/>
      <c r="I259" s="463"/>
      <c r="J259" s="463"/>
      <c r="K259" s="22"/>
      <c r="L259" s="23"/>
      <c r="M259" s="24"/>
      <c r="N259" s="455"/>
      <c r="O259" s="19"/>
      <c r="P259" s="20"/>
      <c r="Q259" s="20"/>
      <c r="R259" s="21"/>
      <c r="S259" s="8"/>
      <c r="Z259" s="261"/>
    </row>
    <row r="260" spans="1:26" ht="20.100000000000001" customHeight="1" x14ac:dyDescent="0.15">
      <c r="A260" s="195"/>
      <c r="B260" s="195"/>
      <c r="C260" s="395"/>
      <c r="D260" s="462" t="s">
        <v>50</v>
      </c>
      <c r="E260" s="463"/>
      <c r="F260" s="463"/>
      <c r="G260" s="463"/>
      <c r="H260" s="463"/>
      <c r="I260" s="463"/>
      <c r="J260" s="463"/>
      <c r="K260" s="22"/>
      <c r="L260" s="23"/>
      <c r="M260" s="24"/>
      <c r="N260" s="455"/>
      <c r="O260" s="19"/>
      <c r="P260" s="20"/>
      <c r="Q260" s="20"/>
      <c r="R260" s="21"/>
      <c r="S260" s="8"/>
      <c r="Z260" s="261"/>
    </row>
    <row r="261" spans="1:26" ht="20.100000000000001" customHeight="1" x14ac:dyDescent="0.15">
      <c r="A261" s="195"/>
      <c r="B261" s="195"/>
      <c r="C261" s="395"/>
      <c r="D261" s="462" t="s">
        <v>51</v>
      </c>
      <c r="E261" s="463"/>
      <c r="F261" s="463"/>
      <c r="G261" s="463"/>
      <c r="H261" s="463"/>
      <c r="I261" s="463"/>
      <c r="J261" s="463"/>
      <c r="K261" s="22"/>
      <c r="L261" s="23"/>
      <c r="M261" s="24"/>
      <c r="N261" s="455"/>
      <c r="O261" s="19"/>
      <c r="P261" s="20"/>
      <c r="Q261" s="20"/>
      <c r="R261" s="21"/>
      <c r="S261" s="8"/>
      <c r="Z261" s="261"/>
    </row>
    <row r="262" spans="1:26" ht="20.100000000000001" customHeight="1" x14ac:dyDescent="0.15">
      <c r="A262" s="195"/>
      <c r="B262" s="195"/>
      <c r="C262" s="395"/>
      <c r="D262" s="462" t="s">
        <v>67</v>
      </c>
      <c r="E262" s="463"/>
      <c r="F262" s="463"/>
      <c r="G262" s="463"/>
      <c r="H262" s="463"/>
      <c r="I262" s="463"/>
      <c r="J262" s="463"/>
      <c r="K262" s="22"/>
      <c r="L262" s="23"/>
      <c r="M262" s="24"/>
      <c r="N262" s="455"/>
      <c r="O262" s="19"/>
      <c r="P262" s="20"/>
      <c r="Q262" s="20"/>
      <c r="R262" s="21"/>
      <c r="S262" s="8"/>
      <c r="Z262" s="261"/>
    </row>
    <row r="263" spans="1:26" ht="20.100000000000001" customHeight="1" x14ac:dyDescent="0.15">
      <c r="A263" s="195"/>
      <c r="B263" s="195"/>
      <c r="C263" s="395"/>
      <c r="D263" s="464" t="s">
        <v>68</v>
      </c>
      <c r="E263" s="463" t="s">
        <v>69</v>
      </c>
      <c r="F263" s="463"/>
      <c r="G263" s="463"/>
      <c r="H263" s="463"/>
      <c r="I263" s="463"/>
      <c r="J263" s="463"/>
      <c r="K263" s="22"/>
      <c r="L263" s="23"/>
      <c r="M263" s="24"/>
      <c r="N263" s="455"/>
      <c r="O263" s="19"/>
      <c r="P263" s="20"/>
      <c r="Q263" s="20"/>
      <c r="R263" s="21"/>
      <c r="S263" s="8"/>
      <c r="Z263" s="261"/>
    </row>
    <row r="264" spans="1:26" ht="20.100000000000001" customHeight="1" x14ac:dyDescent="0.15">
      <c r="A264" s="195"/>
      <c r="B264" s="195"/>
      <c r="C264" s="395"/>
      <c r="D264" s="464"/>
      <c r="E264" s="463" t="s">
        <v>70</v>
      </c>
      <c r="F264" s="463"/>
      <c r="G264" s="463"/>
      <c r="H264" s="463"/>
      <c r="I264" s="463"/>
      <c r="J264" s="463"/>
      <c r="K264" s="22"/>
      <c r="L264" s="23"/>
      <c r="M264" s="24"/>
      <c r="N264" s="455"/>
      <c r="O264" s="19"/>
      <c r="P264" s="20"/>
      <c r="Q264" s="20"/>
      <c r="R264" s="21"/>
      <c r="S264" s="8"/>
      <c r="Z264" s="261"/>
    </row>
    <row r="265" spans="1:26" ht="20.100000000000001" customHeight="1" x14ac:dyDescent="0.15">
      <c r="A265" s="195"/>
      <c r="B265" s="195"/>
      <c r="C265" s="395"/>
      <c r="D265" s="464"/>
      <c r="E265" s="463" t="s">
        <v>71</v>
      </c>
      <c r="F265" s="463"/>
      <c r="G265" s="463"/>
      <c r="H265" s="463"/>
      <c r="I265" s="463"/>
      <c r="J265" s="463"/>
      <c r="K265" s="22"/>
      <c r="L265" s="23"/>
      <c r="M265" s="24"/>
      <c r="N265" s="455"/>
      <c r="O265" s="19"/>
      <c r="P265" s="20"/>
      <c r="Q265" s="20"/>
      <c r="R265" s="21"/>
      <c r="S265" s="8"/>
      <c r="Z265" s="261"/>
    </row>
    <row r="266" spans="1:26" ht="20.100000000000001" customHeight="1" x14ac:dyDescent="0.15">
      <c r="A266" s="195"/>
      <c r="B266" s="195"/>
      <c r="C266" s="395"/>
      <c r="D266" s="464"/>
      <c r="E266" s="463" t="s">
        <v>72</v>
      </c>
      <c r="F266" s="463"/>
      <c r="G266" s="463"/>
      <c r="H266" s="463"/>
      <c r="I266" s="463"/>
      <c r="J266" s="463"/>
      <c r="K266" s="22"/>
      <c r="L266" s="23"/>
      <c r="M266" s="24"/>
      <c r="N266" s="455"/>
      <c r="O266" s="19"/>
      <c r="P266" s="20"/>
      <c r="Q266" s="20"/>
      <c r="R266" s="21"/>
      <c r="S266" s="8"/>
      <c r="Z266" s="261"/>
    </row>
    <row r="267" spans="1:26" ht="20.100000000000001" customHeight="1" x14ac:dyDescent="0.15">
      <c r="A267" s="195"/>
      <c r="B267" s="195"/>
      <c r="C267" s="395"/>
      <c r="D267" s="464"/>
      <c r="E267" s="463" t="s">
        <v>73</v>
      </c>
      <c r="F267" s="463"/>
      <c r="G267" s="463"/>
      <c r="H267" s="463"/>
      <c r="I267" s="463"/>
      <c r="J267" s="463"/>
      <c r="K267" s="22"/>
      <c r="L267" s="23"/>
      <c r="M267" s="24"/>
      <c r="N267" s="455"/>
      <c r="O267" s="19"/>
      <c r="P267" s="20"/>
      <c r="Q267" s="20"/>
      <c r="R267" s="21"/>
      <c r="S267" s="8"/>
      <c r="Z267" s="261"/>
    </row>
    <row r="268" spans="1:26" ht="20.100000000000001" customHeight="1" x14ac:dyDescent="0.15">
      <c r="A268" s="195"/>
      <c r="B268" s="195"/>
      <c r="C268" s="395"/>
      <c r="D268" s="464"/>
      <c r="E268" s="463" t="s">
        <v>74</v>
      </c>
      <c r="F268" s="463"/>
      <c r="G268" s="463"/>
      <c r="H268" s="463"/>
      <c r="I268" s="463"/>
      <c r="J268" s="463"/>
      <c r="K268" s="22"/>
      <c r="L268" s="23"/>
      <c r="M268" s="24"/>
      <c r="N268" s="455"/>
      <c r="O268" s="19"/>
      <c r="P268" s="20"/>
      <c r="Q268" s="20"/>
      <c r="R268" s="21"/>
      <c r="S268" s="8"/>
      <c r="Z268" s="261"/>
    </row>
    <row r="269" spans="1:26" ht="20.100000000000001" customHeight="1" x14ac:dyDescent="0.15">
      <c r="A269" s="195"/>
      <c r="B269" s="195"/>
      <c r="C269" s="395"/>
      <c r="D269" s="464"/>
      <c r="E269" s="463" t="s">
        <v>75</v>
      </c>
      <c r="F269" s="463"/>
      <c r="G269" s="463"/>
      <c r="H269" s="463"/>
      <c r="I269" s="463"/>
      <c r="J269" s="463"/>
      <c r="K269" s="22"/>
      <c r="L269" s="23"/>
      <c r="M269" s="24"/>
      <c r="N269" s="455"/>
      <c r="O269" s="19"/>
      <c r="P269" s="20"/>
      <c r="Q269" s="20"/>
      <c r="R269" s="21"/>
      <c r="S269" s="8"/>
      <c r="Z269" s="261"/>
    </row>
    <row r="270" spans="1:26" ht="20.100000000000001" customHeight="1" x14ac:dyDescent="0.15">
      <c r="A270" s="195"/>
      <c r="B270" s="195"/>
      <c r="C270" s="395"/>
      <c r="D270" s="464"/>
      <c r="E270" s="463" t="s">
        <v>56</v>
      </c>
      <c r="F270" s="463"/>
      <c r="G270" s="463"/>
      <c r="H270" s="463"/>
      <c r="I270" s="463"/>
      <c r="J270" s="463"/>
      <c r="K270" s="22"/>
      <c r="L270" s="23"/>
      <c r="M270" s="24"/>
      <c r="N270" s="455"/>
      <c r="O270" s="19"/>
      <c r="P270" s="20"/>
      <c r="Q270" s="20"/>
      <c r="R270" s="21"/>
      <c r="S270" s="8"/>
      <c r="Z270" s="261"/>
    </row>
    <row r="271" spans="1:26" ht="20.100000000000001" customHeight="1" x14ac:dyDescent="0.15">
      <c r="A271" s="195"/>
      <c r="B271" s="195"/>
      <c r="C271" s="395"/>
      <c r="D271" s="465"/>
      <c r="E271" s="25"/>
      <c r="F271" s="26"/>
      <c r="G271" s="26"/>
      <c r="H271" s="26"/>
      <c r="I271" s="26"/>
      <c r="J271" s="27"/>
      <c r="K271" s="28"/>
      <c r="L271" s="29"/>
      <c r="M271" s="30"/>
      <c r="N271" s="455"/>
      <c r="O271" s="107"/>
      <c r="P271" s="26"/>
      <c r="Q271" s="26"/>
      <c r="R271" s="27"/>
      <c r="S271" s="9"/>
      <c r="Z271" s="261"/>
    </row>
    <row r="272" spans="1:26" ht="20.100000000000001" customHeight="1" x14ac:dyDescent="0.15">
      <c r="A272" s="195"/>
      <c r="B272" s="195"/>
      <c r="C272" s="208"/>
      <c r="K272" s="466"/>
      <c r="L272" s="466"/>
      <c r="M272" s="466"/>
      <c r="Z272" s="261"/>
    </row>
    <row r="273" spans="1:27" ht="20.100000000000001" customHeight="1" x14ac:dyDescent="0.15">
      <c r="A273" s="195"/>
      <c r="B273" s="195"/>
      <c r="C273" s="442"/>
      <c r="D273" s="443"/>
      <c r="E273" s="444"/>
      <c r="F273" s="443"/>
      <c r="G273" s="443"/>
      <c r="H273" s="443"/>
      <c r="I273" s="443"/>
      <c r="J273" s="443"/>
      <c r="K273" s="445"/>
      <c r="L273" s="446"/>
      <c r="M273" s="446"/>
      <c r="N273" s="446"/>
      <c r="O273" s="445"/>
      <c r="P273" s="446"/>
      <c r="Q273" s="446"/>
      <c r="R273" s="446"/>
      <c r="S273" s="445"/>
      <c r="T273" s="446"/>
      <c r="U273" s="446"/>
      <c r="V273" s="446"/>
      <c r="W273" s="446"/>
      <c r="X273" s="446"/>
      <c r="Y273" s="446"/>
      <c r="Z273" s="233"/>
      <c r="AA273" s="229"/>
    </row>
    <row r="274" spans="1:27" ht="20.100000000000001" customHeight="1" x14ac:dyDescent="0.15">
      <c r="A274" s="195"/>
      <c r="B274" s="195"/>
      <c r="C274" s="447"/>
      <c r="D274" s="325"/>
      <c r="E274" s="467"/>
      <c r="F274" s="439"/>
      <c r="G274" s="439"/>
      <c r="H274" s="439"/>
      <c r="I274" s="439"/>
      <c r="J274" s="325"/>
      <c r="K274" s="448"/>
      <c r="L274" s="277"/>
      <c r="M274" s="277"/>
      <c r="N274" s="277"/>
      <c r="O274" s="448"/>
      <c r="P274" s="277"/>
      <c r="Q274" s="277"/>
      <c r="R274" s="277"/>
      <c r="S274" s="448"/>
      <c r="T274" s="277"/>
      <c r="U274" s="277"/>
      <c r="V274" s="277"/>
      <c r="W274" s="277"/>
      <c r="X274" s="277"/>
      <c r="Y274" s="277"/>
      <c r="Z274" s="218"/>
    </row>
    <row r="275" spans="1:27" ht="20.100000000000001" customHeight="1" x14ac:dyDescent="0.15">
      <c r="A275" s="195"/>
      <c r="B275" s="195"/>
      <c r="C275" s="209"/>
    </row>
    <row r="276" spans="1:27" ht="20.100000000000001" customHeight="1" x14ac:dyDescent="0.15">
      <c r="A276" s="195"/>
      <c r="B276" s="195"/>
      <c r="C276" s="205" t="s">
        <v>144</v>
      </c>
      <c r="D276" s="206"/>
      <c r="E276" s="206"/>
      <c r="F276" s="206"/>
      <c r="G276" s="206"/>
      <c r="H276" s="207"/>
    </row>
    <row r="277" spans="1:27" ht="20.100000000000001" customHeight="1" x14ac:dyDescent="0.15">
      <c r="A277" s="195"/>
      <c r="B277" s="195"/>
      <c r="C277" s="251"/>
      <c r="D277" s="209"/>
      <c r="E277" s="209"/>
      <c r="F277" s="209"/>
      <c r="G277" s="209"/>
      <c r="H277" s="209"/>
      <c r="I277" s="210"/>
      <c r="J277" s="210"/>
      <c r="K277" s="210"/>
      <c r="L277" s="210"/>
      <c r="M277" s="210"/>
      <c r="N277" s="210"/>
      <c r="O277" s="210"/>
      <c r="P277" s="210"/>
      <c r="Q277" s="210"/>
      <c r="R277" s="210"/>
      <c r="S277" s="210"/>
      <c r="T277" s="210"/>
      <c r="U277" s="210"/>
      <c r="V277" s="210"/>
      <c r="W277" s="210"/>
      <c r="X277" s="210"/>
      <c r="Y277" s="210"/>
      <c r="Z277" s="211"/>
    </row>
    <row r="278" spans="1:27" ht="20.100000000000001" customHeight="1" x14ac:dyDescent="0.15">
      <c r="A278" s="195"/>
      <c r="B278" s="195"/>
      <c r="C278" s="251"/>
      <c r="D278" s="213">
        <v>1</v>
      </c>
      <c r="E278" s="380" t="s">
        <v>11</v>
      </c>
      <c r="F278" s="380"/>
      <c r="G278" s="380"/>
      <c r="H278" s="380"/>
      <c r="I278" s="31"/>
      <c r="J278" s="31"/>
      <c r="K278" s="31"/>
      <c r="L278" s="31"/>
      <c r="M278" s="31"/>
      <c r="N278" s="468"/>
      <c r="O278" s="468"/>
      <c r="P278" s="468"/>
      <c r="Q278" s="468"/>
      <c r="R278" s="468"/>
      <c r="S278" s="468"/>
      <c r="T278" s="468"/>
      <c r="U278" s="468"/>
      <c r="V278" s="468"/>
      <c r="W278" s="468"/>
      <c r="X278" s="468"/>
      <c r="Y278" s="468"/>
      <c r="Z278" s="469"/>
      <c r="AA278" s="468"/>
    </row>
    <row r="279" spans="1:27" ht="20.100000000000001" customHeight="1" x14ac:dyDescent="0.15">
      <c r="A279" s="195"/>
      <c r="B279" s="195"/>
      <c r="C279" s="251"/>
      <c r="D279" s="213"/>
      <c r="E279" s="470"/>
      <c r="F279" s="470"/>
      <c r="G279" s="470"/>
      <c r="H279" s="470"/>
      <c r="I279" s="224"/>
      <c r="J279" s="471" t="s">
        <v>169</v>
      </c>
      <c r="K279" s="438"/>
      <c r="L279" s="438"/>
      <c r="M279" s="438"/>
      <c r="N279" s="438"/>
      <c r="O279" s="438"/>
      <c r="P279" s="438"/>
      <c r="Q279" s="438"/>
      <c r="R279" s="438"/>
      <c r="S279" s="438"/>
      <c r="T279" s="438"/>
      <c r="U279" s="438"/>
      <c r="V279" s="438"/>
      <c r="W279" s="438"/>
      <c r="X279" s="438"/>
      <c r="Y279" s="438"/>
      <c r="Z279" s="472"/>
      <c r="AA279" s="438"/>
    </row>
    <row r="280" spans="1:27" ht="20.100000000000001" customHeight="1" x14ac:dyDescent="0.15">
      <c r="A280" s="195"/>
      <c r="B280" s="195"/>
      <c r="C280" s="251"/>
      <c r="D280" s="213">
        <v>2</v>
      </c>
      <c r="E280" s="468" t="s">
        <v>12</v>
      </c>
      <c r="F280" s="468"/>
      <c r="G280" s="468"/>
      <c r="H280" s="468"/>
      <c r="I280" s="31"/>
      <c r="J280" s="31"/>
      <c r="K280" s="32"/>
      <c r="L280" s="31"/>
      <c r="M280" s="31"/>
      <c r="N280" s="238"/>
      <c r="O280" s="238"/>
      <c r="P280" s="238"/>
      <c r="Q280" s="238"/>
      <c r="R280" s="238"/>
      <c r="S280" s="238"/>
      <c r="T280" s="238"/>
      <c r="U280" s="238"/>
      <c r="V280" s="238"/>
      <c r="W280" s="238"/>
      <c r="X280" s="238"/>
      <c r="Y280" s="238"/>
      <c r="Z280" s="223"/>
      <c r="AA280" s="238"/>
    </row>
    <row r="281" spans="1:27" ht="20.100000000000001" customHeight="1" x14ac:dyDescent="0.15">
      <c r="A281" s="195"/>
      <c r="B281" s="195"/>
      <c r="C281" s="251"/>
      <c r="D281" s="213"/>
      <c r="E281" s="470"/>
      <c r="F281" s="470"/>
      <c r="G281" s="470"/>
      <c r="H281" s="470"/>
      <c r="I281" s="473"/>
      <c r="J281" s="471" t="s">
        <v>170</v>
      </c>
      <c r="K281" s="438"/>
      <c r="L281" s="438"/>
      <c r="M281" s="438"/>
      <c r="N281" s="438"/>
      <c r="O281" s="438"/>
      <c r="P281" s="438"/>
      <c r="Q281" s="438"/>
      <c r="R281" s="438"/>
      <c r="S281" s="438"/>
      <c r="T281" s="438"/>
      <c r="U281" s="438"/>
      <c r="V281" s="438"/>
      <c r="W281" s="438"/>
      <c r="X281" s="438"/>
      <c r="Y281" s="438"/>
      <c r="Z281" s="472"/>
      <c r="AA281" s="438"/>
    </row>
    <row r="282" spans="1:27" ht="20.100000000000001" customHeight="1" x14ac:dyDescent="0.15">
      <c r="A282" s="195"/>
      <c r="B282" s="195"/>
      <c r="C282" s="251"/>
      <c r="D282" s="213">
        <v>3</v>
      </c>
      <c r="E282" s="468" t="s">
        <v>250</v>
      </c>
      <c r="F282" s="468"/>
      <c r="G282" s="468"/>
      <c r="I282" s="473"/>
      <c r="J282" s="438"/>
      <c r="K282" s="438"/>
      <c r="L282" s="438"/>
      <c r="M282" s="438"/>
      <c r="N282" s="438"/>
      <c r="O282" s="438"/>
      <c r="P282" s="438"/>
      <c r="Q282" s="438"/>
      <c r="R282" s="438"/>
      <c r="S282" s="438"/>
      <c r="T282" s="438"/>
      <c r="U282" s="438"/>
      <c r="V282" s="438"/>
      <c r="W282" s="438"/>
      <c r="X282" s="438"/>
      <c r="Y282" s="438"/>
      <c r="Z282" s="472"/>
      <c r="AA282" s="438"/>
    </row>
    <row r="283" spans="1:27" ht="60" customHeight="1" x14ac:dyDescent="0.15">
      <c r="A283" s="195"/>
      <c r="B283" s="195"/>
      <c r="C283" s="251"/>
      <c r="E283" s="474" t="s">
        <v>249</v>
      </c>
      <c r="F283" s="474"/>
      <c r="G283" s="474"/>
      <c r="H283" s="474"/>
      <c r="I283" s="474"/>
      <c r="J283" s="474"/>
      <c r="K283" s="474"/>
      <c r="L283" s="474"/>
      <c r="M283" s="474"/>
      <c r="N283" s="474"/>
      <c r="O283" s="474"/>
      <c r="P283" s="474"/>
      <c r="Q283" s="474"/>
      <c r="R283" s="474"/>
      <c r="S283" s="474"/>
      <c r="T283" s="474"/>
      <c r="U283" s="474"/>
      <c r="V283" s="474"/>
      <c r="W283" s="474"/>
      <c r="X283" s="474"/>
      <c r="Y283" s="474"/>
      <c r="Z283" s="217"/>
    </row>
    <row r="284" spans="1:27" ht="30" customHeight="1" x14ac:dyDescent="0.15">
      <c r="A284" s="195">
        <f>IFERROR(IF(COUNTIF($L285:$L349,"○")&lt;1,1001,0),3)</f>
        <v>1001</v>
      </c>
      <c r="B284" s="615"/>
      <c r="C284" s="251"/>
      <c r="D284" s="261"/>
      <c r="E284" s="280" t="s">
        <v>185</v>
      </c>
      <c r="F284" s="280"/>
      <c r="G284" s="280"/>
      <c r="H284" s="280"/>
      <c r="I284" s="286"/>
      <c r="J284" s="280"/>
      <c r="K284" s="475"/>
      <c r="L284" s="476" t="s">
        <v>13</v>
      </c>
      <c r="M284" s="477" t="s">
        <v>159</v>
      </c>
      <c r="N284" s="478" t="s">
        <v>31</v>
      </c>
      <c r="O284" s="479"/>
      <c r="P284" s="480" t="s">
        <v>77</v>
      </c>
      <c r="Q284" s="481"/>
      <c r="R284" s="480" t="str">
        <f>"登録年月日
"&amp;日付例</f>
        <v>登録年月日
例)2024/4/1、R6/4/1</v>
      </c>
      <c r="S284" s="482"/>
      <c r="T284" s="483" t="s">
        <v>193</v>
      </c>
      <c r="U284" s="484"/>
      <c r="V284" s="484"/>
      <c r="W284" s="484"/>
      <c r="X284" s="484"/>
      <c r="Y284" s="485"/>
      <c r="Z284" s="261"/>
    </row>
    <row r="285" spans="1:27" ht="20.100000000000001" customHeight="1" x14ac:dyDescent="0.15">
      <c r="A285" s="195">
        <f>IFERROR(IF(AND($L285="○", OR(TRIM($P285)="",TRIM($R285)="",$T285&lt;&gt;"有")),1001,0),3)</f>
        <v>0</v>
      </c>
      <c r="B285" s="195"/>
      <c r="C285" s="212"/>
      <c r="D285" s="261"/>
      <c r="E285" s="486" t="s">
        <v>186</v>
      </c>
      <c r="F285" s="487" t="s">
        <v>78</v>
      </c>
      <c r="G285" s="488"/>
      <c r="H285" s="488"/>
      <c r="I285" s="488"/>
      <c r="J285" s="488"/>
      <c r="K285" s="489"/>
      <c r="L285" s="10"/>
      <c r="M285" s="490"/>
      <c r="N285" s="491" t="s">
        <v>32</v>
      </c>
      <c r="O285" s="492"/>
      <c r="P285" s="121"/>
      <c r="Q285" s="122"/>
      <c r="R285" s="112"/>
      <c r="S285" s="113"/>
      <c r="T285" s="118"/>
      <c r="U285" s="119"/>
      <c r="V285" s="119"/>
      <c r="W285" s="119"/>
      <c r="X285" s="119"/>
      <c r="Y285" s="120"/>
      <c r="Z285" s="217"/>
      <c r="AA285" s="218"/>
    </row>
    <row r="286" spans="1:27" ht="20.100000000000001" customHeight="1" x14ac:dyDescent="0.15">
      <c r="A286" s="195">
        <f>IFERROR(IF(AND($L286="○", OR(TRIM($P285)="",TRIM($R285)="",$T286&lt;&gt;"有")),1001,0),3)</f>
        <v>0</v>
      </c>
      <c r="B286" s="195"/>
      <c r="C286" s="212"/>
      <c r="D286" s="261"/>
      <c r="E286" s="493"/>
      <c r="F286" s="494" t="s">
        <v>187</v>
      </c>
      <c r="G286" s="495"/>
      <c r="H286" s="495"/>
      <c r="I286" s="495"/>
      <c r="J286" s="495"/>
      <c r="K286" s="496"/>
      <c r="L286" s="11"/>
      <c r="M286" s="497"/>
      <c r="N286" s="498"/>
      <c r="O286" s="499"/>
      <c r="P286" s="123"/>
      <c r="Q286" s="124"/>
      <c r="R286" s="114"/>
      <c r="S286" s="115"/>
      <c r="T286" s="109"/>
      <c r="U286" s="110"/>
      <c r="V286" s="110"/>
      <c r="W286" s="110"/>
      <c r="X286" s="110"/>
      <c r="Y286" s="111"/>
      <c r="Z286" s="217"/>
      <c r="AA286" s="218"/>
    </row>
    <row r="287" spans="1:27" ht="20.100000000000001" customHeight="1" x14ac:dyDescent="0.15">
      <c r="A287" s="195">
        <f>IFERROR(IF(AND($L287="○", OR(TRIM($P285)="",TRIM($R285)="",$T287&lt;&gt;"有")),1001,0),3)</f>
        <v>0</v>
      </c>
      <c r="B287" s="195"/>
      <c r="C287" s="212"/>
      <c r="D287" s="261"/>
      <c r="E287" s="500"/>
      <c r="F287" s="501" t="s">
        <v>188</v>
      </c>
      <c r="G287" s="502"/>
      <c r="H287" s="502"/>
      <c r="I287" s="502"/>
      <c r="J287" s="502"/>
      <c r="K287" s="503"/>
      <c r="L287" s="12"/>
      <c r="M287" s="504"/>
      <c r="N287" s="505"/>
      <c r="O287" s="506"/>
      <c r="P287" s="125"/>
      <c r="Q287" s="126"/>
      <c r="R287" s="116"/>
      <c r="S287" s="117"/>
      <c r="T287" s="127"/>
      <c r="U287" s="128"/>
      <c r="V287" s="128"/>
      <c r="W287" s="128"/>
      <c r="X287" s="128"/>
      <c r="Y287" s="129"/>
      <c r="Z287" s="217"/>
      <c r="AA287" s="218"/>
    </row>
    <row r="288" spans="1:27" ht="20.100000000000001" customHeight="1" x14ac:dyDescent="0.15">
      <c r="A288" s="195">
        <f>IFERROR(IF(AND($L288="○", OR(TRIM($P288)="",TRIM($R288)="",$T288&lt;&gt;"有")),1001,0),3)</f>
        <v>0</v>
      </c>
      <c r="B288" s="195"/>
      <c r="C288" s="212"/>
      <c r="D288" s="261"/>
      <c r="E288" s="507" t="s">
        <v>189</v>
      </c>
      <c r="F288" s="487" t="s">
        <v>192</v>
      </c>
      <c r="G288" s="488"/>
      <c r="H288" s="488"/>
      <c r="I288" s="488"/>
      <c r="J288" s="488"/>
      <c r="K288" s="489"/>
      <c r="L288" s="13"/>
      <c r="M288" s="490"/>
      <c r="N288" s="508" t="s">
        <v>33</v>
      </c>
      <c r="O288" s="509"/>
      <c r="P288" s="118"/>
      <c r="Q288" s="130"/>
      <c r="R288" s="131"/>
      <c r="S288" s="132"/>
      <c r="T288" s="118"/>
      <c r="U288" s="119"/>
      <c r="V288" s="119"/>
      <c r="W288" s="119"/>
      <c r="X288" s="119"/>
      <c r="Y288" s="120"/>
      <c r="Z288" s="217"/>
      <c r="AA288" s="218"/>
    </row>
    <row r="289" spans="1:27" ht="20.100000000000001" customHeight="1" x14ac:dyDescent="0.15">
      <c r="A289" s="195">
        <f>IFERROR(IF(AND($L289="○", $T289&lt;&gt;"有"),1001,0),3)</f>
        <v>0</v>
      </c>
      <c r="B289" s="195"/>
      <c r="C289" s="212"/>
      <c r="D289" s="261"/>
      <c r="E289" s="510"/>
      <c r="F289" s="494" t="s">
        <v>190</v>
      </c>
      <c r="G289" s="495"/>
      <c r="H289" s="495"/>
      <c r="I289" s="495"/>
      <c r="J289" s="495"/>
      <c r="K289" s="496"/>
      <c r="L289" s="11"/>
      <c r="M289" s="497"/>
      <c r="N289" s="511"/>
      <c r="O289" s="511"/>
      <c r="P289" s="511"/>
      <c r="Q289" s="511"/>
      <c r="R289" s="511"/>
      <c r="S289" s="511"/>
      <c r="T289" s="109"/>
      <c r="U289" s="110"/>
      <c r="V289" s="110"/>
      <c r="W289" s="110"/>
      <c r="X289" s="110"/>
      <c r="Y289" s="111"/>
      <c r="Z289" s="217"/>
      <c r="AA289" s="218"/>
    </row>
    <row r="290" spans="1:27" ht="20.100000000000001" customHeight="1" x14ac:dyDescent="0.15">
      <c r="A290" s="195">
        <f>IFERROR(IF(AND($L290="○", $T290&lt;&gt;"有"),1001,0),3)</f>
        <v>0</v>
      </c>
      <c r="B290" s="195"/>
      <c r="C290" s="212"/>
      <c r="D290" s="261"/>
      <c r="E290" s="510"/>
      <c r="F290" s="494" t="s">
        <v>191</v>
      </c>
      <c r="G290" s="495"/>
      <c r="H290" s="495"/>
      <c r="I290" s="495"/>
      <c r="J290" s="495"/>
      <c r="K290" s="496"/>
      <c r="L290" s="11"/>
      <c r="M290" s="497"/>
      <c r="N290" s="511"/>
      <c r="O290" s="511"/>
      <c r="P290" s="511"/>
      <c r="Q290" s="511"/>
      <c r="R290" s="511"/>
      <c r="S290" s="511"/>
      <c r="T290" s="109"/>
      <c r="U290" s="110"/>
      <c r="V290" s="110"/>
      <c r="W290" s="110"/>
      <c r="X290" s="110"/>
      <c r="Y290" s="111"/>
      <c r="Z290" s="217"/>
      <c r="AA290" s="218"/>
    </row>
    <row r="291" spans="1:27" ht="20.100000000000001" customHeight="1" x14ac:dyDescent="0.15">
      <c r="A291" s="195">
        <f>IFERROR(IF(AND($L291="○", $T291&lt;&gt;"有"),1001,0),3)</f>
        <v>0</v>
      </c>
      <c r="B291" s="195"/>
      <c r="C291" s="212"/>
      <c r="D291" s="261"/>
      <c r="E291" s="510"/>
      <c r="F291" s="494" t="s">
        <v>79</v>
      </c>
      <c r="G291" s="495"/>
      <c r="H291" s="495"/>
      <c r="I291" s="495"/>
      <c r="J291" s="495"/>
      <c r="K291" s="496"/>
      <c r="L291" s="14"/>
      <c r="M291" s="497"/>
      <c r="N291" s="511"/>
      <c r="O291" s="511"/>
      <c r="P291" s="511"/>
      <c r="Q291" s="511"/>
      <c r="R291" s="511"/>
      <c r="S291" s="511"/>
      <c r="T291" s="109"/>
      <c r="U291" s="110"/>
      <c r="V291" s="110"/>
      <c r="W291" s="110"/>
      <c r="X291" s="110"/>
      <c r="Y291" s="111"/>
      <c r="Z291" s="217"/>
      <c r="AA291" s="218"/>
    </row>
    <row r="292" spans="1:27" ht="20.100000000000001" customHeight="1" x14ac:dyDescent="0.15">
      <c r="A292" s="195">
        <f>IFERROR(IF(AND($L292="○", $T292&lt;&gt;"有"),1001,0),3)</f>
        <v>0</v>
      </c>
      <c r="B292" s="195"/>
      <c r="C292" s="212"/>
      <c r="D292" s="261"/>
      <c r="E292" s="510"/>
      <c r="F292" s="494" t="s">
        <v>0</v>
      </c>
      <c r="G292" s="495"/>
      <c r="H292" s="495"/>
      <c r="I292" s="495"/>
      <c r="J292" s="495"/>
      <c r="K292" s="496"/>
      <c r="L292" s="11"/>
      <c r="M292" s="497"/>
      <c r="N292" s="511"/>
      <c r="O292" s="511"/>
      <c r="P292" s="511"/>
      <c r="Q292" s="511"/>
      <c r="R292" s="511"/>
      <c r="S292" s="511"/>
      <c r="T292" s="109"/>
      <c r="U292" s="110"/>
      <c r="V292" s="110"/>
      <c r="W292" s="110"/>
      <c r="X292" s="110"/>
      <c r="Y292" s="111"/>
      <c r="Z292" s="217"/>
      <c r="AA292" s="218"/>
    </row>
    <row r="293" spans="1:27" ht="20.100000000000001" customHeight="1" x14ac:dyDescent="0.15">
      <c r="A293" s="195">
        <f>IFERROR(IF(AND($L293="○", $T293&lt;&gt;"有"),1001,0),3)</f>
        <v>0</v>
      </c>
      <c r="B293" s="195"/>
      <c r="C293" s="212"/>
      <c r="D293" s="261"/>
      <c r="E293" s="510"/>
      <c r="F293" s="494" t="s">
        <v>1</v>
      </c>
      <c r="G293" s="495"/>
      <c r="H293" s="495"/>
      <c r="I293" s="495"/>
      <c r="J293" s="495"/>
      <c r="K293" s="496"/>
      <c r="L293" s="11"/>
      <c r="M293" s="497"/>
      <c r="N293" s="511"/>
      <c r="O293" s="511"/>
      <c r="P293" s="511"/>
      <c r="Q293" s="511"/>
      <c r="R293" s="511"/>
      <c r="S293" s="511"/>
      <c r="T293" s="109"/>
      <c r="U293" s="110"/>
      <c r="V293" s="110"/>
      <c r="W293" s="110"/>
      <c r="X293" s="110"/>
      <c r="Y293" s="111"/>
      <c r="Z293" s="217"/>
      <c r="AA293" s="218"/>
    </row>
    <row r="294" spans="1:27" ht="20.100000000000001" customHeight="1" x14ac:dyDescent="0.15">
      <c r="A294" s="195">
        <f>IFERROR(IF(AND($L294="○", $T294&lt;&gt;"有"),1001,0),3)</f>
        <v>0</v>
      </c>
      <c r="B294" s="195"/>
      <c r="C294" s="212"/>
      <c r="D294" s="261"/>
      <c r="E294" s="510"/>
      <c r="F294" s="494" t="s">
        <v>2</v>
      </c>
      <c r="G294" s="495"/>
      <c r="H294" s="495"/>
      <c r="I294" s="495"/>
      <c r="J294" s="495"/>
      <c r="K294" s="496"/>
      <c r="L294" s="11"/>
      <c r="M294" s="497"/>
      <c r="N294" s="511"/>
      <c r="O294" s="511"/>
      <c r="P294" s="511"/>
      <c r="Q294" s="511"/>
      <c r="R294" s="511"/>
      <c r="S294" s="511"/>
      <c r="T294" s="109"/>
      <c r="U294" s="110"/>
      <c r="V294" s="110"/>
      <c r="W294" s="110"/>
      <c r="X294" s="110"/>
      <c r="Y294" s="111"/>
      <c r="Z294" s="217"/>
      <c r="AA294" s="218"/>
    </row>
    <row r="295" spans="1:27" ht="20.100000000000001" customHeight="1" x14ac:dyDescent="0.15">
      <c r="A295" s="195">
        <f>IFERROR(IF(AND($L295="○", $T295&lt;&gt;"有"),1001,0),3)</f>
        <v>0</v>
      </c>
      <c r="B295" s="195"/>
      <c r="C295" s="212"/>
      <c r="D295" s="261"/>
      <c r="E295" s="510"/>
      <c r="F295" s="494" t="s">
        <v>156</v>
      </c>
      <c r="G295" s="495"/>
      <c r="H295" s="495"/>
      <c r="I295" s="495"/>
      <c r="J295" s="495"/>
      <c r="K295" s="496"/>
      <c r="L295" s="11"/>
      <c r="M295" s="497"/>
      <c r="N295" s="511"/>
      <c r="O295" s="511"/>
      <c r="P295" s="511"/>
      <c r="Q295" s="511"/>
      <c r="R295" s="511"/>
      <c r="S295" s="511"/>
      <c r="T295" s="109"/>
      <c r="U295" s="110"/>
      <c r="V295" s="110"/>
      <c r="W295" s="110"/>
      <c r="X295" s="110"/>
      <c r="Y295" s="111"/>
      <c r="Z295" s="217"/>
      <c r="AA295" s="218"/>
    </row>
    <row r="296" spans="1:27" ht="20.100000000000001" customHeight="1" x14ac:dyDescent="0.15">
      <c r="A296" s="195">
        <f>IFERROR(IF(AND($L296="○", $T296&lt;&gt;"有"),1001,0),3)</f>
        <v>0</v>
      </c>
      <c r="B296" s="195"/>
      <c r="C296" s="212"/>
      <c r="D296" s="261"/>
      <c r="E296" s="510"/>
      <c r="F296" s="494" t="s">
        <v>157</v>
      </c>
      <c r="G296" s="495"/>
      <c r="H296" s="495"/>
      <c r="I296" s="495"/>
      <c r="J296" s="495"/>
      <c r="K296" s="496"/>
      <c r="L296" s="15"/>
      <c r="M296" s="497"/>
      <c r="N296" s="511"/>
      <c r="O296" s="511"/>
      <c r="P296" s="511"/>
      <c r="Q296" s="511"/>
      <c r="R296" s="511"/>
      <c r="S296" s="511"/>
      <c r="T296" s="109"/>
      <c r="U296" s="110"/>
      <c r="V296" s="110"/>
      <c r="W296" s="110"/>
      <c r="X296" s="110"/>
      <c r="Y296" s="111"/>
      <c r="Z296" s="217"/>
      <c r="AA296" s="218"/>
    </row>
    <row r="297" spans="1:27" ht="20.100000000000001" customHeight="1" x14ac:dyDescent="0.15">
      <c r="A297" s="195">
        <f>IFERROR(IF(AND($L297="○", $T297&lt;&gt;"有"),1001,0),3)</f>
        <v>0</v>
      </c>
      <c r="B297" s="195"/>
      <c r="C297" s="212"/>
      <c r="D297" s="261"/>
      <c r="E297" s="510"/>
      <c r="F297" s="494" t="s">
        <v>261</v>
      </c>
      <c r="G297" s="495"/>
      <c r="H297" s="495"/>
      <c r="I297" s="495"/>
      <c r="J297" s="495"/>
      <c r="K297" s="496"/>
      <c r="L297" s="11"/>
      <c r="M297" s="497"/>
      <c r="N297" s="511"/>
      <c r="O297" s="511"/>
      <c r="P297" s="511"/>
      <c r="Q297" s="511"/>
      <c r="R297" s="511"/>
      <c r="S297" s="511"/>
      <c r="T297" s="109"/>
      <c r="U297" s="110"/>
      <c r="V297" s="110"/>
      <c r="W297" s="110"/>
      <c r="X297" s="110"/>
      <c r="Y297" s="111"/>
      <c r="Z297" s="217"/>
      <c r="AA297" s="218"/>
    </row>
    <row r="298" spans="1:27" ht="20.100000000000001" customHeight="1" x14ac:dyDescent="0.15">
      <c r="A298" s="195">
        <f>IFERROR(IF(AND($L298="○", $T298&lt;&gt;"有"),1001,0),3)</f>
        <v>0</v>
      </c>
      <c r="B298" s="195"/>
      <c r="C298" s="212"/>
      <c r="D298" s="261"/>
      <c r="E298" s="510"/>
      <c r="F298" s="494" t="s">
        <v>262</v>
      </c>
      <c r="G298" s="495"/>
      <c r="H298" s="495"/>
      <c r="I298" s="495"/>
      <c r="J298" s="495"/>
      <c r="K298" s="496"/>
      <c r="L298" s="11"/>
      <c r="M298" s="497"/>
      <c r="N298" s="511"/>
      <c r="O298" s="511"/>
      <c r="P298" s="511"/>
      <c r="Q298" s="511"/>
      <c r="R298" s="511"/>
      <c r="S298" s="511"/>
      <c r="T298" s="109"/>
      <c r="U298" s="110"/>
      <c r="V298" s="110"/>
      <c r="W298" s="110"/>
      <c r="X298" s="110"/>
      <c r="Y298" s="111"/>
      <c r="Z298" s="217"/>
      <c r="AA298" s="218"/>
    </row>
    <row r="299" spans="1:27" ht="20.100000000000001" customHeight="1" x14ac:dyDescent="0.15">
      <c r="A299" s="195">
        <f>IFERROR(IF(AND($L299="○", $T299&lt;&gt;"有"),1001,0),3)</f>
        <v>0</v>
      </c>
      <c r="B299" s="195"/>
      <c r="C299" s="212"/>
      <c r="D299" s="261"/>
      <c r="E299" s="510"/>
      <c r="F299" s="494" t="s">
        <v>263</v>
      </c>
      <c r="G299" s="495"/>
      <c r="H299" s="495"/>
      <c r="I299" s="495"/>
      <c r="J299" s="495"/>
      <c r="K299" s="496"/>
      <c r="L299" s="11"/>
      <c r="M299" s="497"/>
      <c r="N299" s="511"/>
      <c r="O299" s="511"/>
      <c r="P299" s="511"/>
      <c r="Q299" s="511"/>
      <c r="R299" s="511"/>
      <c r="S299" s="511"/>
      <c r="T299" s="109"/>
      <c r="U299" s="110"/>
      <c r="V299" s="110"/>
      <c r="W299" s="110"/>
      <c r="X299" s="110"/>
      <c r="Y299" s="111"/>
      <c r="Z299" s="217"/>
      <c r="AA299" s="218"/>
    </row>
    <row r="300" spans="1:27" ht="20.100000000000001" customHeight="1" x14ac:dyDescent="0.15">
      <c r="A300" s="195">
        <f>IFERROR(IF(AND($L300="○", $T300&lt;&gt;"有"),1001,0),3)</f>
        <v>0</v>
      </c>
      <c r="B300" s="195"/>
      <c r="C300" s="212"/>
      <c r="D300" s="261"/>
      <c r="E300" s="510"/>
      <c r="F300" s="494" t="s">
        <v>158</v>
      </c>
      <c r="G300" s="495"/>
      <c r="H300" s="495"/>
      <c r="I300" s="495"/>
      <c r="J300" s="495"/>
      <c r="K300" s="496"/>
      <c r="L300" s="11"/>
      <c r="M300" s="497"/>
      <c r="N300" s="511"/>
      <c r="O300" s="511"/>
      <c r="P300" s="511"/>
      <c r="Q300" s="511"/>
      <c r="R300" s="511"/>
      <c r="S300" s="511"/>
      <c r="T300" s="109"/>
      <c r="U300" s="110"/>
      <c r="V300" s="110"/>
      <c r="W300" s="110"/>
      <c r="X300" s="110"/>
      <c r="Y300" s="111"/>
      <c r="Z300" s="217"/>
      <c r="AA300" s="218"/>
    </row>
    <row r="301" spans="1:27" ht="20.100000000000001" customHeight="1" x14ac:dyDescent="0.15">
      <c r="A301" s="195">
        <f>IFERROR(IF(AND($L301="○", $T301&lt;&gt;"有"),1001,0),3)</f>
        <v>0</v>
      </c>
      <c r="B301" s="195"/>
      <c r="C301" s="212"/>
      <c r="D301" s="261"/>
      <c r="E301" s="510"/>
      <c r="F301" s="494" t="s">
        <v>80</v>
      </c>
      <c r="G301" s="495"/>
      <c r="H301" s="495"/>
      <c r="I301" s="495"/>
      <c r="J301" s="495"/>
      <c r="K301" s="496"/>
      <c r="L301" s="11"/>
      <c r="M301" s="497"/>
      <c r="N301" s="511"/>
      <c r="O301" s="511"/>
      <c r="P301" s="511"/>
      <c r="Q301" s="511"/>
      <c r="R301" s="511"/>
      <c r="S301" s="511"/>
      <c r="T301" s="109"/>
      <c r="U301" s="110"/>
      <c r="V301" s="110"/>
      <c r="W301" s="110"/>
      <c r="X301" s="110"/>
      <c r="Y301" s="111"/>
      <c r="Z301" s="217"/>
      <c r="AA301" s="218"/>
    </row>
    <row r="302" spans="1:27" ht="20.100000000000001" customHeight="1" x14ac:dyDescent="0.15">
      <c r="A302" s="195">
        <f>IFERROR(IF(AND($L302="○", $T302&lt;&gt;"有"),1001,0),3)</f>
        <v>0</v>
      </c>
      <c r="B302" s="195"/>
      <c r="C302" s="212"/>
      <c r="D302" s="261"/>
      <c r="E302" s="512"/>
      <c r="F302" s="501" t="s">
        <v>81</v>
      </c>
      <c r="G302" s="502"/>
      <c r="H302" s="502"/>
      <c r="I302" s="502"/>
      <c r="J302" s="502"/>
      <c r="K302" s="503"/>
      <c r="L302" s="16"/>
      <c r="M302" s="504"/>
      <c r="N302" s="513"/>
      <c r="O302" s="513"/>
      <c r="P302" s="513"/>
      <c r="Q302" s="513"/>
      <c r="R302" s="513"/>
      <c r="S302" s="513"/>
      <c r="T302" s="127"/>
      <c r="U302" s="128"/>
      <c r="V302" s="128"/>
      <c r="W302" s="128"/>
      <c r="X302" s="128"/>
      <c r="Y302" s="129"/>
      <c r="Z302" s="217"/>
      <c r="AA302" s="218"/>
    </row>
    <row r="303" spans="1:27" ht="20.100000000000001" customHeight="1" x14ac:dyDescent="0.15">
      <c r="A303" s="195">
        <f>IFERROR(IF(AND($L303="○", OR($M303&lt;&gt;"○",TRIM($P303)="",TRIM($R303)="",$T303&lt;&gt;"有")),1001,0),3)</f>
        <v>0</v>
      </c>
      <c r="B303" s="195"/>
      <c r="C303" s="212"/>
      <c r="D303" s="261"/>
      <c r="E303" s="514" t="s">
        <v>153</v>
      </c>
      <c r="F303" s="487" t="s">
        <v>196</v>
      </c>
      <c r="G303" s="488"/>
      <c r="H303" s="488"/>
      <c r="I303" s="488"/>
      <c r="J303" s="488"/>
      <c r="K303" s="489"/>
      <c r="L303" s="14"/>
      <c r="M303" s="14"/>
      <c r="N303" s="491" t="s">
        <v>34</v>
      </c>
      <c r="O303" s="492"/>
      <c r="P303" s="121"/>
      <c r="Q303" s="122"/>
      <c r="R303" s="112"/>
      <c r="S303" s="113"/>
      <c r="T303" s="118"/>
      <c r="U303" s="119"/>
      <c r="V303" s="119"/>
      <c r="W303" s="119"/>
      <c r="X303" s="119"/>
      <c r="Y303" s="120"/>
      <c r="Z303" s="217"/>
      <c r="AA303" s="218"/>
    </row>
    <row r="304" spans="1:27" ht="20.100000000000001" customHeight="1" x14ac:dyDescent="0.15">
      <c r="A304" s="195">
        <f>IFERROR(IF(AND($L304="○", OR($M304&lt;&gt;"○",TRIM($P303)="",TRIM($R303)="",$T304&lt;&gt;"有")),1001,0),3)</f>
        <v>0</v>
      </c>
      <c r="B304" s="195"/>
      <c r="C304" s="212"/>
      <c r="D304" s="261"/>
      <c r="E304" s="515"/>
      <c r="F304" s="494" t="s">
        <v>197</v>
      </c>
      <c r="G304" s="495"/>
      <c r="H304" s="495"/>
      <c r="I304" s="495"/>
      <c r="J304" s="495"/>
      <c r="K304" s="496"/>
      <c r="L304" s="11"/>
      <c r="M304" s="11"/>
      <c r="N304" s="498"/>
      <c r="O304" s="499"/>
      <c r="P304" s="123"/>
      <c r="Q304" s="124"/>
      <c r="R304" s="114"/>
      <c r="S304" s="115"/>
      <c r="T304" s="109"/>
      <c r="U304" s="110"/>
      <c r="V304" s="110"/>
      <c r="W304" s="110"/>
      <c r="X304" s="110"/>
      <c r="Y304" s="111"/>
      <c r="Z304" s="217"/>
      <c r="AA304" s="218"/>
    </row>
    <row r="305" spans="1:27" ht="20.100000000000001" customHeight="1" x14ac:dyDescent="0.15">
      <c r="A305" s="195">
        <f>IFERROR(IF(AND($L305="○", OR($M305&lt;&gt;"○",TRIM($P303)="",TRIM($R303)="",$T305&lt;&gt;"有")),1001,0),3)</f>
        <v>0</v>
      </c>
      <c r="B305" s="195"/>
      <c r="C305" s="212"/>
      <c r="D305" s="261"/>
      <c r="E305" s="515"/>
      <c r="F305" s="494" t="s">
        <v>198</v>
      </c>
      <c r="G305" s="495"/>
      <c r="H305" s="495"/>
      <c r="I305" s="495"/>
      <c r="J305" s="495"/>
      <c r="K305" s="496"/>
      <c r="L305" s="11"/>
      <c r="M305" s="11"/>
      <c r="N305" s="498"/>
      <c r="O305" s="499"/>
      <c r="P305" s="123"/>
      <c r="Q305" s="124"/>
      <c r="R305" s="114"/>
      <c r="S305" s="115"/>
      <c r="T305" s="109"/>
      <c r="U305" s="110"/>
      <c r="V305" s="110"/>
      <c r="W305" s="110"/>
      <c r="X305" s="110"/>
      <c r="Y305" s="111"/>
      <c r="Z305" s="217"/>
      <c r="AA305" s="218"/>
    </row>
    <row r="306" spans="1:27" ht="20.100000000000001" customHeight="1" x14ac:dyDescent="0.15">
      <c r="A306" s="195">
        <f>IFERROR(IF(AND($L306="○", OR($M306&lt;&gt;"○",TRIM($P303)="",TRIM($R303)="",$T306&lt;&gt;"有")),1001,0),3)</f>
        <v>0</v>
      </c>
      <c r="B306" s="195"/>
      <c r="C306" s="212"/>
      <c r="D306" s="261"/>
      <c r="E306" s="515"/>
      <c r="F306" s="494" t="s">
        <v>199</v>
      </c>
      <c r="G306" s="495"/>
      <c r="H306" s="495"/>
      <c r="I306" s="495"/>
      <c r="J306" s="495"/>
      <c r="K306" s="496"/>
      <c r="L306" s="11"/>
      <c r="M306" s="11"/>
      <c r="N306" s="498"/>
      <c r="O306" s="499"/>
      <c r="P306" s="123"/>
      <c r="Q306" s="124"/>
      <c r="R306" s="114"/>
      <c r="S306" s="115"/>
      <c r="T306" s="109"/>
      <c r="U306" s="110"/>
      <c r="V306" s="110"/>
      <c r="W306" s="110"/>
      <c r="X306" s="110"/>
      <c r="Y306" s="111"/>
      <c r="Z306" s="217"/>
      <c r="AA306" s="218"/>
    </row>
    <row r="307" spans="1:27" ht="20.100000000000001" customHeight="1" x14ac:dyDescent="0.15">
      <c r="A307" s="195">
        <f>IFERROR(IF(AND($L307="○", OR($M307&lt;&gt;"○",TRIM($P303)="",TRIM($R303)="",$T307&lt;&gt;"有")),1001,0),3)</f>
        <v>0</v>
      </c>
      <c r="B307" s="195"/>
      <c r="C307" s="212"/>
      <c r="D307" s="261"/>
      <c r="E307" s="515"/>
      <c r="F307" s="494" t="s">
        <v>200</v>
      </c>
      <c r="G307" s="495"/>
      <c r="H307" s="495"/>
      <c r="I307" s="495"/>
      <c r="J307" s="495"/>
      <c r="K307" s="496"/>
      <c r="L307" s="11"/>
      <c r="M307" s="11"/>
      <c r="N307" s="498"/>
      <c r="O307" s="499"/>
      <c r="P307" s="123"/>
      <c r="Q307" s="124"/>
      <c r="R307" s="114"/>
      <c r="S307" s="115"/>
      <c r="T307" s="109"/>
      <c r="U307" s="110"/>
      <c r="V307" s="110"/>
      <c r="W307" s="110"/>
      <c r="X307" s="110"/>
      <c r="Y307" s="111"/>
      <c r="Z307" s="217"/>
      <c r="AA307" s="218"/>
    </row>
    <row r="308" spans="1:27" ht="20.100000000000001" customHeight="1" x14ac:dyDescent="0.15">
      <c r="A308" s="195">
        <f>IFERROR(IF(AND($L308="○", OR($M308&lt;&gt;"○",TRIM($P303)="",TRIM($R303)="",$T308&lt;&gt;"有")),1001,0),3)</f>
        <v>0</v>
      </c>
      <c r="B308" s="195"/>
      <c r="C308" s="212"/>
      <c r="D308" s="261"/>
      <c r="E308" s="515"/>
      <c r="F308" s="494" t="s">
        <v>201</v>
      </c>
      <c r="G308" s="495"/>
      <c r="H308" s="495"/>
      <c r="I308" s="495"/>
      <c r="J308" s="495"/>
      <c r="K308" s="496"/>
      <c r="L308" s="11"/>
      <c r="M308" s="11"/>
      <c r="N308" s="498"/>
      <c r="O308" s="499"/>
      <c r="P308" s="123"/>
      <c r="Q308" s="124"/>
      <c r="R308" s="114"/>
      <c r="S308" s="115"/>
      <c r="T308" s="109"/>
      <c r="U308" s="110"/>
      <c r="V308" s="110"/>
      <c r="W308" s="110"/>
      <c r="X308" s="110"/>
      <c r="Y308" s="111"/>
      <c r="Z308" s="217"/>
      <c r="AA308" s="218"/>
    </row>
    <row r="309" spans="1:27" ht="20.100000000000001" customHeight="1" x14ac:dyDescent="0.15">
      <c r="A309" s="195">
        <f>IFERROR(IF(AND($L309="○", OR($M309&lt;&gt;"○",TRIM($P303)="",TRIM($R303)="",$T309&lt;&gt;"有")),1001,0),3)</f>
        <v>0</v>
      </c>
      <c r="B309" s="195"/>
      <c r="C309" s="212"/>
      <c r="D309" s="261"/>
      <c r="E309" s="515"/>
      <c r="F309" s="494" t="s">
        <v>202</v>
      </c>
      <c r="G309" s="495"/>
      <c r="H309" s="495"/>
      <c r="I309" s="495"/>
      <c r="J309" s="495"/>
      <c r="K309" s="496"/>
      <c r="L309" s="11"/>
      <c r="M309" s="11"/>
      <c r="N309" s="498"/>
      <c r="O309" s="499"/>
      <c r="P309" s="123"/>
      <c r="Q309" s="124"/>
      <c r="R309" s="114"/>
      <c r="S309" s="115"/>
      <c r="T309" s="109"/>
      <c r="U309" s="110"/>
      <c r="V309" s="110"/>
      <c r="W309" s="110"/>
      <c r="X309" s="110"/>
      <c r="Y309" s="111"/>
      <c r="Z309" s="217"/>
      <c r="AA309" s="218"/>
    </row>
    <row r="310" spans="1:27" ht="20.100000000000001" customHeight="1" x14ac:dyDescent="0.15">
      <c r="A310" s="195">
        <f>IFERROR(IF(AND($L310="○", OR($M310&lt;&gt;"○",TRIM($P303)="",TRIM($R303)="",$T310&lt;&gt;"有")),1001,0),3)</f>
        <v>0</v>
      </c>
      <c r="B310" s="195"/>
      <c r="C310" s="212"/>
      <c r="D310" s="261"/>
      <c r="E310" s="515"/>
      <c r="F310" s="494" t="s">
        <v>203</v>
      </c>
      <c r="G310" s="495"/>
      <c r="H310" s="495"/>
      <c r="I310" s="495"/>
      <c r="J310" s="495"/>
      <c r="K310" s="496"/>
      <c r="L310" s="11"/>
      <c r="M310" s="11"/>
      <c r="N310" s="498"/>
      <c r="O310" s="499"/>
      <c r="P310" s="123"/>
      <c r="Q310" s="124"/>
      <c r="R310" s="114"/>
      <c r="S310" s="115"/>
      <c r="T310" s="109"/>
      <c r="U310" s="110"/>
      <c r="V310" s="110"/>
      <c r="W310" s="110"/>
      <c r="X310" s="110"/>
      <c r="Y310" s="111"/>
      <c r="Z310" s="217"/>
      <c r="AA310" s="218"/>
    </row>
    <row r="311" spans="1:27" ht="20.100000000000001" customHeight="1" x14ac:dyDescent="0.15">
      <c r="A311" s="195">
        <f>IFERROR(IF(AND($L311="○", OR($M311&lt;&gt;"○",TRIM($P303)="",TRIM($R303)="",$T311&lt;&gt;"有")),1001,0),3)</f>
        <v>0</v>
      </c>
      <c r="B311" s="195"/>
      <c r="C311" s="212"/>
      <c r="D311" s="261"/>
      <c r="E311" s="515"/>
      <c r="F311" s="494" t="s">
        <v>204</v>
      </c>
      <c r="G311" s="495"/>
      <c r="H311" s="495"/>
      <c r="I311" s="495"/>
      <c r="J311" s="495"/>
      <c r="K311" s="496"/>
      <c r="L311" s="11"/>
      <c r="M311" s="11"/>
      <c r="N311" s="498"/>
      <c r="O311" s="499"/>
      <c r="P311" s="123"/>
      <c r="Q311" s="124"/>
      <c r="R311" s="114"/>
      <c r="S311" s="115"/>
      <c r="T311" s="109"/>
      <c r="U311" s="110"/>
      <c r="V311" s="110"/>
      <c r="W311" s="110"/>
      <c r="X311" s="110"/>
      <c r="Y311" s="111"/>
      <c r="Z311" s="217"/>
      <c r="AA311" s="218"/>
    </row>
    <row r="312" spans="1:27" ht="20.100000000000001" customHeight="1" x14ac:dyDescent="0.15">
      <c r="A312" s="195">
        <f>IFERROR(IF(AND($L312="○", OR($M312&lt;&gt;"○",TRIM($P303)="",TRIM($R303)="",$T312&lt;&gt;"有")),1001,0),3)</f>
        <v>0</v>
      </c>
      <c r="B312" s="195"/>
      <c r="C312" s="212"/>
      <c r="D312" s="261"/>
      <c r="E312" s="515"/>
      <c r="F312" s="494" t="s">
        <v>205</v>
      </c>
      <c r="G312" s="495"/>
      <c r="H312" s="495"/>
      <c r="I312" s="495"/>
      <c r="J312" s="495"/>
      <c r="K312" s="496"/>
      <c r="L312" s="11"/>
      <c r="M312" s="11"/>
      <c r="N312" s="498"/>
      <c r="O312" s="499"/>
      <c r="P312" s="123"/>
      <c r="Q312" s="124"/>
      <c r="R312" s="114"/>
      <c r="S312" s="115"/>
      <c r="T312" s="109"/>
      <c r="U312" s="110"/>
      <c r="V312" s="110"/>
      <c r="W312" s="110"/>
      <c r="X312" s="110"/>
      <c r="Y312" s="111"/>
      <c r="Z312" s="217"/>
      <c r="AA312" s="218"/>
    </row>
    <row r="313" spans="1:27" ht="20.100000000000001" customHeight="1" x14ac:dyDescent="0.15">
      <c r="A313" s="195">
        <f>IFERROR(IF(AND($L313="○", OR($M313&lt;&gt;"○",TRIM($P303)="",TRIM($R303)="",$T313&lt;&gt;"有")),1001,0),3)</f>
        <v>0</v>
      </c>
      <c r="B313" s="195"/>
      <c r="C313" s="212"/>
      <c r="D313" s="261"/>
      <c r="E313" s="515"/>
      <c r="F313" s="494" t="s">
        <v>206</v>
      </c>
      <c r="G313" s="495"/>
      <c r="H313" s="495"/>
      <c r="I313" s="495"/>
      <c r="J313" s="495"/>
      <c r="K313" s="496"/>
      <c r="L313" s="11"/>
      <c r="M313" s="11"/>
      <c r="N313" s="498"/>
      <c r="O313" s="499"/>
      <c r="P313" s="123"/>
      <c r="Q313" s="124"/>
      <c r="R313" s="114"/>
      <c r="S313" s="115"/>
      <c r="T313" s="109"/>
      <c r="U313" s="110"/>
      <c r="V313" s="110"/>
      <c r="W313" s="110"/>
      <c r="X313" s="110"/>
      <c r="Y313" s="111"/>
      <c r="Z313" s="217"/>
      <c r="AA313" s="218"/>
    </row>
    <row r="314" spans="1:27" ht="20.100000000000001" customHeight="1" x14ac:dyDescent="0.15">
      <c r="A314" s="195">
        <f>IFERROR(IF(AND($L314="○", OR($M314&lt;&gt;"○",TRIM($P303)="",TRIM($R303)="",$T314&lt;&gt;"有")),1001,0),3)</f>
        <v>0</v>
      </c>
      <c r="B314" s="195"/>
      <c r="C314" s="212"/>
      <c r="D314" s="261"/>
      <c r="E314" s="515"/>
      <c r="F314" s="494" t="s">
        <v>207</v>
      </c>
      <c r="G314" s="495"/>
      <c r="H314" s="495"/>
      <c r="I314" s="495"/>
      <c r="J314" s="495"/>
      <c r="K314" s="496"/>
      <c r="L314" s="12"/>
      <c r="M314" s="11"/>
      <c r="N314" s="498"/>
      <c r="O314" s="499"/>
      <c r="P314" s="123"/>
      <c r="Q314" s="124"/>
      <c r="R314" s="114"/>
      <c r="S314" s="115"/>
      <c r="T314" s="109"/>
      <c r="U314" s="110"/>
      <c r="V314" s="110"/>
      <c r="W314" s="110"/>
      <c r="X314" s="110"/>
      <c r="Y314" s="111"/>
      <c r="Z314" s="217"/>
      <c r="AA314" s="218"/>
    </row>
    <row r="315" spans="1:27" ht="20.100000000000001" customHeight="1" x14ac:dyDescent="0.15">
      <c r="A315" s="195">
        <f>IFERROR(IF(AND($L315="○", OR($M315&lt;&gt;"○",TRIM($P303)="",TRIM($R303)="",$T315&lt;&gt;"有")),1001,0),3)</f>
        <v>0</v>
      </c>
      <c r="B315" s="195"/>
      <c r="C315" s="212"/>
      <c r="D315" s="261"/>
      <c r="E315" s="515"/>
      <c r="F315" s="494" t="s">
        <v>208</v>
      </c>
      <c r="G315" s="495"/>
      <c r="H315" s="495"/>
      <c r="I315" s="495"/>
      <c r="J315" s="495"/>
      <c r="K315" s="496"/>
      <c r="L315" s="11"/>
      <c r="M315" s="11"/>
      <c r="N315" s="498"/>
      <c r="O315" s="499"/>
      <c r="P315" s="123"/>
      <c r="Q315" s="124"/>
      <c r="R315" s="114"/>
      <c r="S315" s="115"/>
      <c r="T315" s="109"/>
      <c r="U315" s="110"/>
      <c r="V315" s="110"/>
      <c r="W315" s="110"/>
      <c r="X315" s="110"/>
      <c r="Y315" s="111"/>
      <c r="Z315" s="217"/>
      <c r="AA315" s="218"/>
    </row>
    <row r="316" spans="1:27" ht="20.100000000000001" customHeight="1" x14ac:dyDescent="0.15">
      <c r="A316" s="195">
        <f>IFERROR(IF(AND($L316="○", OR($M316&lt;&gt;"○",TRIM($P303)="",TRIM($R303)="",$T316&lt;&gt;"有")),1001,0),3)</f>
        <v>0</v>
      </c>
      <c r="B316" s="195"/>
      <c r="C316" s="212"/>
      <c r="D316" s="261"/>
      <c r="E316" s="515"/>
      <c r="F316" s="494" t="s">
        <v>209</v>
      </c>
      <c r="G316" s="495"/>
      <c r="H316" s="495"/>
      <c r="I316" s="495"/>
      <c r="J316" s="495"/>
      <c r="K316" s="496"/>
      <c r="L316" s="11"/>
      <c r="M316" s="11"/>
      <c r="N316" s="498"/>
      <c r="O316" s="499"/>
      <c r="P316" s="123"/>
      <c r="Q316" s="124"/>
      <c r="R316" s="114"/>
      <c r="S316" s="115"/>
      <c r="T316" s="109"/>
      <c r="U316" s="110"/>
      <c r="V316" s="110"/>
      <c r="W316" s="110"/>
      <c r="X316" s="110"/>
      <c r="Y316" s="111"/>
      <c r="Z316" s="217"/>
      <c r="AA316" s="218"/>
    </row>
    <row r="317" spans="1:27" ht="20.100000000000001" customHeight="1" x14ac:dyDescent="0.15">
      <c r="A317" s="195">
        <f>IFERROR(IF(AND($L317="○", OR($M317&lt;&gt;"○",TRIM($P303)="",TRIM($R303)="",$T317&lt;&gt;"有")),1001,0),3)</f>
        <v>0</v>
      </c>
      <c r="B317" s="195"/>
      <c r="C317" s="212"/>
      <c r="D317" s="261"/>
      <c r="E317" s="515"/>
      <c r="F317" s="494" t="s">
        <v>210</v>
      </c>
      <c r="G317" s="495"/>
      <c r="H317" s="495"/>
      <c r="I317" s="495"/>
      <c r="J317" s="495"/>
      <c r="K317" s="496"/>
      <c r="L317" s="11"/>
      <c r="M317" s="11"/>
      <c r="N317" s="498"/>
      <c r="O317" s="499"/>
      <c r="P317" s="123"/>
      <c r="Q317" s="124"/>
      <c r="R317" s="114"/>
      <c r="S317" s="115"/>
      <c r="T317" s="109"/>
      <c r="U317" s="110"/>
      <c r="V317" s="110"/>
      <c r="W317" s="110"/>
      <c r="X317" s="110"/>
      <c r="Y317" s="111"/>
      <c r="Z317" s="217"/>
      <c r="AA317" s="218"/>
    </row>
    <row r="318" spans="1:27" ht="20.100000000000001" customHeight="1" x14ac:dyDescent="0.15">
      <c r="A318" s="195">
        <f>IFERROR(IF(AND($L318="○", OR($M318&lt;&gt;"○",TRIM($P303)="",TRIM($R303)="",$T318&lt;&gt;"有")),1001,0),3)</f>
        <v>0</v>
      </c>
      <c r="B318" s="195"/>
      <c r="C318" s="212"/>
      <c r="D318" s="261"/>
      <c r="E318" s="515"/>
      <c r="F318" s="494" t="s">
        <v>211</v>
      </c>
      <c r="G318" s="495"/>
      <c r="H318" s="495"/>
      <c r="I318" s="495"/>
      <c r="J318" s="495"/>
      <c r="K318" s="496"/>
      <c r="L318" s="11"/>
      <c r="M318" s="11"/>
      <c r="N318" s="498"/>
      <c r="O318" s="499"/>
      <c r="P318" s="123"/>
      <c r="Q318" s="124"/>
      <c r="R318" s="114"/>
      <c r="S318" s="115"/>
      <c r="T318" s="109"/>
      <c r="U318" s="110"/>
      <c r="V318" s="110"/>
      <c r="W318" s="110"/>
      <c r="X318" s="110"/>
      <c r="Y318" s="111"/>
      <c r="Z318" s="217"/>
      <c r="AA318" s="218"/>
    </row>
    <row r="319" spans="1:27" ht="20.100000000000001" customHeight="1" x14ac:dyDescent="0.15">
      <c r="A319" s="195">
        <f>IFERROR(IF(AND($L319="○", OR($M319&lt;&gt;"○",TRIM($P303)="",TRIM($R303)="",$T319&lt;&gt;"有")),1001,0),3)</f>
        <v>0</v>
      </c>
      <c r="B319" s="195"/>
      <c r="C319" s="212"/>
      <c r="D319" s="261"/>
      <c r="E319" s="515"/>
      <c r="F319" s="494" t="s">
        <v>212</v>
      </c>
      <c r="G319" s="495"/>
      <c r="H319" s="495"/>
      <c r="I319" s="495"/>
      <c r="J319" s="495"/>
      <c r="K319" s="496"/>
      <c r="L319" s="11"/>
      <c r="M319" s="11"/>
      <c r="N319" s="498"/>
      <c r="O319" s="499"/>
      <c r="P319" s="123"/>
      <c r="Q319" s="124"/>
      <c r="R319" s="114"/>
      <c r="S319" s="115"/>
      <c r="T319" s="109"/>
      <c r="U319" s="110"/>
      <c r="V319" s="110"/>
      <c r="W319" s="110"/>
      <c r="X319" s="110"/>
      <c r="Y319" s="111"/>
      <c r="Z319" s="217"/>
      <c r="AA319" s="218"/>
    </row>
    <row r="320" spans="1:27" ht="20.100000000000001" customHeight="1" x14ac:dyDescent="0.15">
      <c r="A320" s="195">
        <f>IFERROR(IF(AND($L320="○", OR($M320&lt;&gt;"○",TRIM($P303)="",TRIM($R303)="",$T320&lt;&gt;"有")),1001,0),3)</f>
        <v>0</v>
      </c>
      <c r="B320" s="195"/>
      <c r="C320" s="212"/>
      <c r="D320" s="261"/>
      <c r="E320" s="515"/>
      <c r="F320" s="494" t="s">
        <v>213</v>
      </c>
      <c r="G320" s="495"/>
      <c r="H320" s="495"/>
      <c r="I320" s="495"/>
      <c r="J320" s="495"/>
      <c r="K320" s="496"/>
      <c r="L320" s="11"/>
      <c r="M320" s="11"/>
      <c r="N320" s="498"/>
      <c r="O320" s="499"/>
      <c r="P320" s="123"/>
      <c r="Q320" s="124"/>
      <c r="R320" s="114"/>
      <c r="S320" s="115"/>
      <c r="T320" s="109"/>
      <c r="U320" s="110"/>
      <c r="V320" s="110"/>
      <c r="W320" s="110"/>
      <c r="X320" s="110"/>
      <c r="Y320" s="111"/>
      <c r="Z320" s="217"/>
      <c r="AA320" s="218"/>
    </row>
    <row r="321" spans="1:27" ht="20.100000000000001" customHeight="1" x14ac:dyDescent="0.15">
      <c r="A321" s="195">
        <f>IFERROR(IF(AND($L321="○", OR($M321&lt;&gt;"○",TRIM($P303)="",TRIM($R303)="",$T321&lt;&gt;"有")),1001,0),3)</f>
        <v>0</v>
      </c>
      <c r="B321" s="195"/>
      <c r="C321" s="212"/>
      <c r="D321" s="261"/>
      <c r="E321" s="515"/>
      <c r="F321" s="494" t="s">
        <v>214</v>
      </c>
      <c r="G321" s="495"/>
      <c r="H321" s="495"/>
      <c r="I321" s="495"/>
      <c r="J321" s="495"/>
      <c r="K321" s="496"/>
      <c r="L321" s="11"/>
      <c r="M321" s="11"/>
      <c r="N321" s="498"/>
      <c r="O321" s="499"/>
      <c r="P321" s="123"/>
      <c r="Q321" s="124"/>
      <c r="R321" s="114"/>
      <c r="S321" s="115"/>
      <c r="T321" s="109"/>
      <c r="U321" s="110"/>
      <c r="V321" s="110"/>
      <c r="W321" s="110"/>
      <c r="X321" s="110"/>
      <c r="Y321" s="111"/>
      <c r="Z321" s="217"/>
      <c r="AA321" s="218"/>
    </row>
    <row r="322" spans="1:27" ht="20.100000000000001" customHeight="1" x14ac:dyDescent="0.15">
      <c r="A322" s="195">
        <f>IFERROR(IF(AND($L322="○", OR($M322&lt;&gt;"○",TRIM($P303)="",TRIM($R303)="",$T322&lt;&gt;"有")),1001,0),3)</f>
        <v>0</v>
      </c>
      <c r="B322" s="195"/>
      <c r="C322" s="212"/>
      <c r="D322" s="261"/>
      <c r="E322" s="515"/>
      <c r="F322" s="494" t="s">
        <v>215</v>
      </c>
      <c r="G322" s="495"/>
      <c r="H322" s="495"/>
      <c r="I322" s="495"/>
      <c r="J322" s="495"/>
      <c r="K322" s="496"/>
      <c r="L322" s="11"/>
      <c r="M322" s="11"/>
      <c r="N322" s="498"/>
      <c r="O322" s="499"/>
      <c r="P322" s="123"/>
      <c r="Q322" s="124"/>
      <c r="R322" s="114"/>
      <c r="S322" s="115"/>
      <c r="T322" s="109"/>
      <c r="U322" s="110"/>
      <c r="V322" s="110"/>
      <c r="W322" s="110"/>
      <c r="X322" s="110"/>
      <c r="Y322" s="111"/>
      <c r="Z322" s="217"/>
      <c r="AA322" s="218"/>
    </row>
    <row r="323" spans="1:27" ht="20.100000000000001" customHeight="1" x14ac:dyDescent="0.15">
      <c r="A323" s="195">
        <f>IFERROR(IF(AND($L323="○", OR($M323&lt;&gt;"○",TRIM($P303)="",TRIM($R303)="",$T323&lt;&gt;"有")),1001,0),3)</f>
        <v>0</v>
      </c>
      <c r="B323" s="195"/>
      <c r="C323" s="212"/>
      <c r="D323" s="261"/>
      <c r="E323" s="515"/>
      <c r="F323" s="494" t="s">
        <v>216</v>
      </c>
      <c r="G323" s="495"/>
      <c r="H323" s="495"/>
      <c r="I323" s="495"/>
      <c r="J323" s="495"/>
      <c r="K323" s="496"/>
      <c r="L323" s="11"/>
      <c r="M323" s="11"/>
      <c r="N323" s="516"/>
      <c r="O323" s="517"/>
      <c r="P323" s="140"/>
      <c r="Q323" s="141"/>
      <c r="R323" s="142"/>
      <c r="S323" s="143"/>
      <c r="T323" s="109"/>
      <c r="U323" s="110"/>
      <c r="V323" s="110"/>
      <c r="W323" s="110"/>
      <c r="X323" s="110"/>
      <c r="Y323" s="111"/>
      <c r="Z323" s="217"/>
      <c r="AA323" s="218"/>
    </row>
    <row r="324" spans="1:27" ht="20.100000000000001" customHeight="1" x14ac:dyDescent="0.15">
      <c r="A324" s="195">
        <f>IFERROR(IF(AND($L324="○", $T324&lt;&gt;"有"),1001,0),3)</f>
        <v>0</v>
      </c>
      <c r="B324" s="195"/>
      <c r="C324" s="212"/>
      <c r="D324" s="261"/>
      <c r="E324" s="515"/>
      <c r="F324" s="518" t="s">
        <v>160</v>
      </c>
      <c r="G324" s="518"/>
      <c r="H324" s="518"/>
      <c r="I324" s="518"/>
      <c r="J324" s="518"/>
      <c r="K324" s="518"/>
      <c r="L324" s="11"/>
      <c r="M324" s="519"/>
      <c r="N324" s="520"/>
      <c r="O324" s="520"/>
      <c r="P324" s="520"/>
      <c r="Q324" s="520"/>
      <c r="R324" s="520"/>
      <c r="S324" s="521"/>
      <c r="T324" s="109"/>
      <c r="U324" s="110"/>
      <c r="V324" s="110"/>
      <c r="W324" s="110"/>
      <c r="X324" s="110"/>
      <c r="Y324" s="111"/>
      <c r="Z324" s="217"/>
      <c r="AA324" s="218"/>
    </row>
    <row r="325" spans="1:27" ht="20.100000000000001" customHeight="1" x14ac:dyDescent="0.15">
      <c r="A325" s="195">
        <f>IFERROR(IF(AND($L325="○", $T325&lt;&gt;"有"),1001,0),3)</f>
        <v>0</v>
      </c>
      <c r="B325" s="195"/>
      <c r="C325" s="212"/>
      <c r="D325" s="261"/>
      <c r="E325" s="515"/>
      <c r="F325" s="518" t="s">
        <v>161</v>
      </c>
      <c r="G325" s="518"/>
      <c r="H325" s="518"/>
      <c r="I325" s="518"/>
      <c r="J325" s="518"/>
      <c r="K325" s="518"/>
      <c r="L325" s="11"/>
      <c r="M325" s="522"/>
      <c r="N325" s="523"/>
      <c r="O325" s="523"/>
      <c r="P325" s="523"/>
      <c r="Q325" s="523"/>
      <c r="R325" s="523"/>
      <c r="S325" s="524"/>
      <c r="T325" s="109"/>
      <c r="U325" s="110"/>
      <c r="V325" s="110"/>
      <c r="W325" s="110"/>
      <c r="X325" s="110"/>
      <c r="Y325" s="111"/>
      <c r="Z325" s="217"/>
      <c r="AA325" s="218"/>
    </row>
    <row r="326" spans="1:27" ht="20.100000000000001" customHeight="1" x14ac:dyDescent="0.15">
      <c r="A326" s="195">
        <f>IFERROR(IF(AND($L326="○", $T326&lt;&gt;"有"),1001,0),3)</f>
        <v>0</v>
      </c>
      <c r="B326" s="195"/>
      <c r="C326" s="212"/>
      <c r="D326" s="261"/>
      <c r="E326" s="515"/>
      <c r="F326" s="518" t="s">
        <v>162</v>
      </c>
      <c r="G326" s="518"/>
      <c r="H326" s="518"/>
      <c r="I326" s="518"/>
      <c r="J326" s="518"/>
      <c r="K326" s="518"/>
      <c r="L326" s="11"/>
      <c r="M326" s="522"/>
      <c r="N326" s="523"/>
      <c r="O326" s="523"/>
      <c r="P326" s="523"/>
      <c r="Q326" s="523"/>
      <c r="R326" s="523"/>
      <c r="S326" s="524"/>
      <c r="T326" s="109"/>
      <c r="U326" s="110"/>
      <c r="V326" s="110"/>
      <c r="W326" s="110"/>
      <c r="X326" s="110"/>
      <c r="Y326" s="111"/>
      <c r="Z326" s="217"/>
      <c r="AA326" s="218"/>
    </row>
    <row r="327" spans="1:27" ht="20.100000000000001" customHeight="1" x14ac:dyDescent="0.15">
      <c r="A327" s="195">
        <f>IFERROR(IF(AND($L327="○", $T327&lt;&gt;"有"),1001,0),3)</f>
        <v>0</v>
      </c>
      <c r="B327" s="195"/>
      <c r="C327" s="212"/>
      <c r="D327" s="261"/>
      <c r="E327" s="515"/>
      <c r="F327" s="518" t="s">
        <v>163</v>
      </c>
      <c r="G327" s="518"/>
      <c r="H327" s="518"/>
      <c r="I327" s="518"/>
      <c r="J327" s="518"/>
      <c r="K327" s="518"/>
      <c r="L327" s="11"/>
      <c r="M327" s="522"/>
      <c r="N327" s="523"/>
      <c r="O327" s="523"/>
      <c r="P327" s="523"/>
      <c r="Q327" s="523"/>
      <c r="R327" s="523"/>
      <c r="S327" s="524"/>
      <c r="T327" s="109"/>
      <c r="U327" s="110"/>
      <c r="V327" s="110"/>
      <c r="W327" s="110"/>
      <c r="X327" s="110"/>
      <c r="Y327" s="111"/>
      <c r="Z327" s="217"/>
      <c r="AA327" s="218"/>
    </row>
    <row r="328" spans="1:27" ht="20.100000000000001" customHeight="1" x14ac:dyDescent="0.15">
      <c r="A328" s="195">
        <f>IFERROR(IF(AND($L328="○", $T328&lt;&gt;"有"),1001,0),3)</f>
        <v>0</v>
      </c>
      <c r="B328" s="195"/>
      <c r="C328" s="212"/>
      <c r="D328" s="261"/>
      <c r="E328" s="515"/>
      <c r="F328" s="518" t="s">
        <v>164</v>
      </c>
      <c r="G328" s="518"/>
      <c r="H328" s="518"/>
      <c r="I328" s="518"/>
      <c r="J328" s="518"/>
      <c r="K328" s="518"/>
      <c r="L328" s="11"/>
      <c r="M328" s="522"/>
      <c r="N328" s="523"/>
      <c r="O328" s="523"/>
      <c r="P328" s="523"/>
      <c r="Q328" s="523"/>
      <c r="R328" s="523"/>
      <c r="S328" s="524"/>
      <c r="T328" s="109"/>
      <c r="U328" s="110"/>
      <c r="V328" s="110"/>
      <c r="W328" s="110"/>
      <c r="X328" s="110"/>
      <c r="Y328" s="111"/>
      <c r="Z328" s="217"/>
      <c r="AA328" s="218"/>
    </row>
    <row r="329" spans="1:27" ht="20.100000000000001" customHeight="1" x14ac:dyDescent="0.15">
      <c r="A329" s="195">
        <f>IFERROR(IF(AND($L329="○", $T329&lt;&gt;"有"),1001,0),3)</f>
        <v>0</v>
      </c>
      <c r="B329" s="195"/>
      <c r="C329" s="212"/>
      <c r="D329" s="261"/>
      <c r="E329" s="515"/>
      <c r="F329" s="518" t="s">
        <v>165</v>
      </c>
      <c r="G329" s="518"/>
      <c r="H329" s="518"/>
      <c r="I329" s="518"/>
      <c r="J329" s="518"/>
      <c r="K329" s="518"/>
      <c r="L329" s="11"/>
      <c r="M329" s="522"/>
      <c r="N329" s="523"/>
      <c r="O329" s="523"/>
      <c r="P329" s="523"/>
      <c r="Q329" s="523"/>
      <c r="R329" s="523"/>
      <c r="S329" s="524"/>
      <c r="T329" s="109"/>
      <c r="U329" s="110"/>
      <c r="V329" s="110"/>
      <c r="W329" s="110"/>
      <c r="X329" s="110"/>
      <c r="Y329" s="111"/>
      <c r="Z329" s="217"/>
      <c r="AA329" s="218"/>
    </row>
    <row r="330" spans="1:27" ht="20.100000000000001" customHeight="1" x14ac:dyDescent="0.15">
      <c r="A330" s="195">
        <f>IFERROR(IF(AND($L330="○", $T330&lt;&gt;"有"),1001,0),3)</f>
        <v>0</v>
      </c>
      <c r="B330" s="195"/>
      <c r="C330" s="212"/>
      <c r="D330" s="261"/>
      <c r="E330" s="515"/>
      <c r="F330" s="518" t="s">
        <v>166</v>
      </c>
      <c r="G330" s="518"/>
      <c r="H330" s="518"/>
      <c r="I330" s="518"/>
      <c r="J330" s="518"/>
      <c r="K330" s="518"/>
      <c r="L330" s="11"/>
      <c r="M330" s="522"/>
      <c r="N330" s="523"/>
      <c r="O330" s="523"/>
      <c r="P330" s="523"/>
      <c r="Q330" s="523"/>
      <c r="R330" s="523"/>
      <c r="S330" s="524"/>
      <c r="T330" s="109"/>
      <c r="U330" s="110"/>
      <c r="V330" s="110"/>
      <c r="W330" s="110"/>
      <c r="X330" s="110"/>
      <c r="Y330" s="111"/>
      <c r="Z330" s="217"/>
      <c r="AA330" s="218"/>
    </row>
    <row r="331" spans="1:27" ht="20.100000000000001" customHeight="1" x14ac:dyDescent="0.15">
      <c r="A331" s="195">
        <f>IFERROR(IF(AND($L331="○", $T331&lt;&gt;"有"),1001,0),3)</f>
        <v>0</v>
      </c>
      <c r="B331" s="195"/>
      <c r="C331" s="212"/>
      <c r="D331" s="261"/>
      <c r="E331" s="515"/>
      <c r="F331" s="518" t="s">
        <v>167</v>
      </c>
      <c r="G331" s="518"/>
      <c r="H331" s="518"/>
      <c r="I331" s="518"/>
      <c r="J331" s="518"/>
      <c r="K331" s="518"/>
      <c r="L331" s="11"/>
      <c r="M331" s="522"/>
      <c r="N331" s="523"/>
      <c r="O331" s="523"/>
      <c r="P331" s="523"/>
      <c r="Q331" s="523"/>
      <c r="R331" s="523"/>
      <c r="S331" s="524"/>
      <c r="T331" s="109"/>
      <c r="U331" s="110"/>
      <c r="V331" s="110"/>
      <c r="W331" s="110"/>
      <c r="X331" s="110"/>
      <c r="Y331" s="111"/>
      <c r="Z331" s="217"/>
      <c r="AA331" s="218"/>
    </row>
    <row r="332" spans="1:27" ht="20.100000000000001" customHeight="1" x14ac:dyDescent="0.15">
      <c r="A332" s="195">
        <f>IFERROR(IF(AND($L332="○", $T332&lt;&gt;"有"),1001,0),3)</f>
        <v>0</v>
      </c>
      <c r="B332" s="195"/>
      <c r="C332" s="212"/>
      <c r="D332" s="261"/>
      <c r="E332" s="525"/>
      <c r="F332" s="518" t="s">
        <v>168</v>
      </c>
      <c r="G332" s="518"/>
      <c r="H332" s="518"/>
      <c r="I332" s="518"/>
      <c r="J332" s="518"/>
      <c r="K332" s="518"/>
      <c r="L332" s="11"/>
      <c r="M332" s="526"/>
      <c r="N332" s="527"/>
      <c r="O332" s="527"/>
      <c r="P332" s="527"/>
      <c r="Q332" s="527"/>
      <c r="R332" s="527"/>
      <c r="S332" s="528"/>
      <c r="T332" s="109"/>
      <c r="U332" s="110"/>
      <c r="V332" s="110"/>
      <c r="W332" s="110"/>
      <c r="X332" s="110"/>
      <c r="Y332" s="111"/>
      <c r="Z332" s="217"/>
      <c r="AA332" s="218"/>
    </row>
    <row r="333" spans="1:27" ht="20.100000000000001" customHeight="1" x14ac:dyDescent="0.15">
      <c r="A333" s="195">
        <f>IFERROR(IF(AND($L333="○", OR(TRIM($P333)="",TRIM($R333)="",$T333&lt;&gt;"有")),1001,0),3)</f>
        <v>0</v>
      </c>
      <c r="B333" s="195"/>
      <c r="C333" s="212"/>
      <c r="D333" s="261"/>
      <c r="E333" s="529" t="s">
        <v>217</v>
      </c>
      <c r="F333" s="530"/>
      <c r="G333" s="530"/>
      <c r="H333" s="530"/>
      <c r="I333" s="530"/>
      <c r="J333" s="530"/>
      <c r="K333" s="531"/>
      <c r="L333" s="11"/>
      <c r="M333" s="532"/>
      <c r="N333" s="533" t="s">
        <v>35</v>
      </c>
      <c r="O333" s="534"/>
      <c r="P333" s="109"/>
      <c r="Q333" s="135"/>
      <c r="R333" s="136"/>
      <c r="S333" s="137"/>
      <c r="T333" s="109"/>
      <c r="U333" s="110"/>
      <c r="V333" s="110"/>
      <c r="W333" s="110"/>
      <c r="X333" s="110"/>
      <c r="Y333" s="111"/>
      <c r="Z333" s="217"/>
      <c r="AA333" s="218"/>
    </row>
    <row r="334" spans="1:27" ht="20.100000000000001" customHeight="1" x14ac:dyDescent="0.15">
      <c r="A334" s="195">
        <f>IFERROR(IF(AND($L334="○", OR($M334&lt;&gt;"○",TRIM($P334)="",TRIM($R334)="",$T334&lt;&gt;"有")),1001,0),3)</f>
        <v>0</v>
      </c>
      <c r="B334" s="195"/>
      <c r="C334" s="212"/>
      <c r="D334" s="261"/>
      <c r="E334" s="535" t="s">
        <v>36</v>
      </c>
      <c r="F334" s="536" t="s">
        <v>218</v>
      </c>
      <c r="G334" s="537"/>
      <c r="H334" s="537"/>
      <c r="I334" s="537"/>
      <c r="J334" s="537"/>
      <c r="K334" s="538"/>
      <c r="L334" s="11"/>
      <c r="M334" s="11"/>
      <c r="N334" s="539" t="s">
        <v>36</v>
      </c>
      <c r="O334" s="540"/>
      <c r="P334" s="144"/>
      <c r="Q334" s="145"/>
      <c r="R334" s="146"/>
      <c r="S334" s="147"/>
      <c r="T334" s="109"/>
      <c r="U334" s="110"/>
      <c r="V334" s="110"/>
      <c r="W334" s="110"/>
      <c r="X334" s="110"/>
      <c r="Y334" s="111"/>
      <c r="Z334" s="217"/>
      <c r="AA334" s="218"/>
    </row>
    <row r="335" spans="1:27" ht="20.100000000000001" customHeight="1" x14ac:dyDescent="0.15">
      <c r="A335" s="195">
        <f>IFERROR(IF(AND($L335="○", OR($M335&lt;&gt;"○",TRIM($P334)="",TRIM($R334)="",$T335&lt;&gt;"有")),1001,0),3)</f>
        <v>0</v>
      </c>
      <c r="B335" s="195"/>
      <c r="C335" s="212"/>
      <c r="D335" s="261"/>
      <c r="E335" s="541"/>
      <c r="F335" s="536" t="s">
        <v>219</v>
      </c>
      <c r="G335" s="537"/>
      <c r="H335" s="537"/>
      <c r="I335" s="537"/>
      <c r="J335" s="537"/>
      <c r="K335" s="538"/>
      <c r="L335" s="11"/>
      <c r="M335" s="11"/>
      <c r="N335" s="498"/>
      <c r="O335" s="499"/>
      <c r="P335" s="123"/>
      <c r="Q335" s="124"/>
      <c r="R335" s="114"/>
      <c r="S335" s="115"/>
      <c r="T335" s="109"/>
      <c r="U335" s="110"/>
      <c r="V335" s="110"/>
      <c r="W335" s="110"/>
      <c r="X335" s="110"/>
      <c r="Y335" s="111"/>
      <c r="Z335" s="217"/>
      <c r="AA335" s="218"/>
    </row>
    <row r="336" spans="1:27" ht="20.100000000000001" customHeight="1" x14ac:dyDescent="0.15">
      <c r="A336" s="195">
        <f>IFERROR(IF(AND($L336="○", OR($M336&lt;&gt;"○",TRIM($P334)="",TRIM($R334)="",$T336&lt;&gt;"有")),1001,0),3)</f>
        <v>0</v>
      </c>
      <c r="B336" s="195"/>
      <c r="C336" s="212"/>
      <c r="D336" s="261"/>
      <c r="E336" s="541"/>
      <c r="F336" s="536" t="s">
        <v>220</v>
      </c>
      <c r="G336" s="537"/>
      <c r="H336" s="537"/>
      <c r="I336" s="537"/>
      <c r="J336" s="537"/>
      <c r="K336" s="538"/>
      <c r="L336" s="11"/>
      <c r="M336" s="11"/>
      <c r="N336" s="498"/>
      <c r="O336" s="499"/>
      <c r="P336" s="123"/>
      <c r="Q336" s="124"/>
      <c r="R336" s="114"/>
      <c r="S336" s="115"/>
      <c r="T336" s="109"/>
      <c r="U336" s="110"/>
      <c r="V336" s="110"/>
      <c r="W336" s="110"/>
      <c r="X336" s="110"/>
      <c r="Y336" s="111"/>
      <c r="Z336" s="217"/>
      <c r="AA336" s="218"/>
    </row>
    <row r="337" spans="1:27" ht="20.100000000000001" customHeight="1" x14ac:dyDescent="0.15">
      <c r="A337" s="195">
        <f>IFERROR(IF(AND($L337="○", OR($M337&lt;&gt;"○",TRIM($P334)="",TRIM($R334)="",$T337&lt;&gt;"有")),1001,0),3)</f>
        <v>0</v>
      </c>
      <c r="B337" s="195"/>
      <c r="C337" s="212"/>
      <c r="D337" s="261"/>
      <c r="E337" s="541"/>
      <c r="F337" s="536" t="s">
        <v>221</v>
      </c>
      <c r="G337" s="537"/>
      <c r="H337" s="537"/>
      <c r="I337" s="537"/>
      <c r="J337" s="537"/>
      <c r="K337" s="538"/>
      <c r="L337" s="11"/>
      <c r="M337" s="11"/>
      <c r="N337" s="498"/>
      <c r="O337" s="499"/>
      <c r="P337" s="123"/>
      <c r="Q337" s="124"/>
      <c r="R337" s="114"/>
      <c r="S337" s="115"/>
      <c r="T337" s="109"/>
      <c r="U337" s="110"/>
      <c r="V337" s="110"/>
      <c r="W337" s="110"/>
      <c r="X337" s="110"/>
      <c r="Y337" s="111"/>
      <c r="Z337" s="217"/>
      <c r="AA337" s="218"/>
    </row>
    <row r="338" spans="1:27" ht="20.100000000000001" customHeight="1" x14ac:dyDescent="0.15">
      <c r="A338" s="195">
        <f>IFERROR(IF(AND($L338="○", OR($M338&lt;&gt;"○",TRIM($P334)="",TRIM($R334)="",$T338&lt;&gt;"有")),1001,0),3)</f>
        <v>0</v>
      </c>
      <c r="B338" s="195"/>
      <c r="C338" s="212"/>
      <c r="D338" s="261"/>
      <c r="E338" s="541"/>
      <c r="F338" s="536" t="s">
        <v>222</v>
      </c>
      <c r="G338" s="537"/>
      <c r="H338" s="537"/>
      <c r="I338" s="537"/>
      <c r="J338" s="537"/>
      <c r="K338" s="538"/>
      <c r="L338" s="11"/>
      <c r="M338" s="11"/>
      <c r="N338" s="498"/>
      <c r="O338" s="499"/>
      <c r="P338" s="123"/>
      <c r="Q338" s="124"/>
      <c r="R338" s="114"/>
      <c r="S338" s="115"/>
      <c r="T338" s="109"/>
      <c r="U338" s="110"/>
      <c r="V338" s="110"/>
      <c r="W338" s="110"/>
      <c r="X338" s="110"/>
      <c r="Y338" s="111"/>
      <c r="Z338" s="217"/>
      <c r="AA338" s="218"/>
    </row>
    <row r="339" spans="1:27" ht="20.100000000000001" customHeight="1" x14ac:dyDescent="0.15">
      <c r="A339" s="195">
        <f>IFERROR(IF(AND($L339="○", OR($M339&lt;&gt;"○",TRIM($P334)="",TRIM($R334)="",$T339&lt;&gt;"有")),1001,0),3)</f>
        <v>0</v>
      </c>
      <c r="B339" s="195"/>
      <c r="C339" s="212"/>
      <c r="D339" s="261"/>
      <c r="E339" s="541"/>
      <c r="F339" s="536" t="s">
        <v>223</v>
      </c>
      <c r="G339" s="537"/>
      <c r="H339" s="537"/>
      <c r="I339" s="537"/>
      <c r="J339" s="537"/>
      <c r="K339" s="538"/>
      <c r="L339" s="11"/>
      <c r="M339" s="11"/>
      <c r="N339" s="498"/>
      <c r="O339" s="499"/>
      <c r="P339" s="123"/>
      <c r="Q339" s="124"/>
      <c r="R339" s="114"/>
      <c r="S339" s="115"/>
      <c r="T339" s="109"/>
      <c r="U339" s="110"/>
      <c r="V339" s="110"/>
      <c r="W339" s="110"/>
      <c r="X339" s="110"/>
      <c r="Y339" s="111"/>
      <c r="Z339" s="217"/>
      <c r="AA339" s="218"/>
    </row>
    <row r="340" spans="1:27" ht="20.100000000000001" customHeight="1" x14ac:dyDescent="0.15">
      <c r="A340" s="195">
        <f>IFERROR(IF(AND($L340="○", OR($M340&lt;&gt;"○",TRIM($P334)="",TRIM($R334)="",$T340&lt;&gt;"有")),1001,0),3)</f>
        <v>0</v>
      </c>
      <c r="B340" s="195"/>
      <c r="C340" s="212"/>
      <c r="D340" s="261"/>
      <c r="E340" s="541"/>
      <c r="F340" s="536" t="s">
        <v>224</v>
      </c>
      <c r="G340" s="537"/>
      <c r="H340" s="537"/>
      <c r="I340" s="537"/>
      <c r="J340" s="537"/>
      <c r="K340" s="538"/>
      <c r="L340" s="11"/>
      <c r="M340" s="11"/>
      <c r="N340" s="498"/>
      <c r="O340" s="499"/>
      <c r="P340" s="123"/>
      <c r="Q340" s="124"/>
      <c r="R340" s="114"/>
      <c r="S340" s="115"/>
      <c r="T340" s="109"/>
      <c r="U340" s="110"/>
      <c r="V340" s="110"/>
      <c r="W340" s="110"/>
      <c r="X340" s="110"/>
      <c r="Y340" s="111"/>
      <c r="Z340" s="217"/>
      <c r="AA340" s="218"/>
    </row>
    <row r="341" spans="1:27" ht="20.100000000000001" customHeight="1" x14ac:dyDescent="0.15">
      <c r="A341" s="195">
        <f>IFERROR(IF(AND($L341="○", OR($M341&lt;&gt;"○",TRIM($P334)="",TRIM($R334)="",$T341&lt;&gt;"有")),1001,0),3)</f>
        <v>0</v>
      </c>
      <c r="B341" s="195"/>
      <c r="C341" s="212"/>
      <c r="D341" s="261"/>
      <c r="E341" s="541"/>
      <c r="F341" s="536" t="s">
        <v>225</v>
      </c>
      <c r="G341" s="537"/>
      <c r="H341" s="537"/>
      <c r="I341" s="537"/>
      <c r="J341" s="537"/>
      <c r="K341" s="538"/>
      <c r="L341" s="11"/>
      <c r="M341" s="11"/>
      <c r="N341" s="516"/>
      <c r="O341" s="517"/>
      <c r="P341" s="140"/>
      <c r="Q341" s="141"/>
      <c r="R341" s="142"/>
      <c r="S341" s="143"/>
      <c r="T341" s="109"/>
      <c r="U341" s="110"/>
      <c r="V341" s="110"/>
      <c r="W341" s="110"/>
      <c r="X341" s="110"/>
      <c r="Y341" s="111"/>
      <c r="Z341" s="217"/>
      <c r="AA341" s="218"/>
    </row>
    <row r="342" spans="1:27" ht="20.100000000000001" customHeight="1" x14ac:dyDescent="0.15">
      <c r="A342" s="195">
        <f>IFERROR(IF(AND($L342="○", OR(TRIM($P342)="",TRIM($R342)="",$T342&lt;&gt;"有")),1001,0),3)</f>
        <v>0</v>
      </c>
      <c r="B342" s="195"/>
      <c r="C342" s="212"/>
      <c r="D342" s="261"/>
      <c r="E342" s="541"/>
      <c r="F342" s="536" t="s">
        <v>230</v>
      </c>
      <c r="G342" s="537"/>
      <c r="H342" s="537"/>
      <c r="I342" s="537"/>
      <c r="J342" s="537"/>
      <c r="K342" s="538"/>
      <c r="L342" s="11"/>
      <c r="M342" s="542"/>
      <c r="N342" s="533" t="s">
        <v>37</v>
      </c>
      <c r="O342" s="534"/>
      <c r="P342" s="109"/>
      <c r="Q342" s="135"/>
      <c r="R342" s="136"/>
      <c r="S342" s="137"/>
      <c r="T342" s="109"/>
      <c r="U342" s="110"/>
      <c r="V342" s="110"/>
      <c r="W342" s="110"/>
      <c r="X342" s="110"/>
      <c r="Y342" s="111"/>
      <c r="Z342" s="217"/>
      <c r="AA342" s="218"/>
    </row>
    <row r="343" spans="1:27" ht="20.100000000000001" customHeight="1" x14ac:dyDescent="0.15">
      <c r="A343" s="195">
        <f>IFERROR(IF(AND($L343="○", $T343&lt;&gt;"有"),1001,0),3)</f>
        <v>0</v>
      </c>
      <c r="B343" s="195"/>
      <c r="C343" s="212"/>
      <c r="D343" s="261"/>
      <c r="E343" s="541"/>
      <c r="F343" s="543" t="s">
        <v>82</v>
      </c>
      <c r="G343" s="544"/>
      <c r="H343" s="544"/>
      <c r="I343" s="544"/>
      <c r="J343" s="544"/>
      <c r="K343" s="545"/>
      <c r="L343" s="133"/>
      <c r="M343" s="546"/>
      <c r="N343" s="547" t="s">
        <v>38</v>
      </c>
      <c r="O343" s="547"/>
      <c r="P343" s="109"/>
      <c r="Q343" s="135"/>
      <c r="R343" s="136"/>
      <c r="S343" s="137"/>
      <c r="T343" s="144"/>
      <c r="U343" s="149"/>
      <c r="V343" s="149"/>
      <c r="W343" s="149"/>
      <c r="X343" s="149"/>
      <c r="Y343" s="150"/>
      <c r="Z343" s="217"/>
      <c r="AA343" s="218"/>
    </row>
    <row r="344" spans="1:27" ht="20.100000000000001" customHeight="1" x14ac:dyDescent="0.15">
      <c r="A344" s="195"/>
      <c r="B344" s="195"/>
      <c r="C344" s="212"/>
      <c r="D344" s="261"/>
      <c r="E344" s="548"/>
      <c r="F344" s="549"/>
      <c r="G344" s="550"/>
      <c r="H344" s="550"/>
      <c r="I344" s="550"/>
      <c r="J344" s="550"/>
      <c r="K344" s="551"/>
      <c r="L344" s="134"/>
      <c r="M344" s="552"/>
      <c r="N344" s="553" t="s">
        <v>39</v>
      </c>
      <c r="O344" s="554"/>
      <c r="P344" s="127"/>
      <c r="Q344" s="148"/>
      <c r="R344" s="138"/>
      <c r="S344" s="139"/>
      <c r="T344" s="125"/>
      <c r="U344" s="151"/>
      <c r="V344" s="151"/>
      <c r="W344" s="151"/>
      <c r="X344" s="151"/>
      <c r="Y344" s="152"/>
      <c r="Z344" s="217"/>
      <c r="AA344" s="218"/>
    </row>
    <row r="345" spans="1:27" ht="20.100000000000001" customHeight="1" x14ac:dyDescent="0.15">
      <c r="A345" s="195">
        <f>IFERROR(IF(AND($L345="○", $T345&lt;&gt;"有"),1001,0),3)</f>
        <v>0</v>
      </c>
      <c r="B345" s="195"/>
      <c r="C345" s="212"/>
      <c r="E345" s="555" t="s">
        <v>58</v>
      </c>
      <c r="F345" s="556" t="s">
        <v>83</v>
      </c>
      <c r="G345" s="557"/>
      <c r="H345" s="557"/>
      <c r="I345" s="557"/>
      <c r="J345" s="557"/>
      <c r="K345" s="558"/>
      <c r="L345" s="17"/>
      <c r="M345" s="559"/>
      <c r="N345" s="118"/>
      <c r="O345" s="160"/>
      <c r="P345" s="118"/>
      <c r="Q345" s="130"/>
      <c r="R345" s="131"/>
      <c r="S345" s="132"/>
      <c r="T345" s="118"/>
      <c r="U345" s="119"/>
      <c r="V345" s="119"/>
      <c r="W345" s="119"/>
      <c r="X345" s="119"/>
      <c r="Y345" s="120"/>
      <c r="Z345" s="217"/>
      <c r="AA345" s="218"/>
    </row>
    <row r="346" spans="1:27" ht="20.100000000000001" customHeight="1" x14ac:dyDescent="0.15">
      <c r="A346" s="195">
        <f>IFERROR(IF(AND($L346="○", $T346&lt;&gt;"有"),1001,0),3)</f>
        <v>0</v>
      </c>
      <c r="B346" s="195"/>
      <c r="C346" s="212"/>
      <c r="E346" s="541"/>
      <c r="F346" s="536" t="s">
        <v>84</v>
      </c>
      <c r="G346" s="537"/>
      <c r="H346" s="537"/>
      <c r="I346" s="537"/>
      <c r="J346" s="537"/>
      <c r="K346" s="538"/>
      <c r="L346" s="18"/>
      <c r="M346" s="546"/>
      <c r="N346" s="109"/>
      <c r="O346" s="158"/>
      <c r="P346" s="109"/>
      <c r="Q346" s="135"/>
      <c r="R346" s="136"/>
      <c r="S346" s="137"/>
      <c r="T346" s="109"/>
      <c r="U346" s="110"/>
      <c r="V346" s="110"/>
      <c r="W346" s="110"/>
      <c r="X346" s="110"/>
      <c r="Y346" s="111"/>
      <c r="Z346" s="217"/>
      <c r="AA346" s="218"/>
    </row>
    <row r="347" spans="1:27" ht="20.100000000000001" customHeight="1" x14ac:dyDescent="0.15">
      <c r="A347" s="195">
        <f>IFERROR(IF(AND($L347="○", $T347&lt;&gt;"有"),1001,0),3)</f>
        <v>0</v>
      </c>
      <c r="B347" s="560"/>
      <c r="C347" s="212"/>
      <c r="E347" s="541"/>
      <c r="F347" s="561" t="s">
        <v>85</v>
      </c>
      <c r="G347" s="562"/>
      <c r="H347" s="562"/>
      <c r="I347" s="562"/>
      <c r="J347" s="562"/>
      <c r="K347" s="563"/>
      <c r="L347" s="18"/>
      <c r="M347" s="546"/>
      <c r="N347" s="109"/>
      <c r="O347" s="158"/>
      <c r="P347" s="109"/>
      <c r="Q347" s="135"/>
      <c r="R347" s="136"/>
      <c r="S347" s="137"/>
      <c r="T347" s="109"/>
      <c r="U347" s="110"/>
      <c r="V347" s="110"/>
      <c r="W347" s="110"/>
      <c r="X347" s="110"/>
      <c r="Y347" s="111"/>
      <c r="Z347" s="217"/>
      <c r="AA347" s="218"/>
    </row>
    <row r="348" spans="1:27" ht="20.100000000000001" customHeight="1" x14ac:dyDescent="0.15">
      <c r="A348" s="195">
        <f>IFERROR(IF(AND($L348="○", $T348&lt;&gt;"有"),1001,0),3)</f>
        <v>0</v>
      </c>
      <c r="B348" s="560"/>
      <c r="C348" s="212"/>
      <c r="E348" s="541"/>
      <c r="F348" s="561" t="s">
        <v>86</v>
      </c>
      <c r="G348" s="562"/>
      <c r="H348" s="562"/>
      <c r="I348" s="562"/>
      <c r="J348" s="562"/>
      <c r="K348" s="563"/>
      <c r="L348" s="18"/>
      <c r="M348" s="546"/>
      <c r="N348" s="109"/>
      <c r="O348" s="158"/>
      <c r="P348" s="109"/>
      <c r="Q348" s="135"/>
      <c r="R348" s="136"/>
      <c r="S348" s="137"/>
      <c r="T348" s="109"/>
      <c r="U348" s="110"/>
      <c r="V348" s="110"/>
      <c r="W348" s="110"/>
      <c r="X348" s="110"/>
      <c r="Y348" s="111"/>
      <c r="Z348" s="217"/>
      <c r="AA348" s="218"/>
    </row>
    <row r="349" spans="1:27" ht="20.100000000000001" customHeight="1" x14ac:dyDescent="0.15">
      <c r="A349" s="195">
        <f>IFERROR(IF(AND($L349="○", $T349&lt;&gt;"有"),1001,0),3)</f>
        <v>0</v>
      </c>
      <c r="B349" s="560"/>
      <c r="C349" s="212"/>
      <c r="E349" s="541"/>
      <c r="F349" s="311" t="s">
        <v>231</v>
      </c>
      <c r="G349" s="311"/>
      <c r="H349" s="311"/>
      <c r="I349" s="311"/>
      <c r="J349" s="311"/>
      <c r="K349" s="311"/>
      <c r="L349" s="133"/>
      <c r="M349" s="546"/>
      <c r="N349" s="533" t="s">
        <v>40</v>
      </c>
      <c r="O349" s="534"/>
      <c r="P349" s="109"/>
      <c r="Q349" s="135"/>
      <c r="R349" s="136"/>
      <c r="S349" s="137"/>
      <c r="T349" s="144"/>
      <c r="U349" s="153"/>
      <c r="V349" s="153"/>
      <c r="W349" s="153"/>
      <c r="X349" s="153"/>
      <c r="Y349" s="154"/>
      <c r="Z349" s="217"/>
      <c r="AA349" s="218"/>
    </row>
    <row r="350" spans="1:27" ht="20.100000000000001" customHeight="1" x14ac:dyDescent="0.15">
      <c r="A350" s="195"/>
      <c r="B350" s="560"/>
      <c r="C350" s="213"/>
      <c r="E350" s="541"/>
      <c r="F350" s="397"/>
      <c r="G350" s="397"/>
      <c r="H350" s="397"/>
      <c r="I350" s="397"/>
      <c r="J350" s="397"/>
      <c r="K350" s="397"/>
      <c r="L350" s="159"/>
      <c r="M350" s="546"/>
      <c r="N350" s="109"/>
      <c r="O350" s="158"/>
      <c r="P350" s="109"/>
      <c r="Q350" s="135"/>
      <c r="R350" s="136"/>
      <c r="S350" s="137"/>
      <c r="T350" s="114"/>
      <c r="U350" s="46"/>
      <c r="V350" s="46"/>
      <c r="W350" s="46"/>
      <c r="X350" s="46"/>
      <c r="Y350" s="155"/>
      <c r="Z350" s="217"/>
      <c r="AA350" s="218"/>
    </row>
    <row r="351" spans="1:27" ht="20.100000000000001" customHeight="1" x14ac:dyDescent="0.15">
      <c r="A351" s="195"/>
      <c r="B351" s="560"/>
      <c r="C351" s="213"/>
      <c r="E351" s="541"/>
      <c r="F351" s="397"/>
      <c r="G351" s="397"/>
      <c r="H351" s="397"/>
      <c r="I351" s="397"/>
      <c r="J351" s="397"/>
      <c r="K351" s="397"/>
      <c r="L351" s="159"/>
      <c r="M351" s="546"/>
      <c r="N351" s="109"/>
      <c r="O351" s="158"/>
      <c r="P351" s="109"/>
      <c r="Q351" s="135"/>
      <c r="R351" s="136"/>
      <c r="S351" s="137"/>
      <c r="T351" s="114"/>
      <c r="U351" s="46"/>
      <c r="V351" s="46"/>
      <c r="W351" s="46"/>
      <c r="X351" s="46"/>
      <c r="Y351" s="155"/>
      <c r="Z351" s="217"/>
      <c r="AA351" s="218"/>
    </row>
    <row r="352" spans="1:27" ht="20.100000000000001" customHeight="1" x14ac:dyDescent="0.15">
      <c r="A352" s="195"/>
      <c r="B352" s="560"/>
      <c r="C352" s="213"/>
      <c r="E352" s="541"/>
      <c r="F352" s="397"/>
      <c r="G352" s="397"/>
      <c r="H352" s="397"/>
      <c r="I352" s="397"/>
      <c r="J352" s="397"/>
      <c r="K352" s="397"/>
      <c r="L352" s="159"/>
      <c r="M352" s="546"/>
      <c r="N352" s="109"/>
      <c r="O352" s="158"/>
      <c r="P352" s="109"/>
      <c r="Q352" s="135"/>
      <c r="R352" s="136"/>
      <c r="S352" s="137"/>
      <c r="T352" s="114"/>
      <c r="U352" s="46"/>
      <c r="V352" s="46"/>
      <c r="W352" s="46"/>
      <c r="X352" s="46"/>
      <c r="Y352" s="155"/>
      <c r="Z352" s="217"/>
      <c r="AA352" s="218"/>
    </row>
    <row r="353" spans="1:27" ht="20.100000000000001" customHeight="1" x14ac:dyDescent="0.15">
      <c r="A353" s="195"/>
      <c r="B353" s="560"/>
      <c r="C353" s="213"/>
      <c r="E353" s="548"/>
      <c r="F353" s="407"/>
      <c r="G353" s="407"/>
      <c r="H353" s="407"/>
      <c r="I353" s="407"/>
      <c r="J353" s="407"/>
      <c r="K353" s="407"/>
      <c r="L353" s="134"/>
      <c r="M353" s="552"/>
      <c r="N353" s="127"/>
      <c r="O353" s="161"/>
      <c r="P353" s="127"/>
      <c r="Q353" s="148"/>
      <c r="R353" s="138"/>
      <c r="S353" s="139"/>
      <c r="T353" s="116"/>
      <c r="U353" s="156"/>
      <c r="V353" s="156"/>
      <c r="W353" s="156"/>
      <c r="X353" s="156"/>
      <c r="Y353" s="157"/>
      <c r="Z353" s="217"/>
      <c r="AA353" s="218"/>
    </row>
    <row r="354" spans="1:27" ht="15" customHeight="1" x14ac:dyDescent="0.15">
      <c r="B354" s="564"/>
      <c r="C354" s="565"/>
      <c r="D354" s="566"/>
      <c r="E354" s="240" t="s">
        <v>194</v>
      </c>
      <c r="F354" s="567"/>
      <c r="G354" s="567"/>
      <c r="H354" s="567"/>
      <c r="I354" s="567"/>
      <c r="J354" s="567"/>
      <c r="K354" s="567"/>
      <c r="L354" s="567"/>
      <c r="M354" s="567"/>
      <c r="N354" s="567"/>
      <c r="O354" s="567"/>
      <c r="P354" s="567"/>
      <c r="Q354" s="567"/>
      <c r="R354" s="567"/>
      <c r="S354" s="567"/>
      <c r="T354" s="567"/>
      <c r="U354" s="567"/>
      <c r="V354" s="567"/>
      <c r="W354" s="567"/>
      <c r="X354" s="567"/>
      <c r="Y354" s="567"/>
      <c r="Z354" s="564"/>
      <c r="AA354" s="565"/>
    </row>
    <row r="355" spans="1:27" ht="15" customHeight="1" x14ac:dyDescent="0.15">
      <c r="B355" s="564"/>
      <c r="C355" s="565"/>
      <c r="D355" s="566"/>
      <c r="E355" s="240" t="s">
        <v>195</v>
      </c>
      <c r="F355" s="567"/>
      <c r="G355" s="567"/>
      <c r="H355" s="567"/>
      <c r="I355" s="567"/>
      <c r="J355" s="567"/>
      <c r="K355" s="567"/>
      <c r="L355" s="567"/>
      <c r="M355" s="567"/>
      <c r="N355" s="567"/>
      <c r="O355" s="567"/>
      <c r="P355" s="567"/>
      <c r="Q355" s="567"/>
      <c r="R355" s="567"/>
      <c r="S355" s="567"/>
      <c r="T355" s="567"/>
      <c r="U355" s="567"/>
      <c r="V355" s="567"/>
      <c r="W355" s="567"/>
      <c r="X355" s="567"/>
      <c r="Y355" s="567"/>
      <c r="Z355" s="564"/>
      <c r="AA355" s="565"/>
    </row>
    <row r="356" spans="1:27" ht="15" customHeight="1" x14ac:dyDescent="0.15">
      <c r="B356" s="564"/>
      <c r="C356" s="565"/>
      <c r="D356" s="566"/>
      <c r="E356" s="240" t="s">
        <v>226</v>
      </c>
      <c r="F356" s="567"/>
      <c r="G356" s="567"/>
      <c r="H356" s="567"/>
      <c r="I356" s="567"/>
      <c r="J356" s="567"/>
      <c r="K356" s="567"/>
      <c r="L356" s="567"/>
      <c r="M356" s="567"/>
      <c r="N356" s="567"/>
      <c r="O356" s="567"/>
      <c r="P356" s="567"/>
      <c r="Q356" s="567"/>
      <c r="R356" s="567"/>
      <c r="S356" s="567"/>
      <c r="T356" s="567"/>
      <c r="U356" s="567"/>
      <c r="V356" s="567"/>
      <c r="W356" s="567"/>
      <c r="X356" s="567"/>
      <c r="Y356" s="567"/>
      <c r="Z356" s="564"/>
      <c r="AA356" s="565"/>
    </row>
    <row r="357" spans="1:27" ht="15" customHeight="1" x14ac:dyDescent="0.15">
      <c r="B357" s="564"/>
      <c r="C357" s="565"/>
      <c r="D357" s="566"/>
      <c r="E357" s="240" t="s">
        <v>228</v>
      </c>
      <c r="F357" s="567"/>
      <c r="G357" s="567"/>
      <c r="H357" s="567"/>
      <c r="I357" s="567"/>
      <c r="J357" s="567"/>
      <c r="K357" s="567"/>
      <c r="L357" s="567"/>
      <c r="M357" s="567"/>
      <c r="N357" s="567"/>
      <c r="O357" s="567"/>
      <c r="P357" s="567"/>
      <c r="Q357" s="567"/>
      <c r="R357" s="567"/>
      <c r="S357" s="567"/>
      <c r="T357" s="567"/>
      <c r="U357" s="567"/>
      <c r="V357" s="567"/>
      <c r="W357" s="567"/>
      <c r="X357" s="567"/>
      <c r="Y357" s="567"/>
      <c r="Z357" s="564"/>
      <c r="AA357" s="565"/>
    </row>
    <row r="358" spans="1:27" ht="15" customHeight="1" x14ac:dyDescent="0.15">
      <c r="B358" s="564"/>
      <c r="C358" s="565"/>
      <c r="D358" s="566"/>
      <c r="E358" s="240" t="s">
        <v>227</v>
      </c>
      <c r="F358" s="567"/>
      <c r="G358" s="567"/>
      <c r="H358" s="567"/>
      <c r="I358" s="567"/>
      <c r="J358" s="567"/>
      <c r="K358" s="567"/>
      <c r="L358" s="567"/>
      <c r="M358" s="567"/>
      <c r="N358" s="567"/>
      <c r="O358" s="567"/>
      <c r="P358" s="567"/>
      <c r="Q358" s="567"/>
      <c r="R358" s="567"/>
      <c r="S358" s="567"/>
      <c r="T358" s="567"/>
      <c r="U358" s="567"/>
      <c r="V358" s="567"/>
      <c r="W358" s="567"/>
      <c r="X358" s="567"/>
      <c r="Y358" s="567"/>
      <c r="Z358" s="564"/>
      <c r="AA358" s="565"/>
    </row>
    <row r="359" spans="1:27" ht="15" customHeight="1" x14ac:dyDescent="0.15">
      <c r="B359" s="564"/>
      <c r="C359" s="565"/>
      <c r="D359" s="566"/>
      <c r="E359" s="240" t="s">
        <v>229</v>
      </c>
      <c r="F359" s="567"/>
      <c r="G359" s="567"/>
      <c r="H359" s="567"/>
      <c r="I359" s="567"/>
      <c r="J359" s="567"/>
      <c r="K359" s="567"/>
      <c r="L359" s="567"/>
      <c r="M359" s="567"/>
      <c r="N359" s="567"/>
      <c r="O359" s="567"/>
      <c r="P359" s="567"/>
      <c r="Q359" s="567"/>
      <c r="R359" s="567"/>
      <c r="S359" s="567"/>
      <c r="T359" s="567"/>
      <c r="U359" s="567"/>
      <c r="V359" s="567"/>
      <c r="W359" s="567"/>
      <c r="X359" s="567"/>
      <c r="Y359" s="567"/>
      <c r="Z359" s="564"/>
      <c r="AA359" s="565"/>
    </row>
    <row r="360" spans="1:27" ht="15" customHeight="1" x14ac:dyDescent="0.15">
      <c r="B360" s="564"/>
      <c r="C360" s="565"/>
      <c r="D360" s="566"/>
      <c r="E360" s="240" t="s">
        <v>251</v>
      </c>
      <c r="F360" s="567"/>
      <c r="G360" s="567"/>
      <c r="H360" s="567"/>
      <c r="I360" s="567"/>
      <c r="J360" s="567"/>
      <c r="K360" s="567"/>
      <c r="L360" s="567"/>
      <c r="M360" s="567"/>
      <c r="N360" s="567"/>
      <c r="O360" s="567"/>
      <c r="P360" s="567"/>
      <c r="Q360" s="567"/>
      <c r="R360" s="567"/>
      <c r="S360" s="567"/>
      <c r="T360" s="567"/>
      <c r="U360" s="567"/>
      <c r="V360" s="567"/>
      <c r="W360" s="567"/>
      <c r="X360" s="567"/>
      <c r="Y360" s="567"/>
      <c r="Z360" s="564"/>
      <c r="AA360" s="565"/>
    </row>
    <row r="361" spans="1:27" ht="20.100000000000001" customHeight="1" x14ac:dyDescent="0.15">
      <c r="B361" s="564"/>
      <c r="C361" s="565"/>
      <c r="D361" s="566"/>
      <c r="E361" s="240"/>
      <c r="F361" s="567"/>
      <c r="G361" s="567"/>
      <c r="H361" s="567"/>
      <c r="I361" s="567"/>
      <c r="J361" s="567"/>
      <c r="K361" s="567"/>
      <c r="L361" s="567"/>
      <c r="M361" s="567"/>
      <c r="N361" s="567"/>
      <c r="O361" s="567"/>
      <c r="P361" s="567"/>
      <c r="Q361" s="567"/>
      <c r="R361" s="567"/>
      <c r="S361" s="567"/>
      <c r="T361" s="567"/>
      <c r="U361" s="567"/>
      <c r="V361" s="567"/>
      <c r="W361" s="567"/>
      <c r="X361" s="567"/>
      <c r="Y361" s="567"/>
      <c r="Z361" s="564"/>
      <c r="AA361" s="565"/>
    </row>
    <row r="362" spans="1:27" ht="20.100000000000001" customHeight="1" x14ac:dyDescent="0.15">
      <c r="B362" s="261"/>
      <c r="D362" s="213">
        <v>4</v>
      </c>
      <c r="E362" s="468" t="s">
        <v>176</v>
      </c>
      <c r="Z362" s="261"/>
    </row>
    <row r="363" spans="1:27" ht="60" customHeight="1" x14ac:dyDescent="0.15">
      <c r="A363" s="193">
        <f>IFERROR(IF(AND($L349="○",TRIM($E363)=""),1001,0),3)</f>
        <v>0</v>
      </c>
      <c r="B363" s="261"/>
      <c r="E363" s="168"/>
      <c r="F363" s="169"/>
      <c r="G363" s="169"/>
      <c r="H363" s="169"/>
      <c r="I363" s="169"/>
      <c r="J363" s="169"/>
      <c r="K363" s="169"/>
      <c r="L363" s="169"/>
      <c r="M363" s="169"/>
      <c r="N363" s="169"/>
      <c r="O363" s="169"/>
      <c r="P363" s="169"/>
      <c r="Q363" s="169"/>
      <c r="R363" s="169"/>
      <c r="S363" s="169"/>
      <c r="T363" s="169"/>
      <c r="U363" s="169"/>
      <c r="V363" s="169"/>
      <c r="W363" s="169"/>
      <c r="X363" s="169"/>
      <c r="Y363" s="169"/>
      <c r="Z363" s="261"/>
    </row>
    <row r="364" spans="1:27" ht="19.899999999999999" customHeight="1" x14ac:dyDescent="0.15">
      <c r="B364" s="261"/>
      <c r="C364" s="266"/>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568"/>
    </row>
    <row r="365" spans="1:27" ht="19.899999999999999" customHeight="1" x14ac:dyDescent="0.15"/>
    <row r="366" spans="1:27" ht="19.899999999999999" customHeight="1" x14ac:dyDescent="0.15"/>
    <row r="367" spans="1:27" ht="20.100000000000001" customHeight="1" x14ac:dyDescent="0.15">
      <c r="A367" s="195"/>
      <c r="B367" s="195"/>
      <c r="C367" s="205" t="s">
        <v>242</v>
      </c>
      <c r="D367" s="206"/>
      <c r="E367" s="206"/>
      <c r="F367" s="206"/>
      <c r="G367" s="206"/>
      <c r="H367" s="206"/>
      <c r="I367" s="569"/>
      <c r="J367" s="267"/>
      <c r="K367" s="267"/>
      <c r="V367" s="267"/>
      <c r="W367" s="267"/>
      <c r="X367" s="267"/>
      <c r="Y367" s="267"/>
      <c r="Z367" s="267"/>
    </row>
    <row r="368" spans="1:27" ht="15" customHeight="1" x14ac:dyDescent="0.15">
      <c r="A368" s="195"/>
      <c r="B368" s="195"/>
      <c r="C368" s="208"/>
      <c r="D368" s="209"/>
      <c r="E368" s="209"/>
      <c r="F368" s="209"/>
      <c r="G368" s="209"/>
      <c r="H368" s="209"/>
      <c r="I368" s="570"/>
      <c r="J368" s="218"/>
      <c r="K368" s="210"/>
      <c r="L368" s="210"/>
      <c r="M368" s="210"/>
      <c r="N368" s="210"/>
      <c r="O368" s="210"/>
      <c r="P368" s="210"/>
      <c r="Q368" s="210"/>
      <c r="R368" s="210"/>
      <c r="S368" s="210"/>
      <c r="T368" s="210"/>
      <c r="U368" s="210"/>
      <c r="Z368" s="571"/>
    </row>
    <row r="369" spans="1:26" ht="20.100000000000001" customHeight="1" x14ac:dyDescent="0.15">
      <c r="A369" s="195"/>
      <c r="B369" s="195"/>
      <c r="C369" s="208"/>
      <c r="D369" s="572">
        <v>1</v>
      </c>
      <c r="E369" s="573" t="s">
        <v>232</v>
      </c>
      <c r="F369" s="574"/>
      <c r="G369" s="574"/>
      <c r="H369" s="574"/>
      <c r="I369" s="273"/>
      <c r="J369" s="273"/>
      <c r="K369" s="273"/>
      <c r="L369" s="273"/>
      <c r="M369" s="273"/>
      <c r="N369" s="273"/>
      <c r="O369" s="273"/>
      <c r="P369" s="574"/>
      <c r="Q369" s="574"/>
      <c r="R369" s="574"/>
      <c r="S369" s="574"/>
      <c r="T369" s="574"/>
      <c r="U369" s="218"/>
      <c r="Z369" s="261"/>
    </row>
    <row r="370" spans="1:26" ht="30" customHeight="1" x14ac:dyDescent="0.15">
      <c r="A370" s="195"/>
      <c r="B370" s="195"/>
      <c r="C370" s="208"/>
      <c r="E370" s="575" t="s">
        <v>246</v>
      </c>
      <c r="F370" s="575"/>
      <c r="G370" s="575"/>
      <c r="H370" s="575"/>
      <c r="I370" s="575"/>
      <c r="J370" s="575"/>
      <c r="K370" s="575"/>
      <c r="L370" s="575"/>
      <c r="M370" s="575"/>
      <c r="N370" s="575"/>
      <c r="O370" s="575"/>
      <c r="P370" s="575"/>
      <c r="Q370" s="575"/>
      <c r="R370" s="575"/>
      <c r="S370" s="575"/>
      <c r="T370" s="575"/>
      <c r="U370" s="575"/>
      <c r="V370" s="575"/>
      <c r="W370" s="575"/>
      <c r="X370" s="575"/>
      <c r="Y370" s="575"/>
      <c r="Z370" s="261"/>
    </row>
    <row r="371" spans="1:26" ht="19.899999999999999" customHeight="1" x14ac:dyDescent="0.15">
      <c r="A371" s="195"/>
      <c r="B371" s="195"/>
      <c r="C371" s="208"/>
      <c r="D371" s="576"/>
      <c r="E371" s="577" t="s">
        <v>247</v>
      </c>
      <c r="F371" s="578"/>
      <c r="G371" s="579"/>
      <c r="H371" s="580" t="s">
        <v>233</v>
      </c>
      <c r="I371" s="578"/>
      <c r="J371" s="578"/>
      <c r="K371" s="578"/>
      <c r="L371" s="578"/>
      <c r="M371" s="578"/>
      <c r="N371" s="579"/>
      <c r="O371" s="580" t="s">
        <v>243</v>
      </c>
      <c r="P371" s="579"/>
      <c r="Q371" s="581" t="s">
        <v>234</v>
      </c>
      <c r="R371" s="581"/>
      <c r="S371" s="581"/>
      <c r="T371" s="581"/>
      <c r="U371" s="581"/>
      <c r="V371" s="581"/>
      <c r="W371" s="581"/>
      <c r="X371" s="581"/>
      <c r="Y371" s="582"/>
      <c r="Z371" s="261"/>
    </row>
    <row r="372" spans="1:26" ht="20.100000000000001" customHeight="1" x14ac:dyDescent="0.15">
      <c r="A372" s="195"/>
      <c r="B372" s="195"/>
      <c r="C372" s="208"/>
      <c r="D372" s="576"/>
      <c r="E372" s="162"/>
      <c r="F372" s="163"/>
      <c r="G372" s="164"/>
      <c r="H372" s="118"/>
      <c r="I372" s="170"/>
      <c r="J372" s="170"/>
      <c r="K372" s="170"/>
      <c r="L372" s="170"/>
      <c r="M372" s="170"/>
      <c r="N372" s="130"/>
      <c r="O372" s="118"/>
      <c r="P372" s="130"/>
      <c r="Q372" s="184"/>
      <c r="R372" s="185"/>
      <c r="S372" s="185"/>
      <c r="T372" s="185"/>
      <c r="U372" s="185"/>
      <c r="V372" s="185"/>
      <c r="W372" s="185"/>
      <c r="X372" s="185"/>
      <c r="Y372" s="186"/>
      <c r="Z372" s="261"/>
    </row>
    <row r="373" spans="1:26" ht="20.100000000000001" customHeight="1" x14ac:dyDescent="0.15">
      <c r="A373" s="195"/>
      <c r="B373" s="195"/>
      <c r="C373" s="208"/>
      <c r="D373" s="576"/>
      <c r="E373" s="165"/>
      <c r="F373" s="166"/>
      <c r="G373" s="167"/>
      <c r="H373" s="109"/>
      <c r="I373" s="72"/>
      <c r="J373" s="72"/>
      <c r="K373" s="72"/>
      <c r="L373" s="72"/>
      <c r="M373" s="72"/>
      <c r="N373" s="135"/>
      <c r="O373" s="109"/>
      <c r="P373" s="135"/>
      <c r="Q373" s="172"/>
      <c r="R373" s="173"/>
      <c r="S373" s="173"/>
      <c r="T373" s="173"/>
      <c r="U373" s="173"/>
      <c r="V373" s="173"/>
      <c r="W373" s="173"/>
      <c r="X373" s="173"/>
      <c r="Y373" s="174"/>
      <c r="Z373" s="261"/>
    </row>
    <row r="374" spans="1:26" ht="20.100000000000001" customHeight="1" x14ac:dyDescent="0.15">
      <c r="A374" s="195"/>
      <c r="B374" s="195"/>
      <c r="C374" s="208"/>
      <c r="D374" s="576"/>
      <c r="E374" s="165"/>
      <c r="F374" s="166"/>
      <c r="G374" s="167"/>
      <c r="H374" s="109"/>
      <c r="I374" s="72"/>
      <c r="J374" s="72"/>
      <c r="K374" s="72"/>
      <c r="L374" s="72"/>
      <c r="M374" s="72"/>
      <c r="N374" s="135"/>
      <c r="O374" s="109"/>
      <c r="P374" s="135"/>
      <c r="Q374" s="172"/>
      <c r="R374" s="173"/>
      <c r="S374" s="173"/>
      <c r="T374" s="173"/>
      <c r="U374" s="173"/>
      <c r="V374" s="173"/>
      <c r="W374" s="173"/>
      <c r="X374" s="173"/>
      <c r="Y374" s="174"/>
      <c r="Z374" s="261"/>
    </row>
    <row r="375" spans="1:26" ht="20.100000000000001" customHeight="1" x14ac:dyDescent="0.15">
      <c r="A375" s="195"/>
      <c r="B375" s="195"/>
      <c r="C375" s="208"/>
      <c r="D375" s="576"/>
      <c r="E375" s="165"/>
      <c r="F375" s="166"/>
      <c r="G375" s="167"/>
      <c r="H375" s="109"/>
      <c r="I375" s="72"/>
      <c r="J375" s="72"/>
      <c r="K375" s="72"/>
      <c r="L375" s="72"/>
      <c r="M375" s="72"/>
      <c r="N375" s="135"/>
      <c r="O375" s="109"/>
      <c r="P375" s="135"/>
      <c r="Q375" s="172"/>
      <c r="R375" s="173"/>
      <c r="S375" s="173"/>
      <c r="T375" s="173"/>
      <c r="U375" s="173"/>
      <c r="V375" s="173"/>
      <c r="W375" s="173"/>
      <c r="X375" s="173"/>
      <c r="Y375" s="174"/>
      <c r="Z375" s="261"/>
    </row>
    <row r="376" spans="1:26" ht="20.100000000000001" customHeight="1" x14ac:dyDescent="0.15">
      <c r="A376" s="195"/>
      <c r="B376" s="195"/>
      <c r="C376" s="208"/>
      <c r="D376" s="576"/>
      <c r="E376" s="165"/>
      <c r="F376" s="166"/>
      <c r="G376" s="167"/>
      <c r="H376" s="109"/>
      <c r="I376" s="72"/>
      <c r="J376" s="72"/>
      <c r="K376" s="72"/>
      <c r="L376" s="72"/>
      <c r="M376" s="72"/>
      <c r="N376" s="135"/>
      <c r="O376" s="109"/>
      <c r="P376" s="135"/>
      <c r="Q376" s="172"/>
      <c r="R376" s="173"/>
      <c r="S376" s="173"/>
      <c r="T376" s="173"/>
      <c r="U376" s="173"/>
      <c r="V376" s="173"/>
      <c r="W376" s="173"/>
      <c r="X376" s="173"/>
      <c r="Y376" s="174"/>
      <c r="Z376" s="261"/>
    </row>
    <row r="377" spans="1:26" ht="20.100000000000001" customHeight="1" x14ac:dyDescent="0.15">
      <c r="A377" s="195"/>
      <c r="B377" s="195"/>
      <c r="C377" s="208"/>
      <c r="D377" s="576"/>
      <c r="E377" s="165"/>
      <c r="F377" s="166"/>
      <c r="G377" s="167"/>
      <c r="H377" s="109"/>
      <c r="I377" s="72"/>
      <c r="J377" s="72"/>
      <c r="K377" s="72"/>
      <c r="L377" s="72"/>
      <c r="M377" s="72"/>
      <c r="N377" s="135"/>
      <c r="O377" s="109"/>
      <c r="P377" s="135"/>
      <c r="Q377" s="172"/>
      <c r="R377" s="173"/>
      <c r="S377" s="173"/>
      <c r="T377" s="173"/>
      <c r="U377" s="173"/>
      <c r="V377" s="173"/>
      <c r="W377" s="173"/>
      <c r="X377" s="173"/>
      <c r="Y377" s="174"/>
      <c r="Z377" s="261"/>
    </row>
    <row r="378" spans="1:26" ht="20.100000000000001" customHeight="1" x14ac:dyDescent="0.15">
      <c r="A378" s="195"/>
      <c r="B378" s="195"/>
      <c r="C378" s="208"/>
      <c r="D378" s="576"/>
      <c r="E378" s="165"/>
      <c r="F378" s="166"/>
      <c r="G378" s="167"/>
      <c r="H378" s="109"/>
      <c r="I378" s="72"/>
      <c r="J378" s="72"/>
      <c r="K378" s="72"/>
      <c r="L378" s="72"/>
      <c r="M378" s="72"/>
      <c r="N378" s="135"/>
      <c r="O378" s="109"/>
      <c r="P378" s="135"/>
      <c r="Q378" s="172"/>
      <c r="R378" s="173"/>
      <c r="S378" s="173"/>
      <c r="T378" s="173"/>
      <c r="U378" s="173"/>
      <c r="V378" s="173"/>
      <c r="W378" s="173"/>
      <c r="X378" s="173"/>
      <c r="Y378" s="174"/>
      <c r="Z378" s="261"/>
    </row>
    <row r="379" spans="1:26" ht="20.100000000000001" customHeight="1" x14ac:dyDescent="0.15">
      <c r="A379" s="195"/>
      <c r="B379" s="195"/>
      <c r="C379" s="208"/>
      <c r="D379" s="576"/>
      <c r="E379" s="165"/>
      <c r="F379" s="166"/>
      <c r="G379" s="167"/>
      <c r="H379" s="109"/>
      <c r="I379" s="72"/>
      <c r="J379" s="72"/>
      <c r="K379" s="72"/>
      <c r="L379" s="72"/>
      <c r="M379" s="72"/>
      <c r="N379" s="135"/>
      <c r="O379" s="109"/>
      <c r="P379" s="135"/>
      <c r="Q379" s="172"/>
      <c r="R379" s="173"/>
      <c r="S379" s="173"/>
      <c r="T379" s="173"/>
      <c r="U379" s="173"/>
      <c r="V379" s="173"/>
      <c r="W379" s="173"/>
      <c r="X379" s="173"/>
      <c r="Y379" s="174"/>
      <c r="Z379" s="261"/>
    </row>
    <row r="380" spans="1:26" ht="20.100000000000001" customHeight="1" x14ac:dyDescent="0.15">
      <c r="A380" s="195"/>
      <c r="B380" s="195"/>
      <c r="C380" s="208"/>
      <c r="D380" s="576"/>
      <c r="E380" s="165"/>
      <c r="F380" s="166"/>
      <c r="G380" s="167"/>
      <c r="H380" s="109"/>
      <c r="I380" s="72"/>
      <c r="J380" s="72"/>
      <c r="K380" s="72"/>
      <c r="L380" s="72"/>
      <c r="M380" s="72"/>
      <c r="N380" s="135"/>
      <c r="O380" s="109"/>
      <c r="P380" s="135"/>
      <c r="Q380" s="172"/>
      <c r="R380" s="173"/>
      <c r="S380" s="173"/>
      <c r="T380" s="173"/>
      <c r="U380" s="173"/>
      <c r="V380" s="173"/>
      <c r="W380" s="173"/>
      <c r="X380" s="173"/>
      <c r="Y380" s="174"/>
      <c r="Z380" s="261"/>
    </row>
    <row r="381" spans="1:26" ht="20.100000000000001" customHeight="1" x14ac:dyDescent="0.15">
      <c r="A381" s="195"/>
      <c r="B381" s="195"/>
      <c r="C381" s="208"/>
      <c r="D381" s="576"/>
      <c r="E381" s="165"/>
      <c r="F381" s="166"/>
      <c r="G381" s="167"/>
      <c r="H381" s="109"/>
      <c r="I381" s="72"/>
      <c r="J381" s="72"/>
      <c r="K381" s="72"/>
      <c r="L381" s="72"/>
      <c r="M381" s="72"/>
      <c r="N381" s="135"/>
      <c r="O381" s="109"/>
      <c r="P381" s="135"/>
      <c r="Q381" s="172"/>
      <c r="R381" s="173"/>
      <c r="S381" s="173"/>
      <c r="T381" s="173"/>
      <c r="U381" s="173"/>
      <c r="V381" s="173"/>
      <c r="W381" s="173"/>
      <c r="X381" s="173"/>
      <c r="Y381" s="174"/>
      <c r="Z381" s="261"/>
    </row>
    <row r="382" spans="1:26" ht="20.100000000000001" customHeight="1" x14ac:dyDescent="0.15">
      <c r="A382" s="195"/>
      <c r="B382" s="195"/>
      <c r="C382" s="208"/>
      <c r="D382" s="576"/>
      <c r="E382" s="165"/>
      <c r="F382" s="166"/>
      <c r="G382" s="167"/>
      <c r="H382" s="109"/>
      <c r="I382" s="72"/>
      <c r="J382" s="72"/>
      <c r="K382" s="72"/>
      <c r="L382" s="72"/>
      <c r="M382" s="72"/>
      <c r="N382" s="135"/>
      <c r="O382" s="109"/>
      <c r="P382" s="135"/>
      <c r="Q382" s="172"/>
      <c r="R382" s="173"/>
      <c r="S382" s="173"/>
      <c r="T382" s="173"/>
      <c r="U382" s="173"/>
      <c r="V382" s="173"/>
      <c r="W382" s="173"/>
      <c r="X382" s="173"/>
      <c r="Y382" s="174"/>
      <c r="Z382" s="261"/>
    </row>
    <row r="383" spans="1:26" ht="20.100000000000001" customHeight="1" x14ac:dyDescent="0.15">
      <c r="A383" s="195"/>
      <c r="B383" s="195"/>
      <c r="C383" s="208"/>
      <c r="D383" s="576"/>
      <c r="E383" s="165"/>
      <c r="F383" s="166"/>
      <c r="G383" s="167"/>
      <c r="H383" s="109"/>
      <c r="I383" s="72"/>
      <c r="J383" s="72"/>
      <c r="K383" s="72"/>
      <c r="L383" s="72"/>
      <c r="M383" s="72"/>
      <c r="N383" s="135"/>
      <c r="O383" s="109"/>
      <c r="P383" s="135"/>
      <c r="Q383" s="172"/>
      <c r="R383" s="173"/>
      <c r="S383" s="173"/>
      <c r="T383" s="173"/>
      <c r="U383" s="173"/>
      <c r="V383" s="173"/>
      <c r="W383" s="173"/>
      <c r="X383" s="173"/>
      <c r="Y383" s="174"/>
      <c r="Z383" s="261"/>
    </row>
    <row r="384" spans="1:26" ht="20.100000000000001" customHeight="1" x14ac:dyDescent="0.15">
      <c r="A384" s="195"/>
      <c r="B384" s="195"/>
      <c r="C384" s="208"/>
      <c r="D384" s="576"/>
      <c r="E384" s="165"/>
      <c r="F384" s="166"/>
      <c r="G384" s="167"/>
      <c r="H384" s="109"/>
      <c r="I384" s="72"/>
      <c r="J384" s="72"/>
      <c r="K384" s="72"/>
      <c r="L384" s="72"/>
      <c r="M384" s="72"/>
      <c r="N384" s="135"/>
      <c r="O384" s="109"/>
      <c r="P384" s="135"/>
      <c r="Q384" s="172"/>
      <c r="R384" s="173"/>
      <c r="S384" s="173"/>
      <c r="T384" s="173"/>
      <c r="U384" s="173"/>
      <c r="V384" s="173"/>
      <c r="W384" s="173"/>
      <c r="X384" s="173"/>
      <c r="Y384" s="174"/>
      <c r="Z384" s="261"/>
    </row>
    <row r="385" spans="1:26" ht="20.100000000000001" customHeight="1" x14ac:dyDescent="0.15">
      <c r="A385" s="195"/>
      <c r="B385" s="195"/>
      <c r="C385" s="208"/>
      <c r="D385" s="576"/>
      <c r="E385" s="165"/>
      <c r="F385" s="166"/>
      <c r="G385" s="167"/>
      <c r="H385" s="109"/>
      <c r="I385" s="72"/>
      <c r="J385" s="72"/>
      <c r="K385" s="72"/>
      <c r="L385" s="72"/>
      <c r="M385" s="72"/>
      <c r="N385" s="135"/>
      <c r="O385" s="109"/>
      <c r="P385" s="135"/>
      <c r="Q385" s="172"/>
      <c r="R385" s="173"/>
      <c r="S385" s="173"/>
      <c r="T385" s="173"/>
      <c r="U385" s="173"/>
      <c r="V385" s="173"/>
      <c r="W385" s="173"/>
      <c r="X385" s="173"/>
      <c r="Y385" s="174"/>
      <c r="Z385" s="261"/>
    </row>
    <row r="386" spans="1:26" ht="20.100000000000001" customHeight="1" x14ac:dyDescent="0.15">
      <c r="A386" s="195"/>
      <c r="B386" s="195"/>
      <c r="C386" s="208"/>
      <c r="D386" s="576"/>
      <c r="E386" s="165"/>
      <c r="F386" s="166"/>
      <c r="G386" s="167"/>
      <c r="H386" s="109"/>
      <c r="I386" s="72"/>
      <c r="J386" s="72"/>
      <c r="K386" s="72"/>
      <c r="L386" s="72"/>
      <c r="M386" s="72"/>
      <c r="N386" s="135"/>
      <c r="O386" s="109"/>
      <c r="P386" s="135"/>
      <c r="Q386" s="172"/>
      <c r="R386" s="173"/>
      <c r="S386" s="173"/>
      <c r="T386" s="173"/>
      <c r="U386" s="173"/>
      <c r="V386" s="173"/>
      <c r="W386" s="173"/>
      <c r="X386" s="173"/>
      <c r="Y386" s="174"/>
      <c r="Z386" s="261"/>
    </row>
    <row r="387" spans="1:26" ht="20.100000000000001" customHeight="1" x14ac:dyDescent="0.15">
      <c r="A387" s="195"/>
      <c r="B387" s="195"/>
      <c r="C387" s="208"/>
      <c r="D387" s="576"/>
      <c r="E387" s="165"/>
      <c r="F387" s="166"/>
      <c r="G387" s="167"/>
      <c r="H387" s="109"/>
      <c r="I387" s="72"/>
      <c r="J387" s="72"/>
      <c r="K387" s="72"/>
      <c r="L387" s="72"/>
      <c r="M387" s="72"/>
      <c r="N387" s="135"/>
      <c r="O387" s="109"/>
      <c r="P387" s="135"/>
      <c r="Q387" s="172"/>
      <c r="R387" s="173"/>
      <c r="S387" s="173"/>
      <c r="T387" s="173"/>
      <c r="U387" s="173"/>
      <c r="V387" s="173"/>
      <c r="W387" s="173"/>
      <c r="X387" s="173"/>
      <c r="Y387" s="174"/>
      <c r="Z387" s="261"/>
    </row>
    <row r="388" spans="1:26" ht="20.100000000000001" customHeight="1" x14ac:dyDescent="0.15">
      <c r="A388" s="195"/>
      <c r="B388" s="195"/>
      <c r="C388" s="208"/>
      <c r="D388" s="576"/>
      <c r="E388" s="165"/>
      <c r="F388" s="166"/>
      <c r="G388" s="167"/>
      <c r="H388" s="109"/>
      <c r="I388" s="72"/>
      <c r="J388" s="72"/>
      <c r="K388" s="72"/>
      <c r="L388" s="72"/>
      <c r="M388" s="72"/>
      <c r="N388" s="135"/>
      <c r="O388" s="109"/>
      <c r="P388" s="135"/>
      <c r="Q388" s="172"/>
      <c r="R388" s="173"/>
      <c r="S388" s="173"/>
      <c r="T388" s="173"/>
      <c r="U388" s="173"/>
      <c r="V388" s="173"/>
      <c r="W388" s="173"/>
      <c r="X388" s="173"/>
      <c r="Y388" s="174"/>
      <c r="Z388" s="261"/>
    </row>
    <row r="389" spans="1:26" ht="20.100000000000001" customHeight="1" x14ac:dyDescent="0.15">
      <c r="A389" s="195"/>
      <c r="B389" s="195"/>
      <c r="C389" s="208"/>
      <c r="D389" s="576"/>
      <c r="E389" s="165"/>
      <c r="F389" s="166"/>
      <c r="G389" s="167"/>
      <c r="H389" s="109"/>
      <c r="I389" s="72"/>
      <c r="J389" s="72"/>
      <c r="K389" s="72"/>
      <c r="L389" s="72"/>
      <c r="M389" s="72"/>
      <c r="N389" s="135"/>
      <c r="O389" s="109"/>
      <c r="P389" s="135"/>
      <c r="Q389" s="172"/>
      <c r="R389" s="173"/>
      <c r="S389" s="173"/>
      <c r="T389" s="173"/>
      <c r="U389" s="173"/>
      <c r="V389" s="173"/>
      <c r="W389" s="173"/>
      <c r="X389" s="173"/>
      <c r="Y389" s="174"/>
      <c r="Z389" s="261"/>
    </row>
    <row r="390" spans="1:26" ht="20.100000000000001" customHeight="1" x14ac:dyDescent="0.15">
      <c r="A390" s="195"/>
      <c r="B390" s="195"/>
      <c r="C390" s="208"/>
      <c r="D390" s="576"/>
      <c r="E390" s="165"/>
      <c r="F390" s="166"/>
      <c r="G390" s="167"/>
      <c r="H390" s="109"/>
      <c r="I390" s="72"/>
      <c r="J390" s="72"/>
      <c r="K390" s="72"/>
      <c r="L390" s="72"/>
      <c r="M390" s="72"/>
      <c r="N390" s="135"/>
      <c r="O390" s="109"/>
      <c r="P390" s="135"/>
      <c r="Q390" s="172"/>
      <c r="R390" s="173"/>
      <c r="S390" s="173"/>
      <c r="T390" s="173"/>
      <c r="U390" s="173"/>
      <c r="V390" s="173"/>
      <c r="W390" s="173"/>
      <c r="X390" s="173"/>
      <c r="Y390" s="174"/>
      <c r="Z390" s="261"/>
    </row>
    <row r="391" spans="1:26" ht="20.100000000000001" customHeight="1" x14ac:dyDescent="0.15">
      <c r="A391" s="195"/>
      <c r="B391" s="195"/>
      <c r="C391" s="208"/>
      <c r="D391" s="576"/>
      <c r="E391" s="181"/>
      <c r="F391" s="182"/>
      <c r="G391" s="183"/>
      <c r="H391" s="127"/>
      <c r="I391" s="76"/>
      <c r="J391" s="76"/>
      <c r="K391" s="76"/>
      <c r="L391" s="76"/>
      <c r="M391" s="76"/>
      <c r="N391" s="148"/>
      <c r="O391" s="127"/>
      <c r="P391" s="148"/>
      <c r="Q391" s="175"/>
      <c r="R391" s="176"/>
      <c r="S391" s="176"/>
      <c r="T391" s="176"/>
      <c r="U391" s="176"/>
      <c r="V391" s="176"/>
      <c r="W391" s="176"/>
      <c r="X391" s="176"/>
      <c r="Y391" s="177"/>
      <c r="Z391" s="261"/>
    </row>
    <row r="392" spans="1:26" ht="20.100000000000001" customHeight="1" x14ac:dyDescent="0.15">
      <c r="A392" s="195"/>
      <c r="B392" s="195"/>
      <c r="C392" s="221"/>
      <c r="E392" s="583" t="s">
        <v>248</v>
      </c>
      <c r="F392" s="466"/>
      <c r="G392" s="466"/>
      <c r="H392" s="466"/>
      <c r="I392" s="466"/>
      <c r="J392" s="466"/>
      <c r="K392" s="466"/>
      <c r="L392" s="466"/>
      <c r="M392" s="466"/>
      <c r="N392" s="466"/>
      <c r="O392" s="466"/>
      <c r="P392" s="466"/>
      <c r="U392" s="218"/>
      <c r="Z392" s="261"/>
    </row>
    <row r="393" spans="1:26" ht="20.100000000000001" customHeight="1" x14ac:dyDescent="0.15">
      <c r="A393" s="195"/>
      <c r="B393" s="195"/>
      <c r="C393" s="221"/>
      <c r="D393" s="572">
        <v>2</v>
      </c>
      <c r="E393" s="249" t="s">
        <v>235</v>
      </c>
      <c r="F393" s="574"/>
      <c r="G393" s="574"/>
      <c r="H393" s="574"/>
      <c r="I393" s="584"/>
      <c r="J393" s="584"/>
      <c r="K393" s="584"/>
      <c r="L393" s="584"/>
      <c r="M393" s="584"/>
      <c r="U393" s="218"/>
      <c r="Z393" s="261"/>
    </row>
    <row r="394" spans="1:26" ht="20.100000000000001" customHeight="1" x14ac:dyDescent="0.15">
      <c r="A394" s="195"/>
      <c r="B394" s="195"/>
      <c r="C394" s="221"/>
      <c r="D394" s="585"/>
      <c r="E394" s="586" t="s">
        <v>236</v>
      </c>
      <c r="F394" s="586"/>
      <c r="G394" s="586"/>
      <c r="H394" s="586"/>
      <c r="I394" s="586"/>
      <c r="J394" s="586"/>
      <c r="K394" s="586"/>
      <c r="L394" s="586"/>
      <c r="M394" s="586"/>
      <c r="N394" s="586"/>
      <c r="O394" s="586"/>
      <c r="P394" s="586"/>
      <c r="Q394" s="586"/>
      <c r="R394" s="586"/>
      <c r="S394" s="586"/>
      <c r="T394" s="586"/>
      <c r="U394" s="586"/>
      <c r="V394" s="586"/>
      <c r="W394" s="586"/>
      <c r="X394" s="586"/>
      <c r="Y394" s="586"/>
      <c r="Z394" s="261"/>
    </row>
    <row r="395" spans="1:26" ht="19.899999999999999" customHeight="1" x14ac:dyDescent="0.15">
      <c r="A395" s="195"/>
      <c r="B395" s="195"/>
      <c r="C395" s="221"/>
      <c r="D395" s="576"/>
      <c r="E395" s="587" t="s">
        <v>237</v>
      </c>
      <c r="F395" s="581"/>
      <c r="G395" s="581"/>
      <c r="H395" s="588"/>
      <c r="I395" s="589" t="s">
        <v>238</v>
      </c>
      <c r="J395" s="581"/>
      <c r="K395" s="581"/>
      <c r="L395" s="581"/>
      <c r="M395" s="588"/>
      <c r="N395" s="590" t="s">
        <v>239</v>
      </c>
      <c r="O395" s="591"/>
      <c r="P395" s="591"/>
      <c r="Q395" s="591"/>
      <c r="R395" s="591"/>
      <c r="S395" s="591"/>
      <c r="T395" s="591"/>
      <c r="U395" s="591"/>
      <c r="V395" s="591"/>
      <c r="W395" s="591"/>
      <c r="X395" s="591"/>
      <c r="Y395" s="592"/>
      <c r="Z395" s="261"/>
    </row>
    <row r="396" spans="1:26" ht="19.899999999999999" customHeight="1" x14ac:dyDescent="0.15">
      <c r="A396" s="195"/>
      <c r="B396" s="195"/>
      <c r="C396" s="221"/>
      <c r="D396" s="576"/>
      <c r="E396" s="593"/>
      <c r="F396" s="594"/>
      <c r="G396" s="594"/>
      <c r="H396" s="595"/>
      <c r="I396" s="596"/>
      <c r="J396" s="594"/>
      <c r="K396" s="594"/>
      <c r="L396" s="594"/>
      <c r="M396" s="595"/>
      <c r="N396" s="597" t="s">
        <v>240</v>
      </c>
      <c r="O396" s="598"/>
      <c r="P396" s="599"/>
      <c r="Q396" s="597" t="s">
        <v>243</v>
      </c>
      <c r="R396" s="598"/>
      <c r="S396" s="597" t="s">
        <v>241</v>
      </c>
      <c r="T396" s="598"/>
      <c r="U396" s="598"/>
      <c r="V396" s="598"/>
      <c r="W396" s="598"/>
      <c r="X396" s="598"/>
      <c r="Y396" s="600"/>
      <c r="Z396" s="261"/>
    </row>
    <row r="397" spans="1:26" ht="20.100000000000001" customHeight="1" x14ac:dyDescent="0.15">
      <c r="A397" s="195"/>
      <c r="B397" s="195"/>
      <c r="C397" s="221"/>
      <c r="D397" s="576"/>
      <c r="E397" s="179"/>
      <c r="F397" s="170"/>
      <c r="G397" s="170"/>
      <c r="H397" s="130"/>
      <c r="I397" s="118"/>
      <c r="J397" s="180"/>
      <c r="K397" s="180"/>
      <c r="L397" s="180"/>
      <c r="M397" s="160"/>
      <c r="N397" s="118"/>
      <c r="O397" s="170"/>
      <c r="P397" s="130"/>
      <c r="Q397" s="118"/>
      <c r="R397" s="130"/>
      <c r="S397" s="118"/>
      <c r="T397" s="170"/>
      <c r="U397" s="170"/>
      <c r="V397" s="170"/>
      <c r="W397" s="170"/>
      <c r="X397" s="170"/>
      <c r="Y397" s="171"/>
      <c r="Z397" s="261"/>
    </row>
    <row r="398" spans="1:26" ht="20.100000000000001" customHeight="1" x14ac:dyDescent="0.15">
      <c r="A398" s="195"/>
      <c r="B398" s="195"/>
      <c r="C398" s="221"/>
      <c r="D398" s="576"/>
      <c r="E398" s="71"/>
      <c r="F398" s="72"/>
      <c r="G398" s="72"/>
      <c r="H398" s="135"/>
      <c r="I398" s="109"/>
      <c r="J398" s="178"/>
      <c r="K398" s="178"/>
      <c r="L398" s="178"/>
      <c r="M398" s="158"/>
      <c r="N398" s="109"/>
      <c r="O398" s="72"/>
      <c r="P398" s="135"/>
      <c r="Q398" s="109"/>
      <c r="R398" s="135"/>
      <c r="S398" s="109"/>
      <c r="T398" s="72"/>
      <c r="U398" s="72"/>
      <c r="V398" s="72"/>
      <c r="W398" s="72"/>
      <c r="X398" s="72"/>
      <c r="Y398" s="74"/>
      <c r="Z398" s="261"/>
    </row>
    <row r="399" spans="1:26" ht="20.100000000000001" customHeight="1" x14ac:dyDescent="0.15">
      <c r="A399" s="195"/>
      <c r="B399" s="195"/>
      <c r="C399" s="221"/>
      <c r="D399" s="576"/>
      <c r="E399" s="71"/>
      <c r="F399" s="72"/>
      <c r="G399" s="72"/>
      <c r="H399" s="135"/>
      <c r="I399" s="109"/>
      <c r="J399" s="178"/>
      <c r="K399" s="178"/>
      <c r="L399" s="178"/>
      <c r="M399" s="158"/>
      <c r="N399" s="109"/>
      <c r="O399" s="72"/>
      <c r="P399" s="135"/>
      <c r="Q399" s="109"/>
      <c r="R399" s="135"/>
      <c r="S399" s="109"/>
      <c r="T399" s="72"/>
      <c r="U399" s="72"/>
      <c r="V399" s="72"/>
      <c r="W399" s="72"/>
      <c r="X399" s="72"/>
      <c r="Y399" s="74"/>
      <c r="Z399" s="261"/>
    </row>
    <row r="400" spans="1:26" ht="20.100000000000001" customHeight="1" x14ac:dyDescent="0.15">
      <c r="A400" s="195"/>
      <c r="B400" s="195"/>
      <c r="C400" s="221"/>
      <c r="D400" s="576"/>
      <c r="E400" s="71"/>
      <c r="F400" s="72"/>
      <c r="G400" s="72"/>
      <c r="H400" s="135"/>
      <c r="I400" s="109"/>
      <c r="J400" s="178"/>
      <c r="K400" s="178"/>
      <c r="L400" s="178"/>
      <c r="M400" s="158"/>
      <c r="N400" s="109"/>
      <c r="O400" s="72"/>
      <c r="P400" s="135"/>
      <c r="Q400" s="109"/>
      <c r="R400" s="135"/>
      <c r="S400" s="109"/>
      <c r="T400" s="72"/>
      <c r="U400" s="72"/>
      <c r="V400" s="72"/>
      <c r="W400" s="72"/>
      <c r="X400" s="72"/>
      <c r="Y400" s="74"/>
      <c r="Z400" s="261"/>
    </row>
    <row r="401" spans="1:26" ht="20.100000000000001" customHeight="1" x14ac:dyDescent="0.15">
      <c r="A401" s="195"/>
      <c r="B401" s="195"/>
      <c r="C401" s="221"/>
      <c r="D401" s="576"/>
      <c r="E401" s="71"/>
      <c r="F401" s="72"/>
      <c r="G401" s="72"/>
      <c r="H401" s="135"/>
      <c r="I401" s="109"/>
      <c r="J401" s="178"/>
      <c r="K401" s="178"/>
      <c r="L401" s="178"/>
      <c r="M401" s="158"/>
      <c r="N401" s="109"/>
      <c r="O401" s="72"/>
      <c r="P401" s="135"/>
      <c r="Q401" s="109"/>
      <c r="R401" s="135"/>
      <c r="S401" s="109"/>
      <c r="T401" s="72"/>
      <c r="U401" s="72"/>
      <c r="V401" s="72"/>
      <c r="W401" s="72"/>
      <c r="X401" s="72"/>
      <c r="Y401" s="74"/>
      <c r="Z401" s="261"/>
    </row>
    <row r="402" spans="1:26" ht="20.100000000000001" customHeight="1" x14ac:dyDescent="0.15">
      <c r="A402" s="195"/>
      <c r="B402" s="195"/>
      <c r="C402" s="221"/>
      <c r="D402" s="576"/>
      <c r="E402" s="71"/>
      <c r="F402" s="72"/>
      <c r="G402" s="72"/>
      <c r="H402" s="135"/>
      <c r="I402" s="109"/>
      <c r="J402" s="178"/>
      <c r="K402" s="178"/>
      <c r="L402" s="178"/>
      <c r="M402" s="158"/>
      <c r="N402" s="109"/>
      <c r="O402" s="72"/>
      <c r="P402" s="135"/>
      <c r="Q402" s="109"/>
      <c r="R402" s="135"/>
      <c r="S402" s="109"/>
      <c r="T402" s="72"/>
      <c r="U402" s="72"/>
      <c r="V402" s="72"/>
      <c r="W402" s="72"/>
      <c r="X402" s="72"/>
      <c r="Y402" s="74"/>
      <c r="Z402" s="261"/>
    </row>
    <row r="403" spans="1:26" ht="20.100000000000001" customHeight="1" x14ac:dyDescent="0.15">
      <c r="A403" s="195"/>
      <c r="B403" s="195"/>
      <c r="C403" s="221"/>
      <c r="D403" s="576"/>
      <c r="E403" s="71"/>
      <c r="F403" s="72"/>
      <c r="G403" s="72"/>
      <c r="H403" s="135"/>
      <c r="I403" s="109"/>
      <c r="J403" s="178"/>
      <c r="K403" s="178"/>
      <c r="L403" s="178"/>
      <c r="M403" s="158"/>
      <c r="N403" s="109"/>
      <c r="O403" s="72"/>
      <c r="P403" s="135"/>
      <c r="Q403" s="109"/>
      <c r="R403" s="135"/>
      <c r="S403" s="109"/>
      <c r="T403" s="72"/>
      <c r="U403" s="72"/>
      <c r="V403" s="72"/>
      <c r="W403" s="72"/>
      <c r="X403" s="72"/>
      <c r="Y403" s="74"/>
      <c r="Z403" s="261"/>
    </row>
    <row r="404" spans="1:26" ht="20.100000000000001" customHeight="1" x14ac:dyDescent="0.15">
      <c r="A404" s="195"/>
      <c r="B404" s="195"/>
      <c r="C404" s="221"/>
      <c r="D404" s="576"/>
      <c r="E404" s="71"/>
      <c r="F404" s="72"/>
      <c r="G404" s="72"/>
      <c r="H404" s="135"/>
      <c r="I404" s="109"/>
      <c r="J404" s="178"/>
      <c r="K404" s="178"/>
      <c r="L404" s="178"/>
      <c r="M404" s="158"/>
      <c r="N404" s="109"/>
      <c r="O404" s="72"/>
      <c r="P404" s="135"/>
      <c r="Q404" s="109"/>
      <c r="R404" s="135"/>
      <c r="S404" s="109"/>
      <c r="T404" s="72"/>
      <c r="U404" s="72"/>
      <c r="V404" s="72"/>
      <c r="W404" s="72"/>
      <c r="X404" s="72"/>
      <c r="Y404" s="74"/>
      <c r="Z404" s="261"/>
    </row>
    <row r="405" spans="1:26" ht="20.100000000000001" customHeight="1" x14ac:dyDescent="0.15">
      <c r="A405" s="195"/>
      <c r="B405" s="195"/>
      <c r="C405" s="221"/>
      <c r="D405" s="576"/>
      <c r="E405" s="71"/>
      <c r="F405" s="72"/>
      <c r="G405" s="72"/>
      <c r="H405" s="135"/>
      <c r="I405" s="109"/>
      <c r="J405" s="178"/>
      <c r="K405" s="178"/>
      <c r="L405" s="178"/>
      <c r="M405" s="158"/>
      <c r="N405" s="109"/>
      <c r="O405" s="72"/>
      <c r="P405" s="135"/>
      <c r="Q405" s="109"/>
      <c r="R405" s="135"/>
      <c r="S405" s="109"/>
      <c r="T405" s="72"/>
      <c r="U405" s="72"/>
      <c r="V405" s="72"/>
      <c r="W405" s="72"/>
      <c r="X405" s="72"/>
      <c r="Y405" s="74"/>
      <c r="Z405" s="261"/>
    </row>
    <row r="406" spans="1:26" ht="20.100000000000001" customHeight="1" x14ac:dyDescent="0.15">
      <c r="A406" s="195"/>
      <c r="B406" s="195"/>
      <c r="C406" s="221"/>
      <c r="D406" s="576"/>
      <c r="E406" s="71"/>
      <c r="F406" s="72"/>
      <c r="G406" s="72"/>
      <c r="H406" s="135"/>
      <c r="I406" s="109"/>
      <c r="J406" s="178"/>
      <c r="K406" s="178"/>
      <c r="L406" s="178"/>
      <c r="M406" s="158"/>
      <c r="N406" s="109"/>
      <c r="O406" s="72"/>
      <c r="P406" s="135"/>
      <c r="Q406" s="109"/>
      <c r="R406" s="135"/>
      <c r="S406" s="109"/>
      <c r="T406" s="72"/>
      <c r="U406" s="72"/>
      <c r="V406" s="72"/>
      <c r="W406" s="72"/>
      <c r="X406" s="72"/>
      <c r="Y406" s="74"/>
      <c r="Z406" s="261"/>
    </row>
    <row r="407" spans="1:26" ht="20.100000000000001" customHeight="1" x14ac:dyDescent="0.15">
      <c r="A407" s="195"/>
      <c r="B407" s="195"/>
      <c r="C407" s="221"/>
      <c r="D407" s="576"/>
      <c r="E407" s="71"/>
      <c r="F407" s="72"/>
      <c r="G407" s="72"/>
      <c r="H407" s="135"/>
      <c r="I407" s="109"/>
      <c r="J407" s="178"/>
      <c r="K407" s="178"/>
      <c r="L407" s="178"/>
      <c r="M407" s="158"/>
      <c r="N407" s="109"/>
      <c r="O407" s="72"/>
      <c r="P407" s="135"/>
      <c r="Q407" s="109"/>
      <c r="R407" s="135"/>
      <c r="S407" s="109"/>
      <c r="T407" s="72"/>
      <c r="U407" s="72"/>
      <c r="V407" s="72"/>
      <c r="W407" s="72"/>
      <c r="X407" s="72"/>
      <c r="Y407" s="74"/>
      <c r="Z407" s="261"/>
    </row>
    <row r="408" spans="1:26" ht="20.100000000000001" customHeight="1" x14ac:dyDescent="0.15">
      <c r="A408" s="195"/>
      <c r="B408" s="195"/>
      <c r="C408" s="221"/>
      <c r="D408" s="576"/>
      <c r="E408" s="71"/>
      <c r="F408" s="72"/>
      <c r="G408" s="72"/>
      <c r="H408" s="135"/>
      <c r="I408" s="109"/>
      <c r="J408" s="178"/>
      <c r="K408" s="178"/>
      <c r="L408" s="178"/>
      <c r="M408" s="158"/>
      <c r="N408" s="109"/>
      <c r="O408" s="72"/>
      <c r="P408" s="135"/>
      <c r="Q408" s="109"/>
      <c r="R408" s="135"/>
      <c r="S408" s="109"/>
      <c r="T408" s="72"/>
      <c r="U408" s="72"/>
      <c r="V408" s="72"/>
      <c r="W408" s="72"/>
      <c r="X408" s="72"/>
      <c r="Y408" s="74"/>
      <c r="Z408" s="261"/>
    </row>
    <row r="409" spans="1:26" ht="20.100000000000001" customHeight="1" x14ac:dyDescent="0.15">
      <c r="A409" s="195"/>
      <c r="B409" s="195"/>
      <c r="C409" s="221"/>
      <c r="D409" s="576"/>
      <c r="E409" s="71"/>
      <c r="F409" s="72"/>
      <c r="G409" s="72"/>
      <c r="H409" s="135"/>
      <c r="I409" s="109"/>
      <c r="J409" s="178"/>
      <c r="K409" s="178"/>
      <c r="L409" s="178"/>
      <c r="M409" s="158"/>
      <c r="N409" s="109"/>
      <c r="O409" s="72"/>
      <c r="P409" s="135"/>
      <c r="Q409" s="109"/>
      <c r="R409" s="135"/>
      <c r="S409" s="109"/>
      <c r="T409" s="72"/>
      <c r="U409" s="72"/>
      <c r="V409" s="72"/>
      <c r="W409" s="72"/>
      <c r="X409" s="72"/>
      <c r="Y409" s="74"/>
      <c r="Z409" s="261"/>
    </row>
    <row r="410" spans="1:26" ht="20.100000000000001" customHeight="1" x14ac:dyDescent="0.15">
      <c r="A410" s="195"/>
      <c r="B410" s="195"/>
      <c r="C410" s="221"/>
      <c r="D410" s="576"/>
      <c r="E410" s="71"/>
      <c r="F410" s="72"/>
      <c r="G410" s="72"/>
      <c r="H410" s="135"/>
      <c r="I410" s="109"/>
      <c r="J410" s="178"/>
      <c r="K410" s="178"/>
      <c r="L410" s="178"/>
      <c r="M410" s="158"/>
      <c r="N410" s="109"/>
      <c r="O410" s="72"/>
      <c r="P410" s="135"/>
      <c r="Q410" s="109"/>
      <c r="R410" s="135"/>
      <c r="S410" s="109"/>
      <c r="T410" s="72"/>
      <c r="U410" s="72"/>
      <c r="V410" s="72"/>
      <c r="W410" s="72"/>
      <c r="X410" s="72"/>
      <c r="Y410" s="74"/>
      <c r="Z410" s="261"/>
    </row>
    <row r="411" spans="1:26" ht="20.100000000000001" customHeight="1" x14ac:dyDescent="0.15">
      <c r="A411" s="195"/>
      <c r="B411" s="195"/>
      <c r="C411" s="221"/>
      <c r="D411" s="576"/>
      <c r="E411" s="71"/>
      <c r="F411" s="72"/>
      <c r="G411" s="72"/>
      <c r="H411" s="135"/>
      <c r="I411" s="109"/>
      <c r="J411" s="178"/>
      <c r="K411" s="178"/>
      <c r="L411" s="178"/>
      <c r="M411" s="158"/>
      <c r="N411" s="109"/>
      <c r="O411" s="72"/>
      <c r="P411" s="135"/>
      <c r="Q411" s="109"/>
      <c r="R411" s="135"/>
      <c r="S411" s="109"/>
      <c r="T411" s="72"/>
      <c r="U411" s="72"/>
      <c r="V411" s="72"/>
      <c r="W411" s="72"/>
      <c r="X411" s="72"/>
      <c r="Y411" s="74"/>
      <c r="Z411" s="261"/>
    </row>
    <row r="412" spans="1:26" ht="20.100000000000001" customHeight="1" x14ac:dyDescent="0.15">
      <c r="A412" s="195"/>
      <c r="B412" s="195"/>
      <c r="C412" s="221"/>
      <c r="D412" s="576"/>
      <c r="E412" s="71"/>
      <c r="F412" s="72"/>
      <c r="G412" s="72"/>
      <c r="H412" s="135"/>
      <c r="I412" s="109"/>
      <c r="J412" s="178"/>
      <c r="K412" s="178"/>
      <c r="L412" s="178"/>
      <c r="M412" s="158"/>
      <c r="N412" s="109"/>
      <c r="O412" s="72"/>
      <c r="P412" s="135"/>
      <c r="Q412" s="109"/>
      <c r="R412" s="135"/>
      <c r="S412" s="109"/>
      <c r="T412" s="72"/>
      <c r="U412" s="72"/>
      <c r="V412" s="72"/>
      <c r="W412" s="72"/>
      <c r="X412" s="72"/>
      <c r="Y412" s="74"/>
      <c r="Z412" s="261"/>
    </row>
    <row r="413" spans="1:26" ht="20.100000000000001" customHeight="1" x14ac:dyDescent="0.15">
      <c r="A413" s="195"/>
      <c r="B413" s="195"/>
      <c r="C413" s="221"/>
      <c r="D413" s="576"/>
      <c r="E413" s="71"/>
      <c r="F413" s="72"/>
      <c r="G413" s="72"/>
      <c r="H413" s="135"/>
      <c r="I413" s="109"/>
      <c r="J413" s="178"/>
      <c r="K413" s="178"/>
      <c r="L413" s="178"/>
      <c r="M413" s="158"/>
      <c r="N413" s="109"/>
      <c r="O413" s="72"/>
      <c r="P413" s="135"/>
      <c r="Q413" s="109"/>
      <c r="R413" s="135"/>
      <c r="S413" s="109"/>
      <c r="T413" s="72"/>
      <c r="U413" s="72"/>
      <c r="V413" s="72"/>
      <c r="W413" s="72"/>
      <c r="X413" s="72"/>
      <c r="Y413" s="74"/>
      <c r="Z413" s="261"/>
    </row>
    <row r="414" spans="1:26" ht="20.100000000000001" customHeight="1" x14ac:dyDescent="0.15">
      <c r="A414" s="195"/>
      <c r="B414" s="195"/>
      <c r="C414" s="221"/>
      <c r="D414" s="576"/>
      <c r="E414" s="71"/>
      <c r="F414" s="72"/>
      <c r="G414" s="72"/>
      <c r="H414" s="135"/>
      <c r="I414" s="109"/>
      <c r="J414" s="178"/>
      <c r="K414" s="178"/>
      <c r="L414" s="178"/>
      <c r="M414" s="158"/>
      <c r="N414" s="109"/>
      <c r="O414" s="72"/>
      <c r="P414" s="135"/>
      <c r="Q414" s="109"/>
      <c r="R414" s="135"/>
      <c r="S414" s="109"/>
      <c r="T414" s="72"/>
      <c r="U414" s="72"/>
      <c r="V414" s="72"/>
      <c r="W414" s="72"/>
      <c r="X414" s="72"/>
      <c r="Y414" s="74"/>
      <c r="Z414" s="261"/>
    </row>
    <row r="415" spans="1:26" ht="20.100000000000001" customHeight="1" x14ac:dyDescent="0.15">
      <c r="A415" s="195"/>
      <c r="B415" s="195"/>
      <c r="C415" s="221"/>
      <c r="D415" s="576"/>
      <c r="E415" s="71"/>
      <c r="F415" s="72"/>
      <c r="G415" s="72"/>
      <c r="H415" s="135"/>
      <c r="I415" s="109"/>
      <c r="J415" s="178"/>
      <c r="K415" s="178"/>
      <c r="L415" s="178"/>
      <c r="M415" s="158"/>
      <c r="N415" s="109"/>
      <c r="O415" s="72"/>
      <c r="P415" s="135"/>
      <c r="Q415" s="109"/>
      <c r="R415" s="135"/>
      <c r="S415" s="109"/>
      <c r="T415" s="72"/>
      <c r="U415" s="72"/>
      <c r="V415" s="72"/>
      <c r="W415" s="72"/>
      <c r="X415" s="72"/>
      <c r="Y415" s="74"/>
      <c r="Z415" s="261"/>
    </row>
    <row r="416" spans="1:26" ht="20.100000000000001" customHeight="1" x14ac:dyDescent="0.15">
      <c r="A416" s="195"/>
      <c r="B416" s="195"/>
      <c r="C416" s="221"/>
      <c r="D416" s="576"/>
      <c r="E416" s="75"/>
      <c r="F416" s="76"/>
      <c r="G416" s="76"/>
      <c r="H416" s="148"/>
      <c r="I416" s="127"/>
      <c r="J416" s="187"/>
      <c r="K416" s="187"/>
      <c r="L416" s="187"/>
      <c r="M416" s="161"/>
      <c r="N416" s="127"/>
      <c r="O416" s="76"/>
      <c r="P416" s="148"/>
      <c r="Q416" s="127"/>
      <c r="R416" s="148"/>
      <c r="S416" s="127"/>
      <c r="T416" s="76"/>
      <c r="U416" s="76"/>
      <c r="V416" s="76"/>
      <c r="W416" s="76"/>
      <c r="X416" s="76"/>
      <c r="Y416" s="78"/>
      <c r="Z416" s="261"/>
    </row>
    <row r="417" spans="1:26" ht="20.100000000000001" customHeight="1" x14ac:dyDescent="0.15">
      <c r="A417" s="195"/>
      <c r="B417" s="195"/>
      <c r="C417" s="221"/>
      <c r="D417" s="585"/>
      <c r="E417" s="601"/>
      <c r="F417" s="602"/>
      <c r="G417" s="602"/>
      <c r="H417" s="602"/>
      <c r="I417" s="584"/>
      <c r="J417" s="603"/>
      <c r="K417" s="604"/>
      <c r="L417" s="584"/>
      <c r="M417" s="585"/>
      <c r="N417" s="273"/>
      <c r="U417" s="218"/>
      <c r="Z417" s="261"/>
    </row>
    <row r="418" spans="1:26" ht="20.100000000000001" customHeight="1" x14ac:dyDescent="0.15">
      <c r="A418" s="195"/>
      <c r="B418" s="195"/>
      <c r="C418" s="232"/>
      <c r="D418" s="233"/>
      <c r="E418" s="233"/>
      <c r="F418" s="233"/>
      <c r="G418" s="233"/>
      <c r="H418" s="233"/>
      <c r="I418" s="233"/>
      <c r="J418" s="233"/>
      <c r="K418" s="233"/>
      <c r="L418" s="233"/>
      <c r="M418" s="605"/>
      <c r="N418" s="233"/>
      <c r="O418" s="606"/>
      <c r="P418" s="607"/>
      <c r="Q418" s="607"/>
      <c r="R418" s="607"/>
      <c r="S418" s="608"/>
      <c r="T418" s="609"/>
      <c r="U418" s="233"/>
      <c r="V418" s="267"/>
      <c r="W418" s="267"/>
      <c r="X418" s="267"/>
      <c r="Y418" s="267"/>
      <c r="Z418" s="568"/>
    </row>
    <row r="419" spans="1:26" ht="20.100000000000001" customHeight="1" x14ac:dyDescent="0.15">
      <c r="A419" s="195"/>
      <c r="B419" s="195"/>
      <c r="C419" s="218"/>
      <c r="D419" s="218"/>
      <c r="E419" s="218"/>
      <c r="F419" s="218"/>
      <c r="G419" s="218"/>
      <c r="H419" s="218"/>
      <c r="I419" s="218"/>
      <c r="J419" s="242"/>
      <c r="K419" s="242"/>
      <c r="L419" s="242"/>
      <c r="M419" s="610"/>
      <c r="N419" s="242"/>
      <c r="O419" s="611"/>
      <c r="P419" s="611"/>
      <c r="Q419" s="611"/>
      <c r="R419" s="611"/>
      <c r="S419" s="610"/>
      <c r="T419" s="242"/>
      <c r="U419" s="218"/>
    </row>
  </sheetData>
  <sheetProtection algorithmName="SHA-512" hashValue="7YsX4aJwe2WRA+DtGrd+IVv2qIai9FKdvgM01t3uYvmX3imOc/0M/vIbw+DyEqrLBkgeXsVvZX7XkiofaVmMPQ==" saltValue="O1PP4EzCD91uqgM1UWymdw==" spinCount="100000" sheet="1" objects="1" scenarios="1"/>
  <dataConsolidate/>
  <mergeCells count="643">
    <mergeCell ref="E415:H415"/>
    <mergeCell ref="I415:M415"/>
    <mergeCell ref="N415:P415"/>
    <mergeCell ref="Q415:R415"/>
    <mergeCell ref="S415:Y415"/>
    <mergeCell ref="E413:H413"/>
    <mergeCell ref="I413:M413"/>
    <mergeCell ref="N413:P413"/>
    <mergeCell ref="Q413:R413"/>
    <mergeCell ref="S413:Y413"/>
    <mergeCell ref="E414:H414"/>
    <mergeCell ref="I414:M414"/>
    <mergeCell ref="N414:P414"/>
    <mergeCell ref="Q414:R414"/>
    <mergeCell ref="S414:Y414"/>
    <mergeCell ref="E411:H411"/>
    <mergeCell ref="I411:M411"/>
    <mergeCell ref="N411:P411"/>
    <mergeCell ref="Q411:R411"/>
    <mergeCell ref="S411:Y411"/>
    <mergeCell ref="E412:H412"/>
    <mergeCell ref="I412:M412"/>
    <mergeCell ref="N412:P412"/>
    <mergeCell ref="Q412:R412"/>
    <mergeCell ref="S412:Y412"/>
    <mergeCell ref="E409:H409"/>
    <mergeCell ref="I409:M409"/>
    <mergeCell ref="N409:P409"/>
    <mergeCell ref="Q409:R409"/>
    <mergeCell ref="S409:Y409"/>
    <mergeCell ref="E410:H410"/>
    <mergeCell ref="I410:M410"/>
    <mergeCell ref="N410:P410"/>
    <mergeCell ref="Q410:R410"/>
    <mergeCell ref="S410:Y410"/>
    <mergeCell ref="E407:H407"/>
    <mergeCell ref="I407:M407"/>
    <mergeCell ref="N407:P407"/>
    <mergeCell ref="Q407:R407"/>
    <mergeCell ref="S407:Y407"/>
    <mergeCell ref="E408:H408"/>
    <mergeCell ref="I408:M408"/>
    <mergeCell ref="N408:P408"/>
    <mergeCell ref="Q408:R408"/>
    <mergeCell ref="S408:Y408"/>
    <mergeCell ref="E405:H405"/>
    <mergeCell ref="I405:M405"/>
    <mergeCell ref="N405:P405"/>
    <mergeCell ref="Q405:R405"/>
    <mergeCell ref="S405:Y405"/>
    <mergeCell ref="E406:H406"/>
    <mergeCell ref="I406:M406"/>
    <mergeCell ref="N406:P406"/>
    <mergeCell ref="Q406:R406"/>
    <mergeCell ref="S406:Y406"/>
    <mergeCell ref="E403:H403"/>
    <mergeCell ref="I403:M403"/>
    <mergeCell ref="N403:P403"/>
    <mergeCell ref="Q403:R403"/>
    <mergeCell ref="S403:Y403"/>
    <mergeCell ref="E404:H404"/>
    <mergeCell ref="I404:M404"/>
    <mergeCell ref="N404:P404"/>
    <mergeCell ref="Q404:R404"/>
    <mergeCell ref="S404:Y404"/>
    <mergeCell ref="E401:H401"/>
    <mergeCell ref="I401:M401"/>
    <mergeCell ref="N401:P401"/>
    <mergeCell ref="Q401:R401"/>
    <mergeCell ref="S401:Y401"/>
    <mergeCell ref="E402:H402"/>
    <mergeCell ref="I402:M402"/>
    <mergeCell ref="N402:P402"/>
    <mergeCell ref="Q402:R402"/>
    <mergeCell ref="S402:Y402"/>
    <mergeCell ref="E388:G388"/>
    <mergeCell ref="H388:N388"/>
    <mergeCell ref="O388:P388"/>
    <mergeCell ref="Q388:Y388"/>
    <mergeCell ref="E389:G389"/>
    <mergeCell ref="H389:N389"/>
    <mergeCell ref="O389:P389"/>
    <mergeCell ref="Q389:Y389"/>
    <mergeCell ref="E390:G390"/>
    <mergeCell ref="H390:N390"/>
    <mergeCell ref="O390:P390"/>
    <mergeCell ref="Q390:Y390"/>
    <mergeCell ref="E385:G385"/>
    <mergeCell ref="H385:N385"/>
    <mergeCell ref="O385:P385"/>
    <mergeCell ref="Q385:Y385"/>
    <mergeCell ref="E386:G386"/>
    <mergeCell ref="H386:N386"/>
    <mergeCell ref="O386:P386"/>
    <mergeCell ref="Q386:Y386"/>
    <mergeCell ref="E387:G387"/>
    <mergeCell ref="H387:N387"/>
    <mergeCell ref="O387:P387"/>
    <mergeCell ref="Q387:Y387"/>
    <mergeCell ref="E382:G382"/>
    <mergeCell ref="H382:N382"/>
    <mergeCell ref="O382:P382"/>
    <mergeCell ref="Q382:Y382"/>
    <mergeCell ref="E383:G383"/>
    <mergeCell ref="H383:N383"/>
    <mergeCell ref="O383:P383"/>
    <mergeCell ref="Q383:Y383"/>
    <mergeCell ref="E384:G384"/>
    <mergeCell ref="H384:N384"/>
    <mergeCell ref="O384:P384"/>
    <mergeCell ref="Q384:Y384"/>
    <mergeCell ref="O379:P379"/>
    <mergeCell ref="Q379:Y379"/>
    <mergeCell ref="E380:G380"/>
    <mergeCell ref="H380:N380"/>
    <mergeCell ref="O380:P380"/>
    <mergeCell ref="Q380:Y380"/>
    <mergeCell ref="E381:G381"/>
    <mergeCell ref="H381:N381"/>
    <mergeCell ref="O381:P381"/>
    <mergeCell ref="Q381:Y381"/>
    <mergeCell ref="E416:H416"/>
    <mergeCell ref="I416:M416"/>
    <mergeCell ref="E395:H396"/>
    <mergeCell ref="I395:M396"/>
    <mergeCell ref="E374:G374"/>
    <mergeCell ref="E375:G375"/>
    <mergeCell ref="E376:G376"/>
    <mergeCell ref="Q416:R416"/>
    <mergeCell ref="N396:P396"/>
    <mergeCell ref="N397:P397"/>
    <mergeCell ref="N398:P398"/>
    <mergeCell ref="N399:P399"/>
    <mergeCell ref="N400:P400"/>
    <mergeCell ref="N416:P416"/>
    <mergeCell ref="O375:P375"/>
    <mergeCell ref="O376:P376"/>
    <mergeCell ref="O377:P377"/>
    <mergeCell ref="O391:P391"/>
    <mergeCell ref="E378:G378"/>
    <mergeCell ref="H378:N378"/>
    <mergeCell ref="O378:P378"/>
    <mergeCell ref="Q378:Y378"/>
    <mergeCell ref="E379:G379"/>
    <mergeCell ref="H379:N379"/>
    <mergeCell ref="S399:Y399"/>
    <mergeCell ref="S400:Y400"/>
    <mergeCell ref="S416:Y416"/>
    <mergeCell ref="O371:P371"/>
    <mergeCell ref="H371:N371"/>
    <mergeCell ref="O372:P372"/>
    <mergeCell ref="O373:P373"/>
    <mergeCell ref="O374:P374"/>
    <mergeCell ref="E399:H399"/>
    <mergeCell ref="I399:M399"/>
    <mergeCell ref="E400:H400"/>
    <mergeCell ref="I400:M400"/>
    <mergeCell ref="Q399:R399"/>
    <mergeCell ref="Q400:R400"/>
    <mergeCell ref="E397:H397"/>
    <mergeCell ref="I397:M397"/>
    <mergeCell ref="E398:H398"/>
    <mergeCell ref="I398:M398"/>
    <mergeCell ref="Q397:R397"/>
    <mergeCell ref="Q398:R398"/>
    <mergeCell ref="E377:G377"/>
    <mergeCell ref="E391:G391"/>
    <mergeCell ref="Q371:Y371"/>
    <mergeCell ref="Q372:Y372"/>
    <mergeCell ref="E372:G372"/>
    <mergeCell ref="E373:G373"/>
    <mergeCell ref="E363:Y363"/>
    <mergeCell ref="S397:Y397"/>
    <mergeCell ref="S398:Y398"/>
    <mergeCell ref="Q373:Y373"/>
    <mergeCell ref="Q374:Y374"/>
    <mergeCell ref="Q375:Y375"/>
    <mergeCell ref="Q376:Y376"/>
    <mergeCell ref="Q377:Y377"/>
    <mergeCell ref="Q391:Y391"/>
    <mergeCell ref="S396:Y396"/>
    <mergeCell ref="N395:Y395"/>
    <mergeCell ref="Q396:R396"/>
    <mergeCell ref="H372:N372"/>
    <mergeCell ref="H373:N373"/>
    <mergeCell ref="H374:N374"/>
    <mergeCell ref="H375:N375"/>
    <mergeCell ref="H376:N376"/>
    <mergeCell ref="H377:N377"/>
    <mergeCell ref="E371:G371"/>
    <mergeCell ref="C367:H367"/>
    <mergeCell ref="E370:Y370"/>
    <mergeCell ref="H391:N391"/>
    <mergeCell ref="E345:E353"/>
    <mergeCell ref="F349:K353"/>
    <mergeCell ref="M345:M353"/>
    <mergeCell ref="L349:L353"/>
    <mergeCell ref="R345:S345"/>
    <mergeCell ref="R346:S346"/>
    <mergeCell ref="R347:S347"/>
    <mergeCell ref="R348:S348"/>
    <mergeCell ref="R349:S349"/>
    <mergeCell ref="R350:S350"/>
    <mergeCell ref="R351:S351"/>
    <mergeCell ref="R352:S352"/>
    <mergeCell ref="R353:S353"/>
    <mergeCell ref="N349:O349"/>
    <mergeCell ref="N345:O345"/>
    <mergeCell ref="N353:O353"/>
    <mergeCell ref="P348:Q348"/>
    <mergeCell ref="P349:Q349"/>
    <mergeCell ref="P350:Q350"/>
    <mergeCell ref="P351:Q351"/>
    <mergeCell ref="P352:Q352"/>
    <mergeCell ref="P353:Q353"/>
    <mergeCell ref="F345:K345"/>
    <mergeCell ref="F346:K346"/>
    <mergeCell ref="T349:Y353"/>
    <mergeCell ref="P347:Q347"/>
    <mergeCell ref="N346:O346"/>
    <mergeCell ref="N347:O347"/>
    <mergeCell ref="N348:O348"/>
    <mergeCell ref="P345:Q345"/>
    <mergeCell ref="P346:Q346"/>
    <mergeCell ref="N350:O350"/>
    <mergeCell ref="N351:O351"/>
    <mergeCell ref="N352:O352"/>
    <mergeCell ref="N303:O323"/>
    <mergeCell ref="P303:Q323"/>
    <mergeCell ref="R303:S323"/>
    <mergeCell ref="T347:Y347"/>
    <mergeCell ref="T348:Y348"/>
    <mergeCell ref="N334:O341"/>
    <mergeCell ref="N342:O342"/>
    <mergeCell ref="P334:Q341"/>
    <mergeCell ref="R334:S341"/>
    <mergeCell ref="P342:Q342"/>
    <mergeCell ref="R342:S342"/>
    <mergeCell ref="T337:Y337"/>
    <mergeCell ref="T338:Y338"/>
    <mergeCell ref="T339:Y339"/>
    <mergeCell ref="T340:Y340"/>
    <mergeCell ref="T341:Y341"/>
    <mergeCell ref="T342:Y342"/>
    <mergeCell ref="T345:Y345"/>
    <mergeCell ref="T346:Y346"/>
    <mergeCell ref="P343:Q343"/>
    <mergeCell ref="P344:Q344"/>
    <mergeCell ref="R343:S343"/>
    <mergeCell ref="T343:Y344"/>
    <mergeCell ref="E334:E344"/>
    <mergeCell ref="F343:K344"/>
    <mergeCell ref="L343:L344"/>
    <mergeCell ref="T329:Y329"/>
    <mergeCell ref="T330:Y330"/>
    <mergeCell ref="T331:Y331"/>
    <mergeCell ref="T332:Y332"/>
    <mergeCell ref="T333:Y333"/>
    <mergeCell ref="T334:Y334"/>
    <mergeCell ref="T335:Y335"/>
    <mergeCell ref="T336:Y336"/>
    <mergeCell ref="M324:S332"/>
    <mergeCell ref="N333:O333"/>
    <mergeCell ref="P333:Q333"/>
    <mergeCell ref="R333:S333"/>
    <mergeCell ref="M342:M344"/>
    <mergeCell ref="F327:K327"/>
    <mergeCell ref="F328:K328"/>
    <mergeCell ref="F329:K329"/>
    <mergeCell ref="R344:S344"/>
    <mergeCell ref="N344:O344"/>
    <mergeCell ref="F326:K326"/>
    <mergeCell ref="F330:K330"/>
    <mergeCell ref="F331:K331"/>
    <mergeCell ref="T300:Y300"/>
    <mergeCell ref="T301:Y301"/>
    <mergeCell ref="T303:Y303"/>
    <mergeCell ref="T323:Y323"/>
    <mergeCell ref="T324:Y324"/>
    <mergeCell ref="T325:Y325"/>
    <mergeCell ref="T326:Y326"/>
    <mergeCell ref="T327:Y327"/>
    <mergeCell ref="T328:Y328"/>
    <mergeCell ref="T314:Y314"/>
    <mergeCell ref="T315:Y315"/>
    <mergeCell ref="T316:Y316"/>
    <mergeCell ref="T317:Y317"/>
    <mergeCell ref="T318:Y318"/>
    <mergeCell ref="T319:Y319"/>
    <mergeCell ref="T320:Y320"/>
    <mergeCell ref="T321:Y321"/>
    <mergeCell ref="T322:Y322"/>
    <mergeCell ref="T313:Y313"/>
    <mergeCell ref="T306:Y306"/>
    <mergeCell ref="T307:Y307"/>
    <mergeCell ref="T308:Y308"/>
    <mergeCell ref="T309:Y309"/>
    <mergeCell ref="F332:K332"/>
    <mergeCell ref="T310:Y310"/>
    <mergeCell ref="T311:Y311"/>
    <mergeCell ref="T312:Y312"/>
    <mergeCell ref="E288:E302"/>
    <mergeCell ref="M288:M302"/>
    <mergeCell ref="N289:S302"/>
    <mergeCell ref="T302:Y302"/>
    <mergeCell ref="P288:Q288"/>
    <mergeCell ref="R288:S288"/>
    <mergeCell ref="T288:Y288"/>
    <mergeCell ref="T289:Y289"/>
    <mergeCell ref="T290:Y290"/>
    <mergeCell ref="T291:Y291"/>
    <mergeCell ref="T292:Y292"/>
    <mergeCell ref="T293:Y293"/>
    <mergeCell ref="T294:Y294"/>
    <mergeCell ref="T295:Y295"/>
    <mergeCell ref="T296:Y296"/>
    <mergeCell ref="T297:Y297"/>
    <mergeCell ref="T298:Y298"/>
    <mergeCell ref="T304:Y304"/>
    <mergeCell ref="T305:Y305"/>
    <mergeCell ref="F314:K314"/>
    <mergeCell ref="E333:K333"/>
    <mergeCell ref="F315:K315"/>
    <mergeCell ref="F316:K316"/>
    <mergeCell ref="F317:K317"/>
    <mergeCell ref="F318:K318"/>
    <mergeCell ref="F319:K319"/>
    <mergeCell ref="F320:K320"/>
    <mergeCell ref="F321:K321"/>
    <mergeCell ref="F322:K322"/>
    <mergeCell ref="E303:E332"/>
    <mergeCell ref="F303:K303"/>
    <mergeCell ref="F304:K304"/>
    <mergeCell ref="F305:K305"/>
    <mergeCell ref="F306:K306"/>
    <mergeCell ref="F307:K307"/>
    <mergeCell ref="F308:K308"/>
    <mergeCell ref="F309:K309"/>
    <mergeCell ref="F310:K310"/>
    <mergeCell ref="F311:K311"/>
    <mergeCell ref="F312:K312"/>
    <mergeCell ref="F313:K313"/>
    <mergeCell ref="F323:K323"/>
    <mergeCell ref="F324:K324"/>
    <mergeCell ref="F325:K325"/>
    <mergeCell ref="F288:K288"/>
    <mergeCell ref="F289:K289"/>
    <mergeCell ref="F290:K290"/>
    <mergeCell ref="F291:K291"/>
    <mergeCell ref="F292:K292"/>
    <mergeCell ref="F293:K293"/>
    <mergeCell ref="F294:K294"/>
    <mergeCell ref="F295:K295"/>
    <mergeCell ref="F296:K296"/>
    <mergeCell ref="F297:K297"/>
    <mergeCell ref="F298:K298"/>
    <mergeCell ref="F299:K299"/>
    <mergeCell ref="F300:K300"/>
    <mergeCell ref="F301:K301"/>
    <mergeCell ref="F302:K302"/>
    <mergeCell ref="N288:O288"/>
    <mergeCell ref="T299:Y299"/>
    <mergeCell ref="E283:Y283"/>
    <mergeCell ref="E284:K284"/>
    <mergeCell ref="E285:E287"/>
    <mergeCell ref="F285:K285"/>
    <mergeCell ref="M285:M287"/>
    <mergeCell ref="F286:K286"/>
    <mergeCell ref="F287:K287"/>
    <mergeCell ref="P284:Q284"/>
    <mergeCell ref="R284:S284"/>
    <mergeCell ref="R285:S287"/>
    <mergeCell ref="T284:Y284"/>
    <mergeCell ref="T285:Y285"/>
    <mergeCell ref="P285:Q287"/>
    <mergeCell ref="T286:Y286"/>
    <mergeCell ref="T287:Y287"/>
    <mergeCell ref="N285:O287"/>
    <mergeCell ref="S233:T233"/>
    <mergeCell ref="I189:M189"/>
    <mergeCell ref="K264:M264"/>
    <mergeCell ref="O271:R271"/>
    <mergeCell ref="I193:M193"/>
    <mergeCell ref="E200:H200"/>
    <mergeCell ref="U234:Y234"/>
    <mergeCell ref="O250:R250"/>
    <mergeCell ref="O236:P236"/>
    <mergeCell ref="D237:J237"/>
    <mergeCell ref="K259:M259"/>
    <mergeCell ref="D260:J260"/>
    <mergeCell ref="K260:M260"/>
    <mergeCell ref="O260:R260"/>
    <mergeCell ref="E265:J265"/>
    <mergeCell ref="K265:M265"/>
    <mergeCell ref="O263:R263"/>
    <mergeCell ref="K267:M267"/>
    <mergeCell ref="O267:R267"/>
    <mergeCell ref="K252:M252"/>
    <mergeCell ref="K254:M254"/>
    <mergeCell ref="D251:J251"/>
    <mergeCell ref="O248:R248"/>
    <mergeCell ref="D250:J250"/>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C109:H109"/>
    <mergeCell ref="I118:M118"/>
    <mergeCell ref="I85:M85"/>
    <mergeCell ref="I87:Y87"/>
    <mergeCell ref="D111:Y111"/>
    <mergeCell ref="I112:Y112"/>
    <mergeCell ref="I114:Y114"/>
    <mergeCell ref="I116:Y116"/>
    <mergeCell ref="I79:Y79"/>
    <mergeCell ref="I81:Y81"/>
    <mergeCell ref="I83:M83"/>
    <mergeCell ref="I120:Y120"/>
    <mergeCell ref="I122:M122"/>
    <mergeCell ref="I163:Y163"/>
    <mergeCell ref="I165:M165"/>
    <mergeCell ref="I167:M167"/>
    <mergeCell ref="C174:H174"/>
    <mergeCell ref="I169:Y169"/>
    <mergeCell ref="I124:M124"/>
    <mergeCell ref="I126:Y126"/>
    <mergeCell ref="C150:H150"/>
    <mergeCell ref="I153:M153"/>
    <mergeCell ref="I161:M161"/>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U232:Y232"/>
    <mergeCell ref="O233:P233"/>
    <mergeCell ref="K232:N232"/>
    <mergeCell ref="I197:M197"/>
    <mergeCell ref="U233:Y233"/>
    <mergeCell ref="S231:T231"/>
    <mergeCell ref="U231:Y231"/>
    <mergeCell ref="I200:M200"/>
    <mergeCell ref="E201:H201"/>
    <mergeCell ref="E214:H214"/>
    <mergeCell ref="I213:M213"/>
    <mergeCell ref="K233:N233"/>
    <mergeCell ref="C225:H225"/>
    <mergeCell ref="D227:Y227"/>
    <mergeCell ref="Q228:T228"/>
    <mergeCell ref="U228:Y230"/>
    <mergeCell ref="K229:M229"/>
    <mergeCell ref="I219:M219"/>
    <mergeCell ref="F232:J232"/>
    <mergeCell ref="F233:J233"/>
    <mergeCell ref="O232:P232"/>
    <mergeCell ref="K228:P228"/>
    <mergeCell ref="K230:M230"/>
    <mergeCell ref="E219:H219"/>
    <mergeCell ref="O195:P195"/>
    <mergeCell ref="D228:J230"/>
    <mergeCell ref="I206:M206"/>
    <mergeCell ref="I195:M195"/>
    <mergeCell ref="Q232:R232"/>
    <mergeCell ref="S232:T232"/>
    <mergeCell ref="D249:J249"/>
    <mergeCell ref="D246:J246"/>
    <mergeCell ref="K246:M246"/>
    <mergeCell ref="S237:T237"/>
    <mergeCell ref="O246:R246"/>
    <mergeCell ref="O247:R247"/>
    <mergeCell ref="D232:E233"/>
    <mergeCell ref="O237:P237"/>
    <mergeCell ref="Q233:R233"/>
    <mergeCell ref="D234:J234"/>
    <mergeCell ref="O234:P234"/>
    <mergeCell ref="K249:M249"/>
    <mergeCell ref="O249:R249"/>
    <mergeCell ref="K247:M247"/>
    <mergeCell ref="S234:T234"/>
    <mergeCell ref="S235:T235"/>
    <mergeCell ref="O245:R245"/>
    <mergeCell ref="K248:M248"/>
    <mergeCell ref="U235:Y235"/>
    <mergeCell ref="S236:T236"/>
    <mergeCell ref="D263:D271"/>
    <mergeCell ref="U236:Y236"/>
    <mergeCell ref="U237:Y237"/>
    <mergeCell ref="Q237:R237"/>
    <mergeCell ref="K237:N237"/>
    <mergeCell ref="O235:P235"/>
    <mergeCell ref="O255:R255"/>
    <mergeCell ref="Q235:R235"/>
    <mergeCell ref="Q236:R236"/>
    <mergeCell ref="K250:M250"/>
    <mergeCell ref="O253:R253"/>
    <mergeCell ref="K251:M251"/>
    <mergeCell ref="K245:M245"/>
    <mergeCell ref="O266:R266"/>
    <mergeCell ref="O268:R268"/>
    <mergeCell ref="D252:J252"/>
    <mergeCell ref="D253:J253"/>
    <mergeCell ref="D245:J245"/>
    <mergeCell ref="K255:M255"/>
    <mergeCell ref="D258:J258"/>
    <mergeCell ref="D261:J261"/>
    <mergeCell ref="K261:M261"/>
    <mergeCell ref="C276:H276"/>
    <mergeCell ref="E266:J266"/>
    <mergeCell ref="E263:J263"/>
    <mergeCell ref="K262:M262"/>
    <mergeCell ref="K263:M263"/>
    <mergeCell ref="E268:J268"/>
    <mergeCell ref="K268:M268"/>
    <mergeCell ref="I280:M280"/>
    <mergeCell ref="D256:J256"/>
    <mergeCell ref="I278:M278"/>
    <mergeCell ref="D255:J255"/>
    <mergeCell ref="D259:J259"/>
    <mergeCell ref="D262:J262"/>
    <mergeCell ref="K266:M266"/>
    <mergeCell ref="E269:J269"/>
    <mergeCell ref="K269:M269"/>
    <mergeCell ref="E270:J270"/>
    <mergeCell ref="E267:J267"/>
    <mergeCell ref="K258:M258"/>
    <mergeCell ref="E264:J264"/>
    <mergeCell ref="K256:M256"/>
    <mergeCell ref="D257:J257"/>
    <mergeCell ref="K257:M257"/>
    <mergeCell ref="J177:Y177"/>
    <mergeCell ref="O251:R251"/>
    <mergeCell ref="O252:R252"/>
    <mergeCell ref="O269:R269"/>
    <mergeCell ref="O270:R270"/>
    <mergeCell ref="O262:R262"/>
    <mergeCell ref="O261:R261"/>
    <mergeCell ref="K270:M270"/>
    <mergeCell ref="E271:J271"/>
    <mergeCell ref="K271:M271"/>
    <mergeCell ref="D247:J247"/>
    <mergeCell ref="D248:J248"/>
    <mergeCell ref="C242:H242"/>
    <mergeCell ref="O265:R265"/>
    <mergeCell ref="D236:J236"/>
    <mergeCell ref="D254:J254"/>
    <mergeCell ref="K253:M253"/>
    <mergeCell ref="O264:R264"/>
    <mergeCell ref="O254:R254"/>
    <mergeCell ref="O258:R258"/>
    <mergeCell ref="O259:R259"/>
    <mergeCell ref="O256:R256"/>
    <mergeCell ref="O257:R257"/>
    <mergeCell ref="D244:Y244"/>
    <mergeCell ref="F347:K347"/>
    <mergeCell ref="F348:K348"/>
    <mergeCell ref="F334:K334"/>
    <mergeCell ref="F335:K335"/>
    <mergeCell ref="F336:K336"/>
    <mergeCell ref="F337:K337"/>
    <mergeCell ref="F338:K338"/>
    <mergeCell ref="F339:K339"/>
    <mergeCell ref="F340:K340"/>
    <mergeCell ref="F341:K341"/>
    <mergeCell ref="F342:K342"/>
  </mergeCells>
  <phoneticPr fontId="4"/>
  <conditionalFormatting sqref="I20:M20">
    <cfRule type="expression" dxfId="222" priority="223" stopIfTrue="1">
      <formula>$A20&lt;&gt;0</formula>
    </cfRule>
  </conditionalFormatting>
  <conditionalFormatting sqref="I22:Y22">
    <cfRule type="expression" dxfId="221" priority="222" stopIfTrue="1">
      <formula>$A22&lt;&gt;0</formula>
    </cfRule>
  </conditionalFormatting>
  <conditionalFormatting sqref="I24:Y24">
    <cfRule type="expression" dxfId="220" priority="221" stopIfTrue="1">
      <formula>$A24&lt;&gt;0</formula>
    </cfRule>
  </conditionalFormatting>
  <conditionalFormatting sqref="I26:Y26">
    <cfRule type="expression" dxfId="219" priority="220" stopIfTrue="1">
      <formula>$A26&lt;&gt;0</formula>
    </cfRule>
  </conditionalFormatting>
  <conditionalFormatting sqref="I28:Y28">
    <cfRule type="expression" dxfId="218" priority="219" stopIfTrue="1">
      <formula>$A28&lt;&gt;0</formula>
    </cfRule>
  </conditionalFormatting>
  <conditionalFormatting sqref="I30:Y30">
    <cfRule type="expression" dxfId="217" priority="218" stopIfTrue="1">
      <formula>$A30&lt;&gt;0</formula>
    </cfRule>
  </conditionalFormatting>
  <conditionalFormatting sqref="I32:Y32">
    <cfRule type="expression" dxfId="216" priority="217" stopIfTrue="1">
      <formula>$A32&lt;&gt;0</formula>
    </cfRule>
  </conditionalFormatting>
  <conditionalFormatting sqref="I34:M34">
    <cfRule type="expression" dxfId="215" priority="216" stopIfTrue="1">
      <formula>$A34&lt;&gt;0</formula>
    </cfRule>
  </conditionalFormatting>
  <conditionalFormatting sqref="I36:M36">
    <cfRule type="expression" dxfId="214" priority="215" stopIfTrue="1">
      <formula>$A36&lt;&gt;0</formula>
    </cfRule>
  </conditionalFormatting>
  <conditionalFormatting sqref="I38:Y38">
    <cfRule type="expression" dxfId="213" priority="214" stopIfTrue="1">
      <formula>$A38&lt;&gt;0</formula>
    </cfRule>
  </conditionalFormatting>
  <conditionalFormatting sqref="I40:M40">
    <cfRule type="expression" dxfId="212" priority="213" stopIfTrue="1">
      <formula>$A40&lt;&gt;0</formula>
    </cfRule>
  </conditionalFormatting>
  <conditionalFormatting sqref="I63:M63">
    <cfRule type="expression" dxfId="211" priority="212" stopIfTrue="1">
      <formula>$A63&lt;&gt;0</formula>
    </cfRule>
  </conditionalFormatting>
  <conditionalFormatting sqref="I69:M69">
    <cfRule type="expression" dxfId="210" priority="211" stopIfTrue="1">
      <formula>$A69&lt;&gt;0</formula>
    </cfRule>
  </conditionalFormatting>
  <conditionalFormatting sqref="I71:Y71">
    <cfRule type="expression" dxfId="209" priority="210" stopIfTrue="1">
      <formula>$A71&lt;&gt;0</formula>
    </cfRule>
  </conditionalFormatting>
  <conditionalFormatting sqref="I73:Y73">
    <cfRule type="expression" dxfId="208" priority="209" stopIfTrue="1">
      <formula>$A73&lt;&gt;0</formula>
    </cfRule>
  </conditionalFormatting>
  <conditionalFormatting sqref="I75:Y75">
    <cfRule type="expression" dxfId="207" priority="208" stopIfTrue="1">
      <formula>$A75&lt;&gt;0</formula>
    </cfRule>
  </conditionalFormatting>
  <conditionalFormatting sqref="I77:Y77">
    <cfRule type="expression" dxfId="206" priority="207" stopIfTrue="1">
      <formula>$A77&lt;&gt;0</formula>
    </cfRule>
  </conditionalFormatting>
  <conditionalFormatting sqref="I79:Y79">
    <cfRule type="expression" dxfId="205" priority="206" stopIfTrue="1">
      <formula>$A79&lt;&gt;0</formula>
    </cfRule>
  </conditionalFormatting>
  <conditionalFormatting sqref="I81:Y81">
    <cfRule type="expression" dxfId="204" priority="205" stopIfTrue="1">
      <formula>$A81&lt;&gt;0</formula>
    </cfRule>
  </conditionalFormatting>
  <conditionalFormatting sqref="I83:M83">
    <cfRule type="expression" dxfId="203" priority="204" stopIfTrue="1">
      <formula>$A83&lt;&gt;0</formula>
    </cfRule>
  </conditionalFormatting>
  <conditionalFormatting sqref="P83">
    <cfRule type="expression" dxfId="202" priority="203" stopIfTrue="1">
      <formula>$A84&lt;&gt;0</formula>
    </cfRule>
  </conditionalFormatting>
  <conditionalFormatting sqref="I85:M85">
    <cfRule type="expression" dxfId="201" priority="202" stopIfTrue="1">
      <formula>$A85&lt;&gt;0</formula>
    </cfRule>
  </conditionalFormatting>
  <conditionalFormatting sqref="I87:Y87">
    <cfRule type="expression" dxfId="200" priority="201" stopIfTrue="1">
      <formula>$A87&lt;&gt;0</formula>
    </cfRule>
  </conditionalFormatting>
  <conditionalFormatting sqref="I112:Y112">
    <cfRule type="expression" dxfId="199" priority="200" stopIfTrue="1">
      <formula>$A112&lt;&gt;0</formula>
    </cfRule>
  </conditionalFormatting>
  <conditionalFormatting sqref="I114:Y114">
    <cfRule type="expression" dxfId="198" priority="199" stopIfTrue="1">
      <formula>$A114&lt;&gt;0</formula>
    </cfRule>
  </conditionalFormatting>
  <conditionalFormatting sqref="I116:Y116">
    <cfRule type="expression" dxfId="197" priority="198" stopIfTrue="1">
      <formula>$A116&lt;&gt;0</formula>
    </cfRule>
  </conditionalFormatting>
  <conditionalFormatting sqref="I118:M118">
    <cfRule type="expression" dxfId="196" priority="197" stopIfTrue="1">
      <formula>$A118&lt;&gt;0</formula>
    </cfRule>
  </conditionalFormatting>
  <conditionalFormatting sqref="I120:Y120">
    <cfRule type="expression" dxfId="195" priority="196" stopIfTrue="1">
      <formula>$A120&lt;&gt;0</formula>
    </cfRule>
  </conditionalFormatting>
  <conditionalFormatting sqref="I122:M122">
    <cfRule type="expression" dxfId="194" priority="195" stopIfTrue="1">
      <formula>$A122&lt;&gt;0</formula>
    </cfRule>
  </conditionalFormatting>
  <conditionalFormatting sqref="I124:M124">
    <cfRule type="expression" dxfId="193" priority="194" stopIfTrue="1">
      <formula>$A124&lt;&gt;0</formula>
    </cfRule>
  </conditionalFormatting>
  <conditionalFormatting sqref="I126:Y126">
    <cfRule type="expression" dxfId="192" priority="193" stopIfTrue="1">
      <formula>$A126&lt;&gt;0</formula>
    </cfRule>
  </conditionalFormatting>
  <conditionalFormatting sqref="I153:M153">
    <cfRule type="expression" dxfId="191" priority="192" stopIfTrue="1">
      <formula>$A153&lt;&gt;0</formula>
    </cfRule>
  </conditionalFormatting>
  <conditionalFormatting sqref="I155:Y155">
    <cfRule type="expression" dxfId="190" priority="191" stopIfTrue="1">
      <formula>$A155&lt;&gt;0</formula>
    </cfRule>
  </conditionalFormatting>
  <conditionalFormatting sqref="I157:Y157">
    <cfRule type="expression" dxfId="189" priority="190" stopIfTrue="1">
      <formula>$A157&lt;&gt;0</formula>
    </cfRule>
  </conditionalFormatting>
  <conditionalFormatting sqref="I159:M159">
    <cfRule type="expression" dxfId="188" priority="189" stopIfTrue="1">
      <formula>$A159&lt;&gt;0</formula>
    </cfRule>
  </conditionalFormatting>
  <conditionalFormatting sqref="I161:M161">
    <cfRule type="expression" dxfId="187" priority="188" stopIfTrue="1">
      <formula>$A161&lt;&gt;0</formula>
    </cfRule>
  </conditionalFormatting>
  <conditionalFormatting sqref="I163:Y163">
    <cfRule type="expression" dxfId="186" priority="187" stopIfTrue="1">
      <formula>$A163&lt;&gt;0</formula>
    </cfRule>
  </conditionalFormatting>
  <conditionalFormatting sqref="I165:M165">
    <cfRule type="expression" dxfId="185" priority="186" stopIfTrue="1">
      <formula>$A165&lt;&gt;0</formula>
    </cfRule>
  </conditionalFormatting>
  <conditionalFormatting sqref="I167:M167">
    <cfRule type="expression" dxfId="184" priority="185" stopIfTrue="1">
      <formula>$A167&lt;&gt;0</formula>
    </cfRule>
  </conditionalFormatting>
  <conditionalFormatting sqref="I169:Y169">
    <cfRule type="expression" dxfId="183" priority="184" stopIfTrue="1">
      <formula>$A169&lt;&gt;0</formula>
    </cfRule>
  </conditionalFormatting>
  <conditionalFormatting sqref="K183:M183">
    <cfRule type="expression" dxfId="182" priority="183" stopIfTrue="1">
      <formula>$A182&lt;&gt;0</formula>
    </cfRule>
  </conditionalFormatting>
  <conditionalFormatting sqref="K184:M184">
    <cfRule type="expression" dxfId="181" priority="182" stopIfTrue="1">
      <formula>$A182&lt;&gt;0</formula>
    </cfRule>
  </conditionalFormatting>
  <conditionalFormatting sqref="N184:V184">
    <cfRule type="expression" dxfId="180" priority="181" stopIfTrue="1">
      <formula>$A184&lt;&gt;0</formula>
    </cfRule>
  </conditionalFormatting>
  <conditionalFormatting sqref="K185:M185">
    <cfRule type="expression" dxfId="179" priority="180" stopIfTrue="1">
      <formula>$A182&lt;&gt;0</formula>
    </cfRule>
  </conditionalFormatting>
  <conditionalFormatting sqref="N185:V185">
    <cfRule type="expression" dxfId="178" priority="179" stopIfTrue="1">
      <formula>$A185&lt;&gt;0</formula>
    </cfRule>
  </conditionalFormatting>
  <conditionalFormatting sqref="K186:M187">
    <cfRule type="expression" dxfId="177" priority="178" stopIfTrue="1">
      <formula>$A182&lt;&gt;0</formula>
    </cfRule>
  </conditionalFormatting>
  <conditionalFormatting sqref="N186:V186">
    <cfRule type="expression" dxfId="176" priority="177" stopIfTrue="1">
      <formula>AND($A186&lt;&gt;0,TRIM($N186)="")</formula>
    </cfRule>
  </conditionalFormatting>
  <conditionalFormatting sqref="W186:X186">
    <cfRule type="expression" dxfId="175" priority="176" stopIfTrue="1">
      <formula>AND($A186&lt;&gt;0,TRIM($W186)="")</formula>
    </cfRule>
  </conditionalFormatting>
  <conditionalFormatting sqref="I189:M189">
    <cfRule type="expression" dxfId="174" priority="175" stopIfTrue="1">
      <formula>$A189&lt;&gt;0</formula>
    </cfRule>
  </conditionalFormatting>
  <conditionalFormatting sqref="I200:M200">
    <cfRule type="expression" dxfId="173" priority="174" stopIfTrue="1">
      <formula>$A200&lt;&gt;0</formula>
    </cfRule>
  </conditionalFormatting>
  <conditionalFormatting sqref="I201:M201">
    <cfRule type="expression" dxfId="172" priority="173" stopIfTrue="1">
      <formula>$A201&lt;&gt;0</formula>
    </cfRule>
  </conditionalFormatting>
  <conditionalFormatting sqref="I202:M202">
    <cfRule type="expression" dxfId="171" priority="172" stopIfTrue="1">
      <formula>$A202&lt;&gt;0</formula>
    </cfRule>
  </conditionalFormatting>
  <conditionalFormatting sqref="I204:M204">
    <cfRule type="expression" dxfId="170" priority="171" stopIfTrue="1">
      <formula>$A204&lt;&gt;0</formula>
    </cfRule>
  </conditionalFormatting>
  <conditionalFormatting sqref="L285">
    <cfRule type="expression" dxfId="169" priority="170" stopIfTrue="1">
      <formula>希望&lt;&gt;0</formula>
    </cfRule>
  </conditionalFormatting>
  <conditionalFormatting sqref="T285:Y285">
    <cfRule type="expression" dxfId="168" priority="169" stopIfTrue="1">
      <formula>AND($L285="○", $T285&lt;&gt;"有")</formula>
    </cfRule>
  </conditionalFormatting>
  <conditionalFormatting sqref="L286">
    <cfRule type="expression" dxfId="167" priority="168" stopIfTrue="1">
      <formula>希望&lt;&gt;0</formula>
    </cfRule>
  </conditionalFormatting>
  <conditionalFormatting sqref="T286:Y286">
    <cfRule type="expression" dxfId="166" priority="167" stopIfTrue="1">
      <formula>AND($L286="○", $T286&lt;&gt;"有")</formula>
    </cfRule>
  </conditionalFormatting>
  <conditionalFormatting sqref="L287">
    <cfRule type="expression" dxfId="165" priority="166" stopIfTrue="1">
      <formula>希望&lt;&gt;0</formula>
    </cfRule>
  </conditionalFormatting>
  <conditionalFormatting sqref="T287:Y287">
    <cfRule type="expression" dxfId="164" priority="165" stopIfTrue="1">
      <formula>AND($L287="○", $T287&lt;&gt;"有")</formula>
    </cfRule>
  </conditionalFormatting>
  <conditionalFormatting sqref="L288">
    <cfRule type="expression" dxfId="163" priority="164" stopIfTrue="1">
      <formula>希望&lt;&gt;0</formula>
    </cfRule>
  </conditionalFormatting>
  <conditionalFormatting sqref="T288:Y288">
    <cfRule type="expression" dxfId="162" priority="163" stopIfTrue="1">
      <formula>AND($L288="○", $T288&lt;&gt;"有")</formula>
    </cfRule>
  </conditionalFormatting>
  <conditionalFormatting sqref="L289">
    <cfRule type="expression" dxfId="161" priority="162" stopIfTrue="1">
      <formula>希望&lt;&gt;0</formula>
    </cfRule>
  </conditionalFormatting>
  <conditionalFormatting sqref="T289:Y289">
    <cfRule type="expression" dxfId="160" priority="161" stopIfTrue="1">
      <formula>AND($L289="○", $T289&lt;&gt;"有")</formula>
    </cfRule>
  </conditionalFormatting>
  <conditionalFormatting sqref="L290">
    <cfRule type="expression" dxfId="159" priority="160" stopIfTrue="1">
      <formula>希望&lt;&gt;0</formula>
    </cfRule>
  </conditionalFormatting>
  <conditionalFormatting sqref="T290:Y290">
    <cfRule type="expression" dxfId="158" priority="159" stopIfTrue="1">
      <formula>AND($L290="○", $T290&lt;&gt;"有")</formula>
    </cfRule>
  </conditionalFormatting>
  <conditionalFormatting sqref="L291">
    <cfRule type="expression" dxfId="157" priority="158" stopIfTrue="1">
      <formula>希望&lt;&gt;0</formula>
    </cfRule>
  </conditionalFormatting>
  <conditionalFormatting sqref="T291:Y291">
    <cfRule type="expression" dxfId="156" priority="157" stopIfTrue="1">
      <formula>AND($L291="○", $T291&lt;&gt;"有")</formula>
    </cfRule>
  </conditionalFormatting>
  <conditionalFormatting sqref="L292">
    <cfRule type="expression" dxfId="155" priority="156" stopIfTrue="1">
      <formula>希望&lt;&gt;0</formula>
    </cfRule>
  </conditionalFormatting>
  <conditionalFormatting sqref="T292:Y292">
    <cfRule type="expression" dxfId="154" priority="155" stopIfTrue="1">
      <formula>AND($L292="○", $T292&lt;&gt;"有")</formula>
    </cfRule>
  </conditionalFormatting>
  <conditionalFormatting sqref="L293">
    <cfRule type="expression" dxfId="153" priority="154" stopIfTrue="1">
      <formula>希望&lt;&gt;0</formula>
    </cfRule>
  </conditionalFormatting>
  <conditionalFormatting sqref="T293:Y293">
    <cfRule type="expression" dxfId="152" priority="153" stopIfTrue="1">
      <formula>AND($L293="○", $T293&lt;&gt;"有")</formula>
    </cfRule>
  </conditionalFormatting>
  <conditionalFormatting sqref="L294">
    <cfRule type="expression" dxfId="151" priority="152" stopIfTrue="1">
      <formula>希望&lt;&gt;0</formula>
    </cfRule>
  </conditionalFormatting>
  <conditionalFormatting sqref="T294:Y294">
    <cfRule type="expression" dxfId="150" priority="151" stopIfTrue="1">
      <formula>AND($L294="○", $T294&lt;&gt;"有")</formula>
    </cfRule>
  </conditionalFormatting>
  <conditionalFormatting sqref="L295">
    <cfRule type="expression" dxfId="149" priority="150" stopIfTrue="1">
      <formula>希望&lt;&gt;0</formula>
    </cfRule>
  </conditionalFormatting>
  <conditionalFormatting sqref="T295:Y295">
    <cfRule type="expression" dxfId="148" priority="149" stopIfTrue="1">
      <formula>AND($L295="○", $T295&lt;&gt;"有")</formula>
    </cfRule>
  </conditionalFormatting>
  <conditionalFormatting sqref="L296">
    <cfRule type="expression" dxfId="147" priority="148" stopIfTrue="1">
      <formula>希望&lt;&gt;0</formula>
    </cfRule>
  </conditionalFormatting>
  <conditionalFormatting sqref="T296:Y296">
    <cfRule type="expression" dxfId="146" priority="147" stopIfTrue="1">
      <formula>AND($L296="○", $T296&lt;&gt;"有")</formula>
    </cfRule>
  </conditionalFormatting>
  <conditionalFormatting sqref="L297">
    <cfRule type="expression" dxfId="145" priority="146" stopIfTrue="1">
      <formula>希望&lt;&gt;0</formula>
    </cfRule>
  </conditionalFormatting>
  <conditionalFormatting sqref="T297:Y297">
    <cfRule type="expression" dxfId="144" priority="145" stopIfTrue="1">
      <formula>AND($L297="○", $T297&lt;&gt;"有")</formula>
    </cfRule>
  </conditionalFormatting>
  <conditionalFormatting sqref="L298">
    <cfRule type="expression" dxfId="143" priority="144" stopIfTrue="1">
      <formula>希望&lt;&gt;0</formula>
    </cfRule>
  </conditionalFormatting>
  <conditionalFormatting sqref="T298:Y298">
    <cfRule type="expression" dxfId="142" priority="143" stopIfTrue="1">
      <formula>AND($L298="○", $T298&lt;&gt;"有")</formula>
    </cfRule>
  </conditionalFormatting>
  <conditionalFormatting sqref="L299">
    <cfRule type="expression" dxfId="141" priority="142" stopIfTrue="1">
      <formula>希望&lt;&gt;0</formula>
    </cfRule>
  </conditionalFormatting>
  <conditionalFormatting sqref="T299:Y299">
    <cfRule type="expression" dxfId="140" priority="141" stopIfTrue="1">
      <formula>AND($L299="○", $T299&lt;&gt;"有")</formula>
    </cfRule>
  </conditionalFormatting>
  <conditionalFormatting sqref="L300">
    <cfRule type="expression" dxfId="139" priority="140" stopIfTrue="1">
      <formula>希望&lt;&gt;0</formula>
    </cfRule>
  </conditionalFormatting>
  <conditionalFormatting sqref="T300:Y300">
    <cfRule type="expression" dxfId="138" priority="139" stopIfTrue="1">
      <formula>AND($L300="○", $T300&lt;&gt;"有")</formula>
    </cfRule>
  </conditionalFormatting>
  <conditionalFormatting sqref="L301">
    <cfRule type="expression" dxfId="137" priority="138" stopIfTrue="1">
      <formula>希望&lt;&gt;0</formula>
    </cfRule>
  </conditionalFormatting>
  <conditionalFormatting sqref="T301:Y301">
    <cfRule type="expression" dxfId="136" priority="137" stopIfTrue="1">
      <formula>AND($L301="○", $T301&lt;&gt;"有")</formula>
    </cfRule>
  </conditionalFormatting>
  <conditionalFormatting sqref="L302">
    <cfRule type="expression" dxfId="135" priority="136" stopIfTrue="1">
      <formula>希望&lt;&gt;0</formula>
    </cfRule>
  </conditionalFormatting>
  <conditionalFormatting sqref="T302:Y302">
    <cfRule type="expression" dxfId="134" priority="135" stopIfTrue="1">
      <formula>AND($L302="○", $T302&lt;&gt;"有")</formula>
    </cfRule>
  </conditionalFormatting>
  <conditionalFormatting sqref="L303">
    <cfRule type="expression" dxfId="133" priority="134" stopIfTrue="1">
      <formula>希望&lt;&gt;0</formula>
    </cfRule>
  </conditionalFormatting>
  <conditionalFormatting sqref="M303">
    <cfRule type="expression" dxfId="132" priority="133" stopIfTrue="1">
      <formula>AND($L303="○", $M303&lt;&gt;"○")</formula>
    </cfRule>
  </conditionalFormatting>
  <conditionalFormatting sqref="T303:Y303">
    <cfRule type="expression" dxfId="131" priority="132" stopIfTrue="1">
      <formula>AND($L303="○", $T303&lt;&gt;"有")</formula>
    </cfRule>
  </conditionalFormatting>
  <conditionalFormatting sqref="L304">
    <cfRule type="expression" dxfId="130" priority="131" stopIfTrue="1">
      <formula>希望&lt;&gt;0</formula>
    </cfRule>
  </conditionalFormatting>
  <conditionalFormatting sqref="M304">
    <cfRule type="expression" dxfId="129" priority="130" stopIfTrue="1">
      <formula>AND($L304="○", $M304&lt;&gt;"○")</formula>
    </cfRule>
  </conditionalFormatting>
  <conditionalFormatting sqref="T304:Y304">
    <cfRule type="expression" dxfId="128" priority="129" stopIfTrue="1">
      <formula>AND($L304="○", $T304&lt;&gt;"有")</formula>
    </cfRule>
  </conditionalFormatting>
  <conditionalFormatting sqref="L305">
    <cfRule type="expression" dxfId="127" priority="128" stopIfTrue="1">
      <formula>希望&lt;&gt;0</formula>
    </cfRule>
  </conditionalFormatting>
  <conditionalFormatting sqref="M305">
    <cfRule type="expression" dxfId="126" priority="127" stopIfTrue="1">
      <formula>AND($L305="○", $M305&lt;&gt;"○")</formula>
    </cfRule>
  </conditionalFormatting>
  <conditionalFormatting sqref="T305:Y305">
    <cfRule type="expression" dxfId="125" priority="126" stopIfTrue="1">
      <formula>AND($L305="○", $T305&lt;&gt;"有")</formula>
    </cfRule>
  </conditionalFormatting>
  <conditionalFormatting sqref="L306">
    <cfRule type="expression" dxfId="124" priority="125" stopIfTrue="1">
      <formula>希望&lt;&gt;0</formula>
    </cfRule>
  </conditionalFormatting>
  <conditionalFormatting sqref="M306">
    <cfRule type="expression" dxfId="123" priority="124" stopIfTrue="1">
      <formula>AND($L306="○", $M306&lt;&gt;"○")</formula>
    </cfRule>
  </conditionalFormatting>
  <conditionalFormatting sqref="T306:Y306">
    <cfRule type="expression" dxfId="122" priority="123" stopIfTrue="1">
      <formula>AND($L306="○", $T306&lt;&gt;"有")</formula>
    </cfRule>
  </conditionalFormatting>
  <conditionalFormatting sqref="L307">
    <cfRule type="expression" dxfId="121" priority="122" stopIfTrue="1">
      <formula>希望&lt;&gt;0</formula>
    </cfRule>
  </conditionalFormatting>
  <conditionalFormatting sqref="M307">
    <cfRule type="expression" dxfId="120" priority="121" stopIfTrue="1">
      <formula>AND($L307="○", $M307&lt;&gt;"○")</formula>
    </cfRule>
  </conditionalFormatting>
  <conditionalFormatting sqref="T307:Y307">
    <cfRule type="expression" dxfId="119" priority="120" stopIfTrue="1">
      <formula>AND($L307="○", $T307&lt;&gt;"有")</formula>
    </cfRule>
  </conditionalFormatting>
  <conditionalFormatting sqref="L308">
    <cfRule type="expression" dxfId="118" priority="119" stopIfTrue="1">
      <formula>希望&lt;&gt;0</formula>
    </cfRule>
  </conditionalFormatting>
  <conditionalFormatting sqref="M308">
    <cfRule type="expression" dxfId="117" priority="118" stopIfTrue="1">
      <formula>AND($L308="○", $M308&lt;&gt;"○")</formula>
    </cfRule>
  </conditionalFormatting>
  <conditionalFormatting sqref="T308:Y308">
    <cfRule type="expression" dxfId="116" priority="117" stopIfTrue="1">
      <formula>AND($L308="○", $T308&lt;&gt;"有")</formula>
    </cfRule>
  </conditionalFormatting>
  <conditionalFormatting sqref="L309">
    <cfRule type="expression" dxfId="115" priority="116" stopIfTrue="1">
      <formula>希望&lt;&gt;0</formula>
    </cfRule>
  </conditionalFormatting>
  <conditionalFormatting sqref="M309">
    <cfRule type="expression" dxfId="114" priority="115" stopIfTrue="1">
      <formula>AND($L309="○", $M309&lt;&gt;"○")</formula>
    </cfRule>
  </conditionalFormatting>
  <conditionalFormatting sqref="T309:Y309">
    <cfRule type="expression" dxfId="113" priority="114" stopIfTrue="1">
      <formula>AND($L309="○", $T309&lt;&gt;"有")</formula>
    </cfRule>
  </conditionalFormatting>
  <conditionalFormatting sqref="L310">
    <cfRule type="expression" dxfId="112" priority="113" stopIfTrue="1">
      <formula>希望&lt;&gt;0</formula>
    </cfRule>
  </conditionalFormatting>
  <conditionalFormatting sqref="M310">
    <cfRule type="expression" dxfId="111" priority="112" stopIfTrue="1">
      <formula>AND($L310="○", $M310&lt;&gt;"○")</formula>
    </cfRule>
  </conditionalFormatting>
  <conditionalFormatting sqref="T310:Y310">
    <cfRule type="expression" dxfId="110" priority="111" stopIfTrue="1">
      <formula>AND($L310="○", $T310&lt;&gt;"有")</formula>
    </cfRule>
  </conditionalFormatting>
  <conditionalFormatting sqref="L311">
    <cfRule type="expression" dxfId="109" priority="110" stopIfTrue="1">
      <formula>希望&lt;&gt;0</formula>
    </cfRule>
  </conditionalFormatting>
  <conditionalFormatting sqref="M311">
    <cfRule type="expression" dxfId="108" priority="109" stopIfTrue="1">
      <formula>AND($L311="○", $M311&lt;&gt;"○")</formula>
    </cfRule>
  </conditionalFormatting>
  <conditionalFormatting sqref="T311:Y311">
    <cfRule type="expression" dxfId="107" priority="108" stopIfTrue="1">
      <formula>AND($L311="○", $T311&lt;&gt;"有")</formula>
    </cfRule>
  </conditionalFormatting>
  <conditionalFormatting sqref="L312">
    <cfRule type="expression" dxfId="106" priority="107" stopIfTrue="1">
      <formula>希望&lt;&gt;0</formula>
    </cfRule>
  </conditionalFormatting>
  <conditionalFormatting sqref="M312">
    <cfRule type="expression" dxfId="105" priority="106" stopIfTrue="1">
      <formula>AND($L312="○", $M312&lt;&gt;"○")</formula>
    </cfRule>
  </conditionalFormatting>
  <conditionalFormatting sqref="T312:Y312">
    <cfRule type="expression" dxfId="104" priority="105" stopIfTrue="1">
      <formula>AND($L312="○", $T312&lt;&gt;"有")</formula>
    </cfRule>
  </conditionalFormatting>
  <conditionalFormatting sqref="L313">
    <cfRule type="expression" dxfId="103" priority="104" stopIfTrue="1">
      <formula>希望&lt;&gt;0</formula>
    </cfRule>
  </conditionalFormatting>
  <conditionalFormatting sqref="M313">
    <cfRule type="expression" dxfId="102" priority="103" stopIfTrue="1">
      <formula>AND($L313="○", $M313&lt;&gt;"○")</formula>
    </cfRule>
  </conditionalFormatting>
  <conditionalFormatting sqref="T313:Y313">
    <cfRule type="expression" dxfId="101" priority="102" stopIfTrue="1">
      <formula>AND($L313="○", $T313&lt;&gt;"有")</formula>
    </cfRule>
  </conditionalFormatting>
  <conditionalFormatting sqref="L314">
    <cfRule type="expression" dxfId="100" priority="101" stopIfTrue="1">
      <formula>希望&lt;&gt;0</formula>
    </cfRule>
  </conditionalFormatting>
  <conditionalFormatting sqref="M314">
    <cfRule type="expression" dxfId="99" priority="100" stopIfTrue="1">
      <formula>AND($L314="○", $M314&lt;&gt;"○")</formula>
    </cfRule>
  </conditionalFormatting>
  <conditionalFormatting sqref="T314:Y314">
    <cfRule type="expression" dxfId="98" priority="99" stopIfTrue="1">
      <formula>AND($L314="○", $T314&lt;&gt;"有")</formula>
    </cfRule>
  </conditionalFormatting>
  <conditionalFormatting sqref="L315">
    <cfRule type="expression" dxfId="97" priority="98" stopIfTrue="1">
      <formula>希望&lt;&gt;0</formula>
    </cfRule>
  </conditionalFormatting>
  <conditionalFormatting sqref="M315">
    <cfRule type="expression" dxfId="96" priority="97" stopIfTrue="1">
      <formula>AND($L315="○", $M315&lt;&gt;"○")</formula>
    </cfRule>
  </conditionalFormatting>
  <conditionalFormatting sqref="T315:Y315">
    <cfRule type="expression" dxfId="95" priority="96" stopIfTrue="1">
      <formula>AND($L315="○", $T315&lt;&gt;"有")</formula>
    </cfRule>
  </conditionalFormatting>
  <conditionalFormatting sqref="L316">
    <cfRule type="expression" dxfId="94" priority="95" stopIfTrue="1">
      <formula>希望&lt;&gt;0</formula>
    </cfRule>
  </conditionalFormatting>
  <conditionalFormatting sqref="M316">
    <cfRule type="expression" dxfId="93" priority="94" stopIfTrue="1">
      <formula>AND($L316="○", $M316&lt;&gt;"○")</formula>
    </cfRule>
  </conditionalFormatting>
  <conditionalFormatting sqref="T316:Y316">
    <cfRule type="expression" dxfId="92" priority="93" stopIfTrue="1">
      <formula>AND($L316="○", $T316&lt;&gt;"有")</formula>
    </cfRule>
  </conditionalFormatting>
  <conditionalFormatting sqref="L317">
    <cfRule type="expression" dxfId="91" priority="92" stopIfTrue="1">
      <formula>希望&lt;&gt;0</formula>
    </cfRule>
  </conditionalFormatting>
  <conditionalFormatting sqref="M317">
    <cfRule type="expression" dxfId="90" priority="91" stopIfTrue="1">
      <formula>AND($L317="○", $M317&lt;&gt;"○")</formula>
    </cfRule>
  </conditionalFormatting>
  <conditionalFormatting sqref="T317:Y317">
    <cfRule type="expression" dxfId="89" priority="90" stopIfTrue="1">
      <formula>AND($L317="○", $T317&lt;&gt;"有")</formula>
    </cfRule>
  </conditionalFormatting>
  <conditionalFormatting sqref="L318">
    <cfRule type="expression" dxfId="88" priority="89" stopIfTrue="1">
      <formula>希望&lt;&gt;0</formula>
    </cfRule>
  </conditionalFormatting>
  <conditionalFormatting sqref="M318">
    <cfRule type="expression" dxfId="87" priority="88" stopIfTrue="1">
      <formula>AND($L318="○", $M318&lt;&gt;"○")</formula>
    </cfRule>
  </conditionalFormatting>
  <conditionalFormatting sqref="T318:Y318">
    <cfRule type="expression" dxfId="86" priority="87" stopIfTrue="1">
      <formula>AND($L318="○", $T318&lt;&gt;"有")</formula>
    </cfRule>
  </conditionalFormatting>
  <conditionalFormatting sqref="L319">
    <cfRule type="expression" dxfId="85" priority="86" stopIfTrue="1">
      <formula>希望&lt;&gt;0</formula>
    </cfRule>
  </conditionalFormatting>
  <conditionalFormatting sqref="M319">
    <cfRule type="expression" dxfId="84" priority="85" stopIfTrue="1">
      <formula>AND($L319="○", $M319&lt;&gt;"○")</formula>
    </cfRule>
  </conditionalFormatting>
  <conditionalFormatting sqref="T319:Y319">
    <cfRule type="expression" dxfId="83" priority="84" stopIfTrue="1">
      <formula>AND($L319="○", $T319&lt;&gt;"有")</formula>
    </cfRule>
  </conditionalFormatting>
  <conditionalFormatting sqref="L320">
    <cfRule type="expression" dxfId="82" priority="83" stopIfTrue="1">
      <formula>希望&lt;&gt;0</formula>
    </cfRule>
  </conditionalFormatting>
  <conditionalFormatting sqref="M320">
    <cfRule type="expression" dxfId="81" priority="82" stopIfTrue="1">
      <formula>AND($L320="○", $M320&lt;&gt;"○")</formula>
    </cfRule>
  </conditionalFormatting>
  <conditionalFormatting sqref="T320:Y320">
    <cfRule type="expression" dxfId="80" priority="81" stopIfTrue="1">
      <formula>AND($L320="○", $T320&lt;&gt;"有")</formula>
    </cfRule>
  </conditionalFormatting>
  <conditionalFormatting sqref="L321">
    <cfRule type="expression" dxfId="79" priority="80" stopIfTrue="1">
      <formula>希望&lt;&gt;0</formula>
    </cfRule>
  </conditionalFormatting>
  <conditionalFormatting sqref="M321">
    <cfRule type="expression" dxfId="78" priority="79" stopIfTrue="1">
      <formula>AND($L321="○", $M321&lt;&gt;"○")</formula>
    </cfRule>
  </conditionalFormatting>
  <conditionalFormatting sqref="T321:Y321">
    <cfRule type="expression" dxfId="77" priority="78" stopIfTrue="1">
      <formula>AND($L321="○", $T321&lt;&gt;"有")</formula>
    </cfRule>
  </conditionalFormatting>
  <conditionalFormatting sqref="L322">
    <cfRule type="expression" dxfId="76" priority="77" stopIfTrue="1">
      <formula>希望&lt;&gt;0</formula>
    </cfRule>
  </conditionalFormatting>
  <conditionalFormatting sqref="M322">
    <cfRule type="expression" dxfId="75" priority="76" stopIfTrue="1">
      <formula>AND($L322="○", $M322&lt;&gt;"○")</formula>
    </cfRule>
  </conditionalFormatting>
  <conditionalFormatting sqref="T322:Y322">
    <cfRule type="expression" dxfId="74" priority="75" stopIfTrue="1">
      <formula>AND($L322="○", $T322&lt;&gt;"有")</formula>
    </cfRule>
  </conditionalFormatting>
  <conditionalFormatting sqref="L323">
    <cfRule type="expression" dxfId="73" priority="74" stopIfTrue="1">
      <formula>希望&lt;&gt;0</formula>
    </cfRule>
  </conditionalFormatting>
  <conditionalFormatting sqref="M323">
    <cfRule type="expression" dxfId="72" priority="73" stopIfTrue="1">
      <formula>AND($L323="○", $M323&lt;&gt;"○")</formula>
    </cfRule>
  </conditionalFormatting>
  <conditionalFormatting sqref="T323:Y323">
    <cfRule type="expression" dxfId="71" priority="72" stopIfTrue="1">
      <formula>AND($L323="○", $T323&lt;&gt;"有")</formula>
    </cfRule>
  </conditionalFormatting>
  <conditionalFormatting sqref="L324">
    <cfRule type="expression" dxfId="70" priority="71" stopIfTrue="1">
      <formula>希望&lt;&gt;0</formula>
    </cfRule>
  </conditionalFormatting>
  <conditionalFormatting sqref="T324:Y324">
    <cfRule type="expression" dxfId="69" priority="70" stopIfTrue="1">
      <formula>AND($L324="○", $T324&lt;&gt;"有")</formula>
    </cfRule>
  </conditionalFormatting>
  <conditionalFormatting sqref="L325">
    <cfRule type="expression" dxfId="68" priority="69" stopIfTrue="1">
      <formula>希望&lt;&gt;0</formula>
    </cfRule>
  </conditionalFormatting>
  <conditionalFormatting sqref="T325:Y325">
    <cfRule type="expression" dxfId="67" priority="68" stopIfTrue="1">
      <formula>AND($L325="○", $T325&lt;&gt;"有")</formula>
    </cfRule>
  </conditionalFormatting>
  <conditionalFormatting sqref="L326">
    <cfRule type="expression" dxfId="66" priority="67" stopIfTrue="1">
      <formula>希望&lt;&gt;0</formula>
    </cfRule>
  </conditionalFormatting>
  <conditionalFormatting sqref="T326:Y326">
    <cfRule type="expression" dxfId="65" priority="66" stopIfTrue="1">
      <formula>AND($L326="○", $T326&lt;&gt;"有")</formula>
    </cfRule>
  </conditionalFormatting>
  <conditionalFormatting sqref="L327">
    <cfRule type="expression" dxfId="64" priority="65" stopIfTrue="1">
      <formula>希望&lt;&gt;0</formula>
    </cfRule>
  </conditionalFormatting>
  <conditionalFormatting sqref="T327:Y327">
    <cfRule type="expression" dxfId="63" priority="64" stopIfTrue="1">
      <formula>AND($L327="○", $T327&lt;&gt;"有")</formula>
    </cfRule>
  </conditionalFormatting>
  <conditionalFormatting sqref="L328">
    <cfRule type="expression" dxfId="62" priority="63" stopIfTrue="1">
      <formula>希望&lt;&gt;0</formula>
    </cfRule>
  </conditionalFormatting>
  <conditionalFormatting sqref="T328:Y328">
    <cfRule type="expression" dxfId="61" priority="62" stopIfTrue="1">
      <formula>AND($L328="○", $T328&lt;&gt;"有")</formula>
    </cfRule>
  </conditionalFormatting>
  <conditionalFormatting sqref="L329">
    <cfRule type="expression" dxfId="60" priority="61" stopIfTrue="1">
      <formula>希望&lt;&gt;0</formula>
    </cfRule>
  </conditionalFormatting>
  <conditionalFormatting sqref="T329:Y329">
    <cfRule type="expression" dxfId="59" priority="60" stopIfTrue="1">
      <formula>AND($L329="○", $T329&lt;&gt;"有")</formula>
    </cfRule>
  </conditionalFormatting>
  <conditionalFormatting sqref="L330">
    <cfRule type="expression" dxfId="58" priority="59" stopIfTrue="1">
      <formula>希望&lt;&gt;0</formula>
    </cfRule>
  </conditionalFormatting>
  <conditionalFormatting sqref="T330:Y330">
    <cfRule type="expression" dxfId="57" priority="58" stopIfTrue="1">
      <formula>AND($L330="○", $T330&lt;&gt;"有")</formula>
    </cfRule>
  </conditionalFormatting>
  <conditionalFormatting sqref="L331">
    <cfRule type="expression" dxfId="56" priority="57" stopIfTrue="1">
      <formula>希望&lt;&gt;0</formula>
    </cfRule>
  </conditionalFormatting>
  <conditionalFormatting sqref="T331:Y331">
    <cfRule type="expression" dxfId="55" priority="56" stopIfTrue="1">
      <formula>AND($L331="○", $T331&lt;&gt;"有")</formula>
    </cfRule>
  </conditionalFormatting>
  <conditionalFormatting sqref="L332">
    <cfRule type="expression" dxfId="54" priority="55" stopIfTrue="1">
      <formula>希望&lt;&gt;0</formula>
    </cfRule>
  </conditionalFormatting>
  <conditionalFormatting sqref="T332:Y332">
    <cfRule type="expression" dxfId="53" priority="54" stopIfTrue="1">
      <formula>AND($L332="○", $T332&lt;&gt;"有")</formula>
    </cfRule>
  </conditionalFormatting>
  <conditionalFormatting sqref="L333">
    <cfRule type="expression" dxfId="52" priority="53" stopIfTrue="1">
      <formula>希望&lt;&gt;0</formula>
    </cfRule>
  </conditionalFormatting>
  <conditionalFormatting sqref="T333:Y333">
    <cfRule type="expression" dxfId="51" priority="52" stopIfTrue="1">
      <formula>AND($L333="○", $T333&lt;&gt;"有")</formula>
    </cfRule>
  </conditionalFormatting>
  <conditionalFormatting sqref="L334">
    <cfRule type="expression" dxfId="50" priority="51" stopIfTrue="1">
      <formula>希望&lt;&gt;0</formula>
    </cfRule>
  </conditionalFormatting>
  <conditionalFormatting sqref="M334">
    <cfRule type="expression" dxfId="49" priority="50" stopIfTrue="1">
      <formula>AND($L334="○", $M334&lt;&gt;"○")</formula>
    </cfRule>
  </conditionalFormatting>
  <conditionalFormatting sqref="T334:Y334">
    <cfRule type="expression" dxfId="48" priority="49" stopIfTrue="1">
      <formula>AND($L334="○", $T334&lt;&gt;"有")</formula>
    </cfRule>
  </conditionalFormatting>
  <conditionalFormatting sqref="L335">
    <cfRule type="expression" dxfId="47" priority="48" stopIfTrue="1">
      <formula>希望&lt;&gt;0</formula>
    </cfRule>
  </conditionalFormatting>
  <conditionalFormatting sqref="M335">
    <cfRule type="expression" dxfId="46" priority="47" stopIfTrue="1">
      <formula>AND($L335="○", $M335&lt;&gt;"○")</formula>
    </cfRule>
  </conditionalFormatting>
  <conditionalFormatting sqref="T335:Y335">
    <cfRule type="expression" dxfId="45" priority="46" stopIfTrue="1">
      <formula>AND($L335="○", $T335&lt;&gt;"有")</formula>
    </cfRule>
  </conditionalFormatting>
  <conditionalFormatting sqref="L336">
    <cfRule type="expression" dxfId="44" priority="45" stopIfTrue="1">
      <formula>希望&lt;&gt;0</formula>
    </cfRule>
  </conditionalFormatting>
  <conditionalFormatting sqref="M336">
    <cfRule type="expression" dxfId="43" priority="44" stopIfTrue="1">
      <formula>AND($L336="○", $M336&lt;&gt;"○")</formula>
    </cfRule>
  </conditionalFormatting>
  <conditionalFormatting sqref="T336:Y336">
    <cfRule type="expression" dxfId="42" priority="43" stopIfTrue="1">
      <formula>AND($L336="○", $T336&lt;&gt;"有")</formula>
    </cfRule>
  </conditionalFormatting>
  <conditionalFormatting sqref="L337">
    <cfRule type="expression" dxfId="41" priority="42" stopIfTrue="1">
      <formula>希望&lt;&gt;0</formula>
    </cfRule>
  </conditionalFormatting>
  <conditionalFormatting sqref="M337">
    <cfRule type="expression" dxfId="40" priority="41" stopIfTrue="1">
      <formula>AND($L337="○", $M337&lt;&gt;"○")</formula>
    </cfRule>
  </conditionalFormatting>
  <conditionalFormatting sqref="T337:Y337">
    <cfRule type="expression" dxfId="39" priority="40" stopIfTrue="1">
      <formula>AND($L337="○", $T337&lt;&gt;"有")</formula>
    </cfRule>
  </conditionalFormatting>
  <conditionalFormatting sqref="L338">
    <cfRule type="expression" dxfId="38" priority="39" stopIfTrue="1">
      <formula>希望&lt;&gt;0</formula>
    </cfRule>
  </conditionalFormatting>
  <conditionalFormatting sqref="M338">
    <cfRule type="expression" dxfId="37" priority="38" stopIfTrue="1">
      <formula>AND($L338="○", $M338&lt;&gt;"○")</formula>
    </cfRule>
  </conditionalFormatting>
  <conditionalFormatting sqref="T338:Y338">
    <cfRule type="expression" dxfId="36" priority="37" stopIfTrue="1">
      <formula>AND($L338="○", $T338&lt;&gt;"有")</formula>
    </cfRule>
  </conditionalFormatting>
  <conditionalFormatting sqref="L339">
    <cfRule type="expression" dxfId="35" priority="36" stopIfTrue="1">
      <formula>希望&lt;&gt;0</formula>
    </cfRule>
  </conditionalFormatting>
  <conditionalFormatting sqref="M339">
    <cfRule type="expression" dxfId="34" priority="35" stopIfTrue="1">
      <formula>AND($L339="○", $M339&lt;&gt;"○")</formula>
    </cfRule>
  </conditionalFormatting>
  <conditionalFormatting sqref="T339:Y339">
    <cfRule type="expression" dxfId="33" priority="34" stopIfTrue="1">
      <formula>AND($L339="○", $T339&lt;&gt;"有")</formula>
    </cfRule>
  </conditionalFormatting>
  <conditionalFormatting sqref="L340">
    <cfRule type="expression" dxfId="32" priority="33" stopIfTrue="1">
      <formula>希望&lt;&gt;0</formula>
    </cfRule>
  </conditionalFormatting>
  <conditionalFormatting sqref="M340">
    <cfRule type="expression" dxfId="31" priority="32" stopIfTrue="1">
      <formula>AND($L340="○", $M340&lt;&gt;"○")</formula>
    </cfRule>
  </conditionalFormatting>
  <conditionalFormatting sqref="T340:Y340">
    <cfRule type="expression" dxfId="30" priority="31" stopIfTrue="1">
      <formula>AND($L340="○", $T340&lt;&gt;"有")</formula>
    </cfRule>
  </conditionalFormatting>
  <conditionalFormatting sqref="L341">
    <cfRule type="expression" dxfId="29" priority="30" stopIfTrue="1">
      <formula>希望&lt;&gt;0</formula>
    </cfRule>
  </conditionalFormatting>
  <conditionalFormatting sqref="M341">
    <cfRule type="expression" dxfId="28" priority="29" stopIfTrue="1">
      <formula>AND($L341="○", $M341&lt;&gt;"○")</formula>
    </cfRule>
  </conditionalFormatting>
  <conditionalFormatting sqref="T341:Y341">
    <cfRule type="expression" dxfId="27" priority="28" stopIfTrue="1">
      <formula>AND($L341="○", $T341&lt;&gt;"有")</formula>
    </cfRule>
  </conditionalFormatting>
  <conditionalFormatting sqref="L342">
    <cfRule type="expression" dxfId="26" priority="27" stopIfTrue="1">
      <formula>希望&lt;&gt;0</formula>
    </cfRule>
  </conditionalFormatting>
  <conditionalFormatting sqref="T342:Y342">
    <cfRule type="expression" dxfId="25" priority="26" stopIfTrue="1">
      <formula>AND($L342="○", $T342&lt;&gt;"有")</formula>
    </cfRule>
  </conditionalFormatting>
  <conditionalFormatting sqref="L343:L344">
    <cfRule type="expression" dxfId="24" priority="25" stopIfTrue="1">
      <formula>希望&lt;&gt;0</formula>
    </cfRule>
  </conditionalFormatting>
  <conditionalFormatting sqref="T343:Y344">
    <cfRule type="expression" dxfId="23" priority="24" stopIfTrue="1">
      <formula>AND($L343="○", $T343&lt;&gt;"有")</formula>
    </cfRule>
  </conditionalFormatting>
  <conditionalFormatting sqref="L345">
    <cfRule type="expression" dxfId="22" priority="23" stopIfTrue="1">
      <formula>希望&lt;&gt;0</formula>
    </cfRule>
  </conditionalFormatting>
  <conditionalFormatting sqref="T345:Y345">
    <cfRule type="expression" dxfId="21" priority="22" stopIfTrue="1">
      <formula>AND($L345="○", $T345&lt;&gt;"有")</formula>
    </cfRule>
  </conditionalFormatting>
  <conditionalFormatting sqref="L346">
    <cfRule type="expression" dxfId="20" priority="21" stopIfTrue="1">
      <formula>希望&lt;&gt;0</formula>
    </cfRule>
  </conditionalFormatting>
  <conditionalFormatting sqref="T346:Y346">
    <cfRule type="expression" dxfId="19" priority="20" stopIfTrue="1">
      <formula>AND($L346="○", $T346&lt;&gt;"有")</formula>
    </cfRule>
  </conditionalFormatting>
  <conditionalFormatting sqref="L347">
    <cfRule type="expression" dxfId="18" priority="19" stopIfTrue="1">
      <formula>希望&lt;&gt;0</formula>
    </cfRule>
  </conditionalFormatting>
  <conditionalFormatting sqref="T347:Y347">
    <cfRule type="expression" dxfId="17" priority="18" stopIfTrue="1">
      <formula>AND($L347="○", $T347&lt;&gt;"有")</formula>
    </cfRule>
  </conditionalFormatting>
  <conditionalFormatting sqref="L348">
    <cfRule type="expression" dxfId="16" priority="17" stopIfTrue="1">
      <formula>希望&lt;&gt;0</formula>
    </cfRule>
  </conditionalFormatting>
  <conditionalFormatting sqref="T348:Y348">
    <cfRule type="expression" dxfId="15" priority="16" stopIfTrue="1">
      <formula>AND($L348="○", $T348&lt;&gt;"有")</formula>
    </cfRule>
  </conditionalFormatting>
  <conditionalFormatting sqref="L349:L353">
    <cfRule type="expression" dxfId="14" priority="15" stopIfTrue="1">
      <formula>希望&lt;&gt;0</formula>
    </cfRule>
  </conditionalFormatting>
  <conditionalFormatting sqref="T349:Y353">
    <cfRule type="expression" dxfId="13" priority="14" stopIfTrue="1">
      <formula>AND($L349="○", $T349&lt;&gt;"有")</formula>
    </cfRule>
  </conditionalFormatting>
  <conditionalFormatting sqref="P285:Q287">
    <cfRule type="expression" dxfId="12" priority="13" stopIfTrue="1">
      <formula>AND(OR($L285="○",$L286="○",$L287="○"),TRIM($P285)="")</formula>
    </cfRule>
  </conditionalFormatting>
  <conditionalFormatting sqref="R285:S287">
    <cfRule type="expression" dxfId="11" priority="12" stopIfTrue="1">
      <formula>AND(OR($L285="○",$L286="○",$L287="○"),TRIM($R285)="")</formula>
    </cfRule>
  </conditionalFormatting>
  <conditionalFormatting sqref="P288:Q288">
    <cfRule type="expression" dxfId="10" priority="11" stopIfTrue="1">
      <formula>AND($L288="○", TRIM($P288)="")</formula>
    </cfRule>
  </conditionalFormatting>
  <conditionalFormatting sqref="R288:S288">
    <cfRule type="expression" dxfId="9" priority="10" stopIfTrue="1">
      <formula>AND($L288="○", TRIM($R288)="")</formula>
    </cfRule>
  </conditionalFormatting>
  <conditionalFormatting sqref="P303:Q323">
    <cfRule type="expression" dxfId="8" priority="9" stopIfTrue="1">
      <formula>AND(COUNTIF($L303:$L323,"○")&gt;0, TRIM($P303)="")</formula>
    </cfRule>
  </conditionalFormatting>
  <conditionalFormatting sqref="R303:S323">
    <cfRule type="expression" dxfId="7" priority="8" stopIfTrue="1">
      <formula>AND(COUNTIF($L303:$L323,"○")&gt;0, TRIM($R303)="")</formula>
    </cfRule>
  </conditionalFormatting>
  <conditionalFormatting sqref="P333:Q333">
    <cfRule type="expression" dxfId="6" priority="7" stopIfTrue="1">
      <formula>AND($L333="○", TRIM($P333)="")</formula>
    </cfRule>
  </conditionalFormatting>
  <conditionalFormatting sqref="R333:S333">
    <cfRule type="expression" dxfId="5" priority="6" stopIfTrue="1">
      <formula>AND($L333="○", TRIM($R333)="")</formula>
    </cfRule>
  </conditionalFormatting>
  <conditionalFormatting sqref="P334:Q341">
    <cfRule type="expression" dxfId="4" priority="5" stopIfTrue="1">
      <formula>AND(COUNTIF($L334:$L341,"○")&gt;0, TRIM($P334)="")</formula>
    </cfRule>
  </conditionalFormatting>
  <conditionalFormatting sqref="R334:S341">
    <cfRule type="expression" dxfId="3" priority="4" stopIfTrue="1">
      <formula>AND(COUNTIF($L334:$L341,"○")&gt;0, TRIM($R334)="")</formula>
    </cfRule>
  </conditionalFormatting>
  <conditionalFormatting sqref="P342:Q342">
    <cfRule type="expression" dxfId="2" priority="3" stopIfTrue="1">
      <formula>AND($L342="○", TRIM($P342)="")</formula>
    </cfRule>
  </conditionalFormatting>
  <conditionalFormatting sqref="R342:S342">
    <cfRule type="expression" dxfId="1" priority="2" stopIfTrue="1">
      <formula>AND($L342="○", TRIM($R342)="")</formula>
    </cfRule>
  </conditionalFormatting>
  <conditionalFormatting sqref="E363:Y363">
    <cfRule type="expression" dxfId="0" priority="1" stopIfTrue="1">
      <formula>$A363&lt;&gt;0</formula>
    </cfRule>
  </conditionalFormatting>
  <dataValidations count="354">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N345:O345 N346:O346 N347:O347 N348:O348 N350:O350 N351:O351 N352:O352 N353:O353 E363:Y363 H372:N372 Q372:Y372 H373:N373 Q373:Y373 H374:N374 Q374:Y374 H375:N375 Q375:Y375 H376:N376 Q376:Y376 H377:N377 Q377:Y377 H378:N378 Q378:Y378 H379:N379 Q379:Y379 H380:N380 Q380:Y380 H381:N381 Q381:Y381 H382:N382 Q382:Y382 H383:N383 Q383:Y383 H384:N384 Q384:Y384 H385:N385 Q385:Y385 H386:N386 Q386:Y386 H387:N387 Q387:Y387 H388:N388 Q388:Y388 H389:N389 Q389:Y389 H390:N390 Q390:Y390 H391:N391 Q391:Y391 E397:H397 I397:M397 N397:P397 S397:Y397 E398:H398 I398:M398 N398:P398 S398:Y398 E399:H399 I399:M399 N399:P399 S399:Y399 E400:H400 I400:M400 N400:P400 S400:Y400 E401:H401 I401:M401 N401:P401 S401:Y401 E402:H402 I402:M402 N402:P402 S402:Y402 E403:H403 I403:M403 N403:P403 S403:Y403 E404:H404 I404:M404 N404:P404 S404:Y404 E405:H405 I405:M405 N405:P405 S405:Y405 E406:H406 I406:M406 N406:P406 S406:Y406 E407:H407 I407:M407 N407:P407 S407:Y407 E408:H408 I408:M408 N408:P408 S408:Y408 E409:H409 I409:M409 N409:P409 S409:Y409 E410:H410 I410:M410 N410:P410 S410:Y410 E411:H411 I411:M411 N411:P411 S411:Y411 E412:H412 I412:M412 N412:P412 S412:Y412 E413:H413 I413:M413 N413:P413 S413:Y413 E414:H414 I414:M414 N414:P414 S414:Y414 E415:H415 I415:M415 N415:P415 S415:Y415 E416:H416 I416:M416 N416:P416 S416:Y416" xr:uid="{05C5E458-7E97-4C7D-B145-785925D6BEEE}"/>
    <dataValidation imeMode="halfAlpha" allowBlank="1" showInputMessage="1" showErrorMessage="1" sqref="I278:M278 I280:M280 P285:Q287 P288:Q288 P303:Q323 P333:Q333 P334:Q341 P342:Q342 P343:Q343 P344:Q344 P345:Q345 P346:Q346 P347:Q347 P348:Q348 P349:Q349 P350:Q350 P351:Q351 P352:Q352 P353:Q353 O372:P372 O373:P373 O374:P374 O375:P375 O376:P376 O377:P377 O378:P378 O379:P379 O380:P380 O381:P381 O382:P382 O383:P383 O384:P384 O385:P385 O386:P386 O387:P387 O388:P388 O389:P389 O390:P390 O391:P391 Q397:R397 Q398:R398 Q399:R399 Q400:R400 Q401:R401 Q402:R402 Q403:R403 Q404:R404 Q405:R405 Q406:R406 Q407:R407 Q408:R408 Q409:R409 Q410:R410 Q411:R411 Q412:R412 Q413:R413 Q414:R414 Q415:R415 Q416:R416" xr:uid="{A002C164-567F-4850-89C1-075364074D4B}"/>
    <dataValidation imeMode="hiragana" allowBlank="1" showInputMessage="1" showErrorMessage="1" sqref="I22:Y22" xr:uid="{EB07A91E-BDFA-40F0-8A17-29F4C96A68BC}"/>
    <dataValidation type="whole" imeMode="halfAlpha" allowBlank="1" showInputMessage="1" showErrorMessage="1" error="7桁の数字を入力してください" sqref="I20:M20" xr:uid="{A41804ED-EA79-4A33-819C-AC695F06AFAE}">
      <formula1>0</formula1>
      <formula2>9999999</formula2>
    </dataValidation>
    <dataValidation imeMode="fullKatakana" allowBlank="1" showInputMessage="1" showErrorMessage="1" sqref="I24:Y24" xr:uid="{5A7EE110-5375-42F6-B5BA-5A2EF8584A0D}"/>
    <dataValidation imeMode="hiragana" allowBlank="1" showInputMessage="1" showErrorMessage="1" sqref="I26:Y26" xr:uid="{36961A71-5FAC-46EC-A3F4-8FB6B6771416}"/>
    <dataValidation imeMode="hiragana" allowBlank="1" showInputMessage="1" showErrorMessage="1" sqref="I28:Y28" xr:uid="{EB9D6221-CE50-41C1-993B-930C398C8E95}"/>
    <dataValidation imeMode="fullKatakana" allowBlank="1" showInputMessage="1" showErrorMessage="1" sqref="I30:Y30" xr:uid="{21204C01-5B7E-44BD-8892-6EE3E222CF45}"/>
    <dataValidation imeMode="hiragana" allowBlank="1" showInputMessage="1" showErrorMessage="1" sqref="I32:Y32" xr:uid="{5269FCD3-A743-4D87-891D-878314498642}"/>
    <dataValidation imeMode="halfAlpha" allowBlank="1" showInputMessage="1" showErrorMessage="1" sqref="I34:M34" xr:uid="{E3D1BFBA-E58E-43D1-ABE3-D8AAA8825795}"/>
    <dataValidation imeMode="halfAlpha" allowBlank="1" showInputMessage="1" showErrorMessage="1" sqref="P34" xr:uid="{BD1657D9-86F0-40B1-AB20-365C0E9F9A2B}"/>
    <dataValidation imeMode="halfAlpha" allowBlank="1" showInputMessage="1" showErrorMessage="1" sqref="I36:M36" xr:uid="{DDE7DF09-1BE0-4F43-894F-DC72FA4AE9A9}"/>
    <dataValidation imeMode="halfAlpha" allowBlank="1" showInputMessage="1" showErrorMessage="1" sqref="I38:Y38" xr:uid="{CE8D47C8-CA28-4296-8F3A-4986443E795E}"/>
    <dataValidation type="list" imeMode="halfAlpha" allowBlank="1" showInputMessage="1" showErrorMessage="1" error="リストから選択してください" sqref="I40:M40" xr:uid="{22B91318-BE2D-49E4-A2A2-98D6F61DADE2}">
      <formula1>"一致する,一致しない"</formula1>
    </dataValidation>
    <dataValidation type="list" imeMode="halfAlpha" allowBlank="1" showInputMessage="1" showErrorMessage="1" error="リストから選択してください" sqref="I63:M63" xr:uid="{898E49D9-4C70-45B9-B9F5-A4236432FA59}">
      <formula1>"しない,する"</formula1>
    </dataValidation>
    <dataValidation type="whole" imeMode="halfAlpha" allowBlank="1" showInputMessage="1" showErrorMessage="1" error="7桁の数字を入力してください" sqref="I69:M69" xr:uid="{2216E2E3-E353-43A9-B962-9AF74B7CE1B7}">
      <formula1>0</formula1>
      <formula2>9999999</formula2>
    </dataValidation>
    <dataValidation imeMode="hiragana" allowBlank="1" showInputMessage="1" showErrorMessage="1" sqref="I71:Y71" xr:uid="{F9CDB2F0-A401-4E0D-8CEF-CB7E7FE931BE}"/>
    <dataValidation imeMode="fullKatakana" allowBlank="1" showInputMessage="1" showErrorMessage="1" sqref="I73:Y73" xr:uid="{CD19F4B4-5201-4DFF-BE74-636D6652031E}"/>
    <dataValidation imeMode="hiragana" allowBlank="1" showInputMessage="1" showErrorMessage="1" sqref="I75:Y75" xr:uid="{4D2DD29B-63B3-4468-8544-425276D6EEFC}"/>
    <dataValidation imeMode="hiragana" allowBlank="1" showInputMessage="1" showErrorMessage="1" sqref="I77:Y77" xr:uid="{7E022291-23D3-42AB-B797-75BE333EA0ED}"/>
    <dataValidation imeMode="fullKatakana" allowBlank="1" showInputMessage="1" showErrorMessage="1" sqref="I79:Y79" xr:uid="{FD745BA8-0DDF-4735-9500-7BC1701B3521}"/>
    <dataValidation imeMode="hiragana" allowBlank="1" showInputMessage="1" showErrorMessage="1" sqref="I81:Y81" xr:uid="{EFE66353-E48F-4F46-A6A0-8899418AD164}"/>
    <dataValidation imeMode="halfAlpha" allowBlank="1" showInputMessage="1" showErrorMessage="1" sqref="I83:M83" xr:uid="{D170243F-9FB3-46A8-BA83-42EF8475670C}"/>
    <dataValidation imeMode="halfAlpha" allowBlank="1" showInputMessage="1" showErrorMessage="1" sqref="P83" xr:uid="{97234DBE-7D67-41E1-8E92-50A798331956}"/>
    <dataValidation imeMode="halfAlpha" allowBlank="1" showInputMessage="1" showErrorMessage="1" sqref="I85:M85" xr:uid="{89C186AC-56AE-4581-B53A-BB531807CF02}"/>
    <dataValidation imeMode="halfAlpha" allowBlank="1" showInputMessage="1" showErrorMessage="1" sqref="I87:Y87" xr:uid="{5050B63F-7168-424F-9C8D-19C39DF6E4E2}"/>
    <dataValidation imeMode="hiragana" allowBlank="1" showInputMessage="1" showErrorMessage="1" sqref="I112:Y112" xr:uid="{DA2D572F-319B-4813-A06E-E5D658AE6DD4}"/>
    <dataValidation imeMode="fullKatakana" allowBlank="1" showInputMessage="1" showErrorMessage="1" sqref="I114:Y114" xr:uid="{62FDABDF-C239-4FD4-8413-007ED93969C5}"/>
    <dataValidation imeMode="hiragana" allowBlank="1" showInputMessage="1" showErrorMessage="1" sqref="I116:Y116" xr:uid="{39DCD593-0121-4124-AFCD-8D70DBA49554}"/>
    <dataValidation type="whole" imeMode="halfAlpha" allowBlank="1" showInputMessage="1" showErrorMessage="1" error="7桁の数字を入力してください" sqref="I118:M118" xr:uid="{CE4F2B0F-152F-4E6F-AD7D-63BCB30E3E68}">
      <formula1>0</formula1>
      <formula2>9999999</formula2>
    </dataValidation>
    <dataValidation imeMode="hiragana" allowBlank="1" showInputMessage="1" showErrorMessage="1" sqref="I120:Y120" xr:uid="{553ECB09-20A8-49CA-8661-09AFD884132E}"/>
    <dataValidation imeMode="halfAlpha" allowBlank="1" showInputMessage="1" showErrorMessage="1" sqref="I122:M122" xr:uid="{F6620320-034C-4DD0-881C-61FC730CFB50}"/>
    <dataValidation imeMode="halfAlpha" allowBlank="1" showInputMessage="1" showErrorMessage="1" sqref="P122" xr:uid="{1EA59D37-65D9-4B13-A1A6-AA0E02A36F16}"/>
    <dataValidation imeMode="halfAlpha" allowBlank="1" showInputMessage="1" showErrorMessage="1" sqref="I124:M124" xr:uid="{E82A5B69-F9DE-43B9-98E8-2AE0C68B0752}"/>
    <dataValidation imeMode="halfAlpha" allowBlank="1" showInputMessage="1" showErrorMessage="1" sqref="I126:Y126" xr:uid="{5DE853E8-138D-4716-A71A-5013A3585BC5}"/>
    <dataValidation type="list" imeMode="halfAlpha" allowBlank="1" showInputMessage="1" showErrorMessage="1" error="リストから選択してください" sqref="I153:M153" xr:uid="{58C573CD-6A16-41C0-A5D0-C630A7D84596}">
      <formula1>"しない,する"</formula1>
    </dataValidation>
    <dataValidation imeMode="fullKatakana" allowBlank="1" showInputMessage="1" showErrorMessage="1" sqref="I155:Y155" xr:uid="{6194CAB0-3097-432D-BCAF-AE0F1761600D}"/>
    <dataValidation imeMode="hiragana" allowBlank="1" showInputMessage="1" showErrorMessage="1" sqref="I157:Y157" xr:uid="{988D8BC3-1DC6-42D9-B963-0546CC2C1C62}"/>
    <dataValidation imeMode="halfAlpha" allowBlank="1" showInputMessage="1" showErrorMessage="1" sqref="I159:M159" xr:uid="{C9C558EB-59D0-457F-B6E6-6ABC4E9801E9}"/>
    <dataValidation type="whole" imeMode="halfAlpha" allowBlank="1" showInputMessage="1" showErrorMessage="1" error="7桁の数字を入力してください" sqref="I161:M161" xr:uid="{BAC623F8-A20F-4065-BCBD-DAF7EFCC1F3A}">
      <formula1>0</formula1>
      <formula2>9999999</formula2>
    </dataValidation>
    <dataValidation imeMode="hiragana" allowBlank="1" showInputMessage="1" showErrorMessage="1" sqref="I163:Y163" xr:uid="{60F10F08-6027-4B6A-901A-F1481A730D2E}"/>
    <dataValidation imeMode="halfAlpha" allowBlank="1" showInputMessage="1" showErrorMessage="1" sqref="I165:M165" xr:uid="{53B16A8B-AF6D-4DD9-98E7-1397169A6A11}"/>
    <dataValidation imeMode="halfAlpha" allowBlank="1" showInputMessage="1" showErrorMessage="1" sqref="I167:M167" xr:uid="{B32AA252-D7D3-42D2-B875-65075F6852F9}"/>
    <dataValidation imeMode="halfAlpha" allowBlank="1" showInputMessage="1" showErrorMessage="1" sqref="I169:Y169" xr:uid="{02182B0F-A89E-4FFA-8DEB-004A5F1EFE2B}"/>
    <dataValidation type="date" imeMode="halfAlpha" allowBlank="1" showInputMessage="1" showErrorMessage="1" error="有効な日付を入力してください" sqref="I176:M176" xr:uid="{4B06CCEA-6277-4BEB-AFB7-B68FC1F0E04E}">
      <formula1>92</formula1>
      <formula2>73415</formula2>
    </dataValidation>
    <dataValidation imeMode="hiragana" allowBlank="1" showInputMessage="1" showErrorMessage="1" sqref="I178:M178" xr:uid="{B8A2D1AA-3E86-4760-A910-44AAB3627953}"/>
    <dataValidation allowBlank="1" showInputMessage="1" showErrorMessage="1" sqref="B182 I203:M203 I214:M214 I220:M220 K237:N237 O237:P237 Q237:R237 S237:T237 U237:Y237 B284" xr:uid="{7FD378AA-22E3-4B07-BAED-F16BD21541BA}"/>
    <dataValidation type="list" imeMode="halfAlpha" allowBlank="1" showInputMessage="1" showErrorMessage="1" error="リストから選択してください" sqref="K183:M183" xr:uid="{19666D5A-304E-4A8D-B658-0F1E68DB5528}">
      <formula1>"○,　"</formula1>
    </dataValidation>
    <dataValidation type="list" imeMode="halfAlpha" allowBlank="1" showInputMessage="1" showErrorMessage="1" error="リストから選択してください" sqref="K184:M184" xr:uid="{DF97EB81-D5C5-4996-BC81-9BCC437088D4}">
      <formula1>"○,　"</formula1>
    </dataValidation>
    <dataValidation type="list" imeMode="halfAlpha" allowBlank="1" showInputMessage="1" showErrorMessage="1" error="リストから選択してください" sqref="K185:M185" xr:uid="{6696F796-96F9-4BC7-A934-12C56CA6FD1F}">
      <formula1>"○,　"</formula1>
    </dataValidation>
    <dataValidation type="list" imeMode="halfAlpha" allowBlank="1" showInputMessage="1" showErrorMessage="1" error="リストから選択してください" sqref="K186:M187" xr:uid="{14526BBA-26D3-4B6B-9C91-530E47C2B20D}">
      <formula1>"○,　"</formula1>
    </dataValidation>
    <dataValidation type="whole" imeMode="halfAlpha" allowBlank="1" showInputMessage="1" showErrorMessage="1" error="有効な数字を入力してください" sqref="W186:X186" xr:uid="{6FF86F31-A0A8-44C8-9C94-2B3766A7E8A6}">
      <formula1>0</formula1>
      <formula2>100</formula2>
    </dataValidation>
    <dataValidation type="whole" imeMode="halfAlpha" allowBlank="1" showInputMessage="1" showErrorMessage="1" error="有効な数字を入力してください" sqref="W187:X187" xr:uid="{05F79575-9591-4C55-A3EA-0F34A3FA4FD7}">
      <formula1>0</formula1>
      <formula2>100</formula2>
    </dataValidation>
    <dataValidation type="whole" imeMode="halfAlpha" allowBlank="1" showInputMessage="1" showErrorMessage="1" error="有効な数字を入力してください" sqref="I189:M189" xr:uid="{9FAFDFA1-7A50-4422-874B-6763A867BD8D}">
      <formula1>0</formula1>
      <formula2>9999999999</formula2>
    </dataValidation>
    <dataValidation type="date" imeMode="halfAlpha" allowBlank="1" showInputMessage="1" showErrorMessage="1" error="有効な日付を入力してください" sqref="I191:M191" xr:uid="{77B0D47B-7B83-4C4D-BA7B-0FFACEBC0490}">
      <formula1>92</formula1>
      <formula2>73415</formula2>
    </dataValidation>
    <dataValidation type="date" imeMode="halfAlpha" allowBlank="1" showInputMessage="1" showErrorMessage="1" error="有効な日付を入力してください" sqref="I193:M193" xr:uid="{50651AC8-D6CC-4DA0-8DAF-B6C6AAAB50B0}">
      <formula1>92</formula1>
      <formula2>73415</formula2>
    </dataValidation>
    <dataValidation type="date" imeMode="halfAlpha" allowBlank="1" showInputMessage="1" showErrorMessage="1" error="有効な日付を入力してください" sqref="I195:M195" xr:uid="{AB7C6727-4A81-47D7-BE97-FA345E68AA38}">
      <formula1>92</formula1>
      <formula2>73415</formula2>
    </dataValidation>
    <dataValidation type="date" imeMode="halfAlpha" allowBlank="1" showInputMessage="1" showErrorMessage="1" error="有効な日付を入力してください" sqref="O195:P195" xr:uid="{C08D3520-C805-4C94-B4BC-1154743EFE1C}">
      <formula1>92</formula1>
      <formula2>73415</formula2>
    </dataValidation>
    <dataValidation type="date" imeMode="halfAlpha" allowBlank="1" showInputMessage="1" showErrorMessage="1" error="有効な日付を入力してください" sqref="I197:M197" xr:uid="{13DE8515-B0B9-425B-B023-AFC95FC44B66}">
      <formula1>92</formula1>
      <formula2>73415</formula2>
    </dataValidation>
    <dataValidation type="whole" imeMode="halfAlpha" allowBlank="1" showInputMessage="1" showErrorMessage="1" error="有効な数字を入力してください" sqref="I200:M200" xr:uid="{F53598CF-A4F5-4E1F-8B1D-147B76247E1D}">
      <formula1>0</formula1>
      <formula2>9999999999</formula2>
    </dataValidation>
    <dataValidation type="whole" imeMode="halfAlpha" allowBlank="1" showInputMessage="1" showErrorMessage="1" error="有効な数字を入力してください" sqref="I201:M201" xr:uid="{665362F9-2C8D-430D-927C-07FB2DA14293}">
      <formula1>0</formula1>
      <formula2>9999999999</formula2>
    </dataValidation>
    <dataValidation type="whole" imeMode="halfAlpha" allowBlank="1" showInputMessage="1" showErrorMessage="1" error="有効な数字を入力してください" sqref="I202:M202" xr:uid="{700C731D-A951-463F-ACC3-D912076C5D1A}">
      <formula1>0</formula1>
      <formula2>9999999999</formula2>
    </dataValidation>
    <dataValidation type="whole" imeMode="halfAlpha" allowBlank="1" showInputMessage="1" showErrorMessage="1" error="有効な数字を入力してください" sqref="I204:M204" xr:uid="{A5262AE3-62CE-4720-8291-432D01B3EA6B}">
      <formula1>0</formula1>
      <formula2>9999999999</formula2>
    </dataValidation>
    <dataValidation type="list" imeMode="halfAlpha" allowBlank="1" showInputMessage="1" showErrorMessage="1" error="リストから選択してください" sqref="I206:M206" xr:uid="{79A94EE8-5BA2-4922-B805-39D2215181F6}">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1C237102-509A-4BCD-A1B0-72B4DA141D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CBF512CA-D95C-47B7-A9C0-89FC0FFABC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7E4BE746-CA12-418B-9664-BEEBBF53B6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BE1F9DD2-553D-47CA-A0BD-AFD63C126D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15D4FEEA-B3A9-4EC5-9130-383B527B39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2B0CD520-6178-433C-882B-EBEF4E2B77B5}">
      <formula1>-9999999999</formula1>
      <formula2>9999999999</formula2>
    </dataValidation>
    <dataValidation type="date" imeMode="halfAlpha" allowBlank="1" showInputMessage="1" showErrorMessage="1" error="有効な日付を入力してください" sqref="K229:M229" xr:uid="{74380C7A-901E-451A-8999-4CA2C6142286}">
      <formula1>92</formula1>
      <formula2>73415</formula2>
    </dataValidation>
    <dataValidation type="date" imeMode="halfAlpha" allowBlank="1" showInputMessage="1" showErrorMessage="1" error="有効な日付を入力してください" sqref="K230:M230" xr:uid="{4C84E66C-D9D8-499F-ACBE-CF6DBC86FEE2}">
      <formula1>92</formula1>
      <formula2>73415</formula2>
    </dataValidation>
    <dataValidation type="date" imeMode="halfAlpha" allowBlank="1" showInputMessage="1" showErrorMessage="1" error="有効な日付を入力してください" sqref="O229" xr:uid="{2B9FF2EF-7893-4B15-AF43-A0C613F49224}">
      <formula1>92</formula1>
      <formula2>73415</formula2>
    </dataValidation>
    <dataValidation type="date" imeMode="halfAlpha" allowBlank="1" showInputMessage="1" showErrorMessage="1" error="有効な日付を入力してください" sqref="O230" xr:uid="{30B28BCB-66C6-4756-B40C-E8554C541D75}">
      <formula1>92</formula1>
      <formula2>73415</formula2>
    </dataValidation>
    <dataValidation type="date" imeMode="halfAlpha" allowBlank="1" showInputMessage="1" showErrorMessage="1" error="有効な日付を入力してください" sqref="Q229" xr:uid="{6288DFBB-F9D5-48E4-97F5-B7A22F1E1869}">
      <formula1>92</formula1>
      <formula2>73415</formula2>
    </dataValidation>
    <dataValidation type="date" imeMode="halfAlpha" allowBlank="1" showInputMessage="1" showErrorMessage="1" error="有効な日付を入力してください" sqref="Q230" xr:uid="{20324D5D-B1C8-4861-BF73-2E1887AB0C85}">
      <formula1>92</formula1>
      <formula2>73415</formula2>
    </dataValidation>
    <dataValidation type="date" imeMode="halfAlpha" allowBlank="1" showInputMessage="1" showErrorMessage="1" error="有効な日付を入力してください" sqref="S229" xr:uid="{9773FF22-8709-4DFD-AF78-95806BF5F2AF}">
      <formula1>92</formula1>
      <formula2>73415</formula2>
    </dataValidation>
    <dataValidation type="date" imeMode="halfAlpha" allowBlank="1" showInputMessage="1" showErrorMessage="1" error="有効な日付を入力してください" sqref="S230" xr:uid="{5CF01B9F-E4A4-4526-AF71-C05D7CA731DD}">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CB20B647-F0BB-47B2-BC51-42C1EE71D1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8F1E1457-D117-4D26-9C0A-85A4FC5CAC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30CE9CBE-985E-4B5E-AAD6-CFE66D426F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89B74F74-A627-4CA9-842E-0590758A92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56C06849-3CC1-4C2D-84BD-5572BBDC046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19D48DE4-3FA5-4511-980D-1C4A1F3A8F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899A2ACE-868C-4D0B-AC73-DCA01BC628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98AB4986-9F4C-46F2-A4D7-5E7D9F1326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F4F1D9CF-7AF4-438F-A645-057D5477EA1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233757A9-AFDF-4899-9AB9-88F807EE01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EADA8B7E-64E9-4D0C-836C-407DB17516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715FC073-E580-4964-B47F-0D955E287C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F1B044E6-FE00-4CB5-9EAD-A90EBAB711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2E8B179E-3AF2-4892-BBDD-010BED8DB5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7099F68F-0071-41D5-8CE5-9FE077389A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39FF279C-4426-4DD5-8C6F-E8AD1BEDB0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5A6595B7-9B6F-4423-AAAF-E95E0DCD9E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A5B05F50-9F38-4DDB-8234-A24E749C4C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1CFD6741-52D3-44A2-8D75-63C74C7C3C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0739725B-C117-4A8E-AC0F-D19866D6BE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A4CC6B30-161B-4AD8-BD71-E8230B639C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D93EF417-0E82-489D-A42D-69D7DEF9CB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A6BE1559-09CF-49D3-B7C3-A412EBE5AB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07BBA77D-A9A8-4454-8ADD-55BB6E6D07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BD91A333-7062-4334-89EA-C81EC501F3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54625283-EE98-4481-9B4F-16D4353F0C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035820C4-73DC-4391-B968-2F0F0FCDB0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BB475A57-8AD7-4DCA-84AB-28EA87A6324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F9CB65AC-3005-4001-A323-14627410975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D05D9BE9-C47F-4D4A-A8D3-BBC406C2645A}">
      <formula1>-9999999999</formula1>
      <formula2>9999999999</formula2>
    </dataValidation>
    <dataValidation type="whole" imeMode="halfAlpha" allowBlank="1" showInputMessage="1" showErrorMessage="1" error="有効な数字を入力してください" sqref="K246:M246" xr:uid="{3071E982-F5B8-4E9B-9E52-0E77B9D303D7}">
      <formula1>0</formula1>
      <formula2>9999999999</formula2>
    </dataValidation>
    <dataValidation type="whole" imeMode="halfAlpha" allowBlank="1" showInputMessage="1" showErrorMessage="1" error="有効な数字を入力してください" sqref="K247:M247" xr:uid="{9FE655C0-5615-4C79-8613-CBB206A59FED}">
      <formula1>0</formula1>
      <formula2>9999999999</formula2>
    </dataValidation>
    <dataValidation type="whole" imeMode="halfAlpha" allowBlank="1" showInputMessage="1" showErrorMessage="1" error="有効な数字を入力してください" sqref="K248:M248" xr:uid="{0D911714-561D-47C7-B80B-0B9C88CE8A7B}">
      <formula1>0</formula1>
      <formula2>9999999999</formula2>
    </dataValidation>
    <dataValidation type="whole" imeMode="halfAlpha" allowBlank="1" showInputMessage="1" showErrorMessage="1" error="有効な数字を入力してください" sqref="K249:M249" xr:uid="{0BB85693-2FB5-46A5-827E-C322832BB588}">
      <formula1>0</formula1>
      <formula2>9999999999</formula2>
    </dataValidation>
    <dataValidation type="whole" imeMode="halfAlpha" allowBlank="1" showInputMessage="1" showErrorMessage="1" error="有効な数字を入力してください" sqref="K250:M250" xr:uid="{EB147E72-7781-4ACD-A298-1FDCD1158D66}">
      <formula1>0</formula1>
      <formula2>9999999999</formula2>
    </dataValidation>
    <dataValidation type="whole" imeMode="halfAlpha" allowBlank="1" showInputMessage="1" showErrorMessage="1" error="有効な数字を入力してください" sqref="K251:M251" xr:uid="{FF973B06-E131-457A-9C81-D570AB9A6DE8}">
      <formula1>0</formula1>
      <formula2>9999999999</formula2>
    </dataValidation>
    <dataValidation type="whole" imeMode="halfAlpha" allowBlank="1" showInputMessage="1" showErrorMessage="1" error="有効な数字を入力してください" sqref="K252:M252" xr:uid="{1ECC797A-2DA0-49D6-A477-9813954D3745}">
      <formula1>0</formula1>
      <formula2>9999999999</formula2>
    </dataValidation>
    <dataValidation type="whole" imeMode="halfAlpha" allowBlank="1" showInputMessage="1" showErrorMessage="1" error="有効な数字を入力してください" sqref="K253:M253" xr:uid="{DC5C9744-B648-473B-B763-5B4F1CA79AB4}">
      <formula1>0</formula1>
      <formula2>9999999999</formula2>
    </dataValidation>
    <dataValidation type="whole" imeMode="halfAlpha" allowBlank="1" showInputMessage="1" showErrorMessage="1" error="有効な数字を入力してください" sqref="K254:M254" xr:uid="{33F13EA0-ADF9-4BD0-9D9C-C549E864D663}">
      <formula1>0</formula1>
      <formula2>9999999999</formula2>
    </dataValidation>
    <dataValidation type="whole" imeMode="halfAlpha" allowBlank="1" showInputMessage="1" showErrorMessage="1" error="有効な数字を入力してください" sqref="K255:M255" xr:uid="{21215870-EF11-4877-9BF4-D21F33C6B771}">
      <formula1>0</formula1>
      <formula2>9999999999</formula2>
    </dataValidation>
    <dataValidation type="whole" imeMode="halfAlpha" allowBlank="1" showInputMessage="1" showErrorMessage="1" error="有効な数字を入力してください" sqref="K256:M256" xr:uid="{CB219632-F5D0-4A14-955D-D6A23096367B}">
      <formula1>0</formula1>
      <formula2>9999999999</formula2>
    </dataValidation>
    <dataValidation type="whole" imeMode="halfAlpha" allowBlank="1" showInputMessage="1" showErrorMessage="1" error="有効な数字を入力してください" sqref="K257:M257" xr:uid="{64FEF6C1-E621-4837-B72C-8FDEAA81F432}">
      <formula1>0</formula1>
      <formula2>9999999999</formula2>
    </dataValidation>
    <dataValidation type="whole" imeMode="halfAlpha" allowBlank="1" showInputMessage="1" showErrorMessage="1" error="有効な数字を入力してください" sqref="K258:M258" xr:uid="{A17E695C-B76E-44C6-A295-2C9D7C0F8C67}">
      <formula1>0</formula1>
      <formula2>9999999999</formula2>
    </dataValidation>
    <dataValidation type="whole" imeMode="halfAlpha" allowBlank="1" showInputMessage="1" showErrorMessage="1" error="有効な数字を入力してください" sqref="K259:M259" xr:uid="{C11D017D-F126-483A-9063-BB287AA651AE}">
      <formula1>0</formula1>
      <formula2>9999999999</formula2>
    </dataValidation>
    <dataValidation type="whole" imeMode="halfAlpha" allowBlank="1" showInputMessage="1" showErrorMessage="1" error="有効な数字を入力してください" sqref="K260:M260" xr:uid="{66FD6F7D-E0BF-4E31-A930-34042C7A7446}">
      <formula1>0</formula1>
      <formula2>9999999999</formula2>
    </dataValidation>
    <dataValidation type="whole" imeMode="halfAlpha" allowBlank="1" showInputMessage="1" showErrorMessage="1" error="有効な数字を入力してください" sqref="K261:M261" xr:uid="{0C06E8DF-0EA2-407E-B52F-21C24A1EB452}">
      <formula1>0</formula1>
      <formula2>9999999999</formula2>
    </dataValidation>
    <dataValidation type="whole" imeMode="halfAlpha" allowBlank="1" showInputMessage="1" showErrorMessage="1" error="有効な数字を入力してください" sqref="K262:M262" xr:uid="{0259832C-4168-41D7-88CF-753EA55E97FE}">
      <formula1>0</formula1>
      <formula2>9999999999</formula2>
    </dataValidation>
    <dataValidation type="whole" imeMode="halfAlpha" allowBlank="1" showInputMessage="1" showErrorMessage="1" error="有効な数字を入力してください" sqref="K263:M263" xr:uid="{B183D183-3390-42D4-BDDF-1B6577BE6368}">
      <formula1>0</formula1>
      <formula2>9999999999</formula2>
    </dataValidation>
    <dataValidation type="whole" imeMode="halfAlpha" allowBlank="1" showInputMessage="1" showErrorMessage="1" error="有効な数字を入力してください" sqref="K264:M264" xr:uid="{3F1EF03C-84D6-4AE1-BD0E-6C4173CD1624}">
      <formula1>0</formula1>
      <formula2>9999999999</formula2>
    </dataValidation>
    <dataValidation type="whole" imeMode="halfAlpha" allowBlank="1" showInputMessage="1" showErrorMessage="1" error="有効な数字を入力してください" sqref="K265:M265" xr:uid="{CBE6D079-79C7-4258-B7CD-0DCC7D84B9A1}">
      <formula1>0</formula1>
      <formula2>9999999999</formula2>
    </dataValidation>
    <dataValidation type="whole" imeMode="halfAlpha" allowBlank="1" showInputMessage="1" showErrorMessage="1" error="有効な数字を入力してください" sqref="K266:M266" xr:uid="{BAEBC2B3-4A33-40CB-BBE6-3FFB3A932F8C}">
      <formula1>0</formula1>
      <formula2>9999999999</formula2>
    </dataValidation>
    <dataValidation type="whole" imeMode="halfAlpha" allowBlank="1" showInputMessage="1" showErrorMessage="1" error="有効な数字を入力してください" sqref="K267:M267" xr:uid="{C4F726CA-782A-474B-A43E-668743639D39}">
      <formula1>0</formula1>
      <formula2>9999999999</formula2>
    </dataValidation>
    <dataValidation type="whole" imeMode="halfAlpha" allowBlank="1" showInputMessage="1" showErrorMessage="1" error="有効な数字を入力してください" sqref="K268:M268" xr:uid="{EE6CDB81-1CE0-47F9-8F4D-71CCD270592D}">
      <formula1>0</formula1>
      <formula2>9999999999</formula2>
    </dataValidation>
    <dataValidation type="whole" imeMode="halfAlpha" allowBlank="1" showInputMessage="1" showErrorMessage="1" error="有効な数字を入力してください" sqref="K269:M269" xr:uid="{0DFC956C-5E10-48A4-8556-C08012AF1C06}">
      <formula1>0</formula1>
      <formula2>9999999999</formula2>
    </dataValidation>
    <dataValidation type="whole" imeMode="halfAlpha" allowBlank="1" showInputMessage="1" showErrorMessage="1" error="有効な数字を入力してください" sqref="K270:M270" xr:uid="{9AD37450-3A08-4426-AFA4-DF259AD1A0A2}">
      <formula1>0</formula1>
      <formula2>9999999999</formula2>
    </dataValidation>
    <dataValidation type="whole" imeMode="halfAlpha" allowBlank="1" showInputMessage="1" showErrorMessage="1" error="有効な数字を入力してください" sqref="K271:M271" xr:uid="{204E74B5-08FA-42D2-AC44-F0868B1B4AD9}">
      <formula1>0</formula1>
      <formula2>9999999999</formula2>
    </dataValidation>
    <dataValidation type="whole" imeMode="halfAlpha" allowBlank="1" showInputMessage="1" showErrorMessage="1" error="有効な数字を入力してください" sqref="S246" xr:uid="{F6D88120-24CC-4911-AD18-DD19939438AC}">
      <formula1>0</formula1>
      <formula2>9999999999</formula2>
    </dataValidation>
    <dataValidation type="whole" imeMode="halfAlpha" allowBlank="1" showInputMessage="1" showErrorMessage="1" error="有効な数字を入力してください" sqref="S247" xr:uid="{25269589-A57C-4BE7-944B-9FADD6B31A82}">
      <formula1>0</formula1>
      <formula2>9999999999</formula2>
    </dataValidation>
    <dataValidation type="whole" imeMode="halfAlpha" allowBlank="1" showInputMessage="1" showErrorMessage="1" error="有効な数字を入力してください" sqref="S248" xr:uid="{09A552B4-08A5-4996-BA16-6FCE8306496A}">
      <formula1>0</formula1>
      <formula2>9999999999</formula2>
    </dataValidation>
    <dataValidation type="whole" imeMode="halfAlpha" allowBlank="1" showInputMessage="1" showErrorMessage="1" error="有効な数字を入力してください" sqref="S249" xr:uid="{A4996760-F1CB-4120-94E8-CD61DA60FFE9}">
      <formula1>0</formula1>
      <formula2>9999999999</formula2>
    </dataValidation>
    <dataValidation type="whole" imeMode="halfAlpha" allowBlank="1" showInputMessage="1" showErrorMessage="1" error="有効な数字を入力してください" sqref="S250" xr:uid="{47D92D7D-E66F-4E0C-8FF7-844FC3883339}">
      <formula1>0</formula1>
      <formula2>9999999999</formula2>
    </dataValidation>
    <dataValidation type="whole" imeMode="halfAlpha" allowBlank="1" showInputMessage="1" showErrorMessage="1" error="有効な数字を入力してください" sqref="S251" xr:uid="{1CA43007-10D6-4799-AC0C-499E1ACAA7FC}">
      <formula1>0</formula1>
      <formula2>9999999999</formula2>
    </dataValidation>
    <dataValidation type="whole" imeMode="halfAlpha" allowBlank="1" showInputMessage="1" showErrorMessage="1" error="有効な数字を入力してください" sqref="S252" xr:uid="{02CAE52D-7CD6-4888-BBDC-C84F06ECAD76}">
      <formula1>0</formula1>
      <formula2>9999999999</formula2>
    </dataValidation>
    <dataValidation type="whole" imeMode="halfAlpha" allowBlank="1" showInputMessage="1" showErrorMessage="1" error="有効な数字を入力してください" sqref="S253" xr:uid="{A78E3537-B06B-48CA-B03E-765604623106}">
      <formula1>0</formula1>
      <formula2>9999999999</formula2>
    </dataValidation>
    <dataValidation type="whole" imeMode="halfAlpha" allowBlank="1" showInputMessage="1" showErrorMessage="1" error="有効な数字を入力してください" sqref="S254" xr:uid="{9900A24D-50F5-46A1-BB83-3543911CE423}">
      <formula1>0</formula1>
      <formula2>9999999999</formula2>
    </dataValidation>
    <dataValidation type="whole" imeMode="halfAlpha" allowBlank="1" showInputMessage="1" showErrorMessage="1" error="有効な数字を入力してください" sqref="S255" xr:uid="{B079DA61-E5C5-4335-B85B-5DAC6E68871B}">
      <formula1>0</formula1>
      <formula2>9999999999</formula2>
    </dataValidation>
    <dataValidation type="whole" imeMode="halfAlpha" allowBlank="1" showInputMessage="1" showErrorMessage="1" error="有効な数字を入力してください" sqref="S256" xr:uid="{9AE06012-FFD8-4C74-8805-5AA697855C67}">
      <formula1>0</formula1>
      <formula2>9999999999</formula2>
    </dataValidation>
    <dataValidation type="whole" imeMode="halfAlpha" allowBlank="1" showInputMessage="1" showErrorMessage="1" error="有効な数字を入力してください" sqref="S257" xr:uid="{891AE544-C647-4DA0-B0A5-906C02BB85F0}">
      <formula1>0</formula1>
      <formula2>9999999999</formula2>
    </dataValidation>
    <dataValidation type="whole" imeMode="halfAlpha" allowBlank="1" showInputMessage="1" showErrorMessage="1" error="有効な数字を入力してください" sqref="S258" xr:uid="{601A27BA-9B04-49CF-A278-CA814BF4B5F0}">
      <formula1>0</formula1>
      <formula2>9999999999</formula2>
    </dataValidation>
    <dataValidation type="whole" imeMode="halfAlpha" allowBlank="1" showInputMessage="1" showErrorMessage="1" error="有効な数字を入力してください" sqref="S259" xr:uid="{146A8919-63B2-4C2D-8FD1-7790479FEE74}">
      <formula1>0</formula1>
      <formula2>9999999999</formula2>
    </dataValidation>
    <dataValidation type="whole" imeMode="halfAlpha" allowBlank="1" showInputMessage="1" showErrorMessage="1" error="有効な数字を入力してください" sqref="S260" xr:uid="{26CE1160-A30F-43E2-A3EA-04697727576B}">
      <formula1>0</formula1>
      <formula2>9999999999</formula2>
    </dataValidation>
    <dataValidation type="whole" imeMode="halfAlpha" allowBlank="1" showInputMessage="1" showErrorMessage="1" error="有効な数字を入力してください" sqref="S261" xr:uid="{D6CDC1D1-52F6-4BD7-92CA-9A4A3ECD98EB}">
      <formula1>0</formula1>
      <formula2>9999999999</formula2>
    </dataValidation>
    <dataValidation type="whole" imeMode="halfAlpha" allowBlank="1" showInputMessage="1" showErrorMessage="1" error="有効な数字を入力してください" sqref="S262" xr:uid="{1D3A13DC-8236-4D5F-AF26-22C95026EC85}">
      <formula1>0</formula1>
      <formula2>9999999999</formula2>
    </dataValidation>
    <dataValidation type="whole" imeMode="halfAlpha" allowBlank="1" showInputMessage="1" showErrorMessage="1" error="有効な数字を入力してください" sqref="S263" xr:uid="{DCAED4F6-E10B-4860-8E59-93A2EFE3D4C0}">
      <formula1>0</formula1>
      <formula2>9999999999</formula2>
    </dataValidation>
    <dataValidation type="whole" imeMode="halfAlpha" allowBlank="1" showInputMessage="1" showErrorMessage="1" error="有効な数字を入力してください" sqref="S264" xr:uid="{9AF84592-61B7-4298-B3EF-725966A47DC5}">
      <formula1>0</formula1>
      <formula2>9999999999</formula2>
    </dataValidation>
    <dataValidation type="whole" imeMode="halfAlpha" allowBlank="1" showInputMessage="1" showErrorMessage="1" error="有効な数字を入力してください" sqref="S265" xr:uid="{69263A9D-21E4-4EB9-8481-32727B33FE44}">
      <formula1>0</formula1>
      <formula2>9999999999</formula2>
    </dataValidation>
    <dataValidation type="whole" imeMode="halfAlpha" allowBlank="1" showInputMessage="1" showErrorMessage="1" error="有効な数字を入力してください" sqref="S266" xr:uid="{485DE0CD-C7F5-47A0-9821-E9D2DAFDBE39}">
      <formula1>0</formula1>
      <formula2>9999999999</formula2>
    </dataValidation>
    <dataValidation type="whole" imeMode="halfAlpha" allowBlank="1" showInputMessage="1" showErrorMessage="1" error="有効な数字を入力してください" sqref="S267" xr:uid="{96239383-E538-45B0-9D95-E1A34066FDD4}">
      <formula1>0</formula1>
      <formula2>9999999999</formula2>
    </dataValidation>
    <dataValidation type="whole" imeMode="halfAlpha" allowBlank="1" showInputMessage="1" showErrorMessage="1" error="有効な数字を入力してください" sqref="S268" xr:uid="{FFB4FB79-06A0-4CFF-A892-F5D7CBAB7884}">
      <formula1>0</formula1>
      <formula2>9999999999</formula2>
    </dataValidation>
    <dataValidation type="whole" imeMode="halfAlpha" allowBlank="1" showInputMessage="1" showErrorMessage="1" error="有効な数字を入力してください" sqref="S269" xr:uid="{F79A3A40-5274-4FCF-B8E3-24526F007C9D}">
      <formula1>0</formula1>
      <formula2>9999999999</formula2>
    </dataValidation>
    <dataValidation type="whole" imeMode="halfAlpha" allowBlank="1" showInputMessage="1" showErrorMessage="1" error="有効な数字を入力してください" sqref="S270" xr:uid="{44474BF4-DB16-4F3A-A2F2-6E18CB596884}">
      <formula1>0</formula1>
      <formula2>9999999999</formula2>
    </dataValidation>
    <dataValidation type="whole" imeMode="halfAlpha" allowBlank="1" showInputMessage="1" showErrorMessage="1" error="有効な数字を入力してください" sqref="S271" xr:uid="{61C946B7-E3A4-4ED4-B78F-9248168EFF99}">
      <formula1>0</formula1>
      <formula2>9999999999</formula2>
    </dataValidation>
    <dataValidation type="list" imeMode="halfAlpha" allowBlank="1" showInputMessage="1" showErrorMessage="1" error="リストから選択してください" sqref="L285" xr:uid="{7B60B340-A225-4775-8308-3D101FEA4A18}">
      <formula1>"○,　"</formula1>
    </dataValidation>
    <dataValidation type="list" imeMode="halfAlpha" allowBlank="1" showInputMessage="1" showErrorMessage="1" error="リストから選択してください" sqref="T285:Y285" xr:uid="{D3923280-6864-4A70-AA32-17CB7CA3A6AF}">
      <formula1>"有,無,　"</formula1>
    </dataValidation>
    <dataValidation type="list" imeMode="halfAlpha" allowBlank="1" showInputMessage="1" showErrorMessage="1" error="リストから選択してください" sqref="L286" xr:uid="{2557C13E-0C9C-4D28-80EF-144480C6BDB6}">
      <formula1>"○,　"</formula1>
    </dataValidation>
    <dataValidation type="list" imeMode="halfAlpha" allowBlank="1" showInputMessage="1" showErrorMessage="1" error="リストから選択してください" sqref="T286:Y286" xr:uid="{D0DA6036-6BD9-4927-9239-E87407194836}">
      <formula1>"有,無,　"</formula1>
    </dataValidation>
    <dataValidation type="list" imeMode="halfAlpha" allowBlank="1" showInputMessage="1" showErrorMessage="1" error="リストから選択してください" sqref="L287" xr:uid="{0ECB1FE6-92DE-419B-9D55-65CD284F24D9}">
      <formula1>"○,　"</formula1>
    </dataValidation>
    <dataValidation type="list" imeMode="halfAlpha" allowBlank="1" showInputMessage="1" showErrorMessage="1" error="リストから選択してください" sqref="T287:Y287" xr:uid="{4C606826-536B-4404-8F0C-92D11BCB5095}">
      <formula1>"有,無,　"</formula1>
    </dataValidation>
    <dataValidation type="list" imeMode="halfAlpha" allowBlank="1" showInputMessage="1" showErrorMessage="1" error="リストから選択してください" sqref="L288" xr:uid="{590C2AC9-3355-4333-B888-F6CA92BBAB90}">
      <formula1>"○,　"</formula1>
    </dataValidation>
    <dataValidation type="list" imeMode="halfAlpha" allowBlank="1" showInputMessage="1" showErrorMessage="1" error="リストから選択してください" sqref="T288:Y288" xr:uid="{9643DCBD-1C2C-4BB3-80FF-1E3E5BE8DB1B}">
      <formula1>"有,無,　"</formula1>
    </dataValidation>
    <dataValidation type="list" imeMode="halfAlpha" allowBlank="1" showInputMessage="1" showErrorMessage="1" error="リストから選択してください" sqref="L289" xr:uid="{128C6A19-F8D0-4D36-BFDC-05F778D8E01C}">
      <formula1>"○,　"</formula1>
    </dataValidation>
    <dataValidation type="list" imeMode="halfAlpha" allowBlank="1" showInputMessage="1" showErrorMessage="1" error="リストから選択してください" sqref="T289:Y289" xr:uid="{45EA4651-DD86-4DE4-899C-BC81A8344FC1}">
      <formula1>"有,無,　"</formula1>
    </dataValidation>
    <dataValidation type="list" imeMode="halfAlpha" allowBlank="1" showInputMessage="1" showErrorMessage="1" error="リストから選択してください" sqref="L290" xr:uid="{F583568A-C311-4478-AAAF-5C26E232736F}">
      <formula1>"○,　"</formula1>
    </dataValidation>
    <dataValidation type="list" imeMode="halfAlpha" allowBlank="1" showInputMessage="1" showErrorMessage="1" error="リストから選択してください" sqref="T290:Y290" xr:uid="{8C71A1B1-B969-4AF2-8E29-F60E05129527}">
      <formula1>"有,無,　"</formula1>
    </dataValidation>
    <dataValidation type="list" imeMode="halfAlpha" allowBlank="1" showInputMessage="1" showErrorMessage="1" error="リストから選択してください" sqref="L291" xr:uid="{9CBC7655-D2F8-494A-B1FE-868DF78462FD}">
      <formula1>"○,　"</formula1>
    </dataValidation>
    <dataValidation type="list" imeMode="halfAlpha" allowBlank="1" showInputMessage="1" showErrorMessage="1" error="リストから選択してください" sqref="T291:Y291" xr:uid="{AC2A6ADB-BA20-4C52-B264-EE5ABABAE3C2}">
      <formula1>"有,無,　"</formula1>
    </dataValidation>
    <dataValidation type="list" imeMode="halfAlpha" allowBlank="1" showInputMessage="1" showErrorMessage="1" error="リストから選択してください" sqref="L292" xr:uid="{FE24F47D-7EF4-4092-83CD-0BF630723ADF}">
      <formula1>"○,　"</formula1>
    </dataValidation>
    <dataValidation type="list" imeMode="halfAlpha" allowBlank="1" showInputMessage="1" showErrorMessage="1" error="リストから選択してください" sqref="T292:Y292" xr:uid="{E6D70C9A-92C8-45D9-A0E5-52EEC6436057}">
      <formula1>"有,無,　"</formula1>
    </dataValidation>
    <dataValidation type="list" imeMode="halfAlpha" allowBlank="1" showInputMessage="1" showErrorMessage="1" error="リストから選択してください" sqref="L293" xr:uid="{5E643370-316D-4B0A-A77A-20631D67484B}">
      <formula1>"○,　"</formula1>
    </dataValidation>
    <dataValidation type="list" imeMode="halfAlpha" allowBlank="1" showInputMessage="1" showErrorMessage="1" error="リストから選択してください" sqref="T293:Y293" xr:uid="{3068035E-EDF9-41A3-9AC0-9DA05621A99E}">
      <formula1>"有,無,　"</formula1>
    </dataValidation>
    <dataValidation type="list" imeMode="halfAlpha" allowBlank="1" showInputMessage="1" showErrorMessage="1" error="リストから選択してください" sqref="L294" xr:uid="{0A050C62-82AC-4AEF-96A0-A36ECF20B9BD}">
      <formula1>"○,　"</formula1>
    </dataValidation>
    <dataValidation type="list" imeMode="halfAlpha" allowBlank="1" showInputMessage="1" showErrorMessage="1" error="リストから選択してください" sqref="T294:Y294" xr:uid="{507B5858-FB53-431B-98E1-B15D51078DAF}">
      <formula1>"有,無,　"</formula1>
    </dataValidation>
    <dataValidation type="list" imeMode="halfAlpha" allowBlank="1" showInputMessage="1" showErrorMessage="1" error="リストから選択してください" sqref="L295" xr:uid="{F11BA88C-D9E0-4871-90DD-42B0094C5704}">
      <formula1>"○,　"</formula1>
    </dataValidation>
    <dataValidation type="list" imeMode="halfAlpha" allowBlank="1" showInputMessage="1" showErrorMessage="1" error="リストから選択してください" sqref="T295:Y295" xr:uid="{A8B95F3E-3123-4A44-A619-D9749ADC88D8}">
      <formula1>"有,無,　"</formula1>
    </dataValidation>
    <dataValidation type="list" imeMode="halfAlpha" allowBlank="1" showInputMessage="1" showErrorMessage="1" error="リストから選択してください" sqref="L296" xr:uid="{A6F652F1-AE65-44A8-8B43-80E4A8943265}">
      <formula1>"○,　"</formula1>
    </dataValidation>
    <dataValidation type="list" imeMode="halfAlpha" allowBlank="1" showInputMessage="1" showErrorMessage="1" error="リストから選択してください" sqref="T296:Y296" xr:uid="{B70C7CB1-D8B4-4290-9FCF-4DF36A6F05BD}">
      <formula1>"有,無,　"</formula1>
    </dataValidation>
    <dataValidation type="list" imeMode="halfAlpha" allowBlank="1" showInputMessage="1" showErrorMessage="1" error="リストから選択してください" sqref="L297" xr:uid="{057B8AEA-15E7-4BCD-ACE7-8EC34121992C}">
      <formula1>"○,　"</formula1>
    </dataValidation>
    <dataValidation type="list" imeMode="halfAlpha" allowBlank="1" showInputMessage="1" showErrorMessage="1" error="リストから選択してください" sqref="T297:Y297" xr:uid="{67C6E57B-D7A1-4F68-95BC-216C414897E9}">
      <formula1>"有,無,　"</formula1>
    </dataValidation>
    <dataValidation type="list" imeMode="halfAlpha" allowBlank="1" showInputMessage="1" showErrorMessage="1" error="リストから選択してください" sqref="L298" xr:uid="{768746F0-186A-46ED-9835-A3E65E01EE82}">
      <formula1>"○,　"</formula1>
    </dataValidation>
    <dataValidation type="list" imeMode="halfAlpha" allowBlank="1" showInputMessage="1" showErrorMessage="1" error="リストから選択してください" sqref="T298:Y298" xr:uid="{03C3430E-AE03-4F72-B54F-4F1FA6185955}">
      <formula1>"有,無,　"</formula1>
    </dataValidation>
    <dataValidation type="list" imeMode="halfAlpha" allowBlank="1" showInputMessage="1" showErrorMessage="1" error="リストから選択してください" sqref="L299" xr:uid="{6FECF363-6633-40CD-A65E-6DEB151FF9FF}">
      <formula1>"○,　"</formula1>
    </dataValidation>
    <dataValidation type="list" imeMode="halfAlpha" allowBlank="1" showInputMessage="1" showErrorMessage="1" error="リストから選択してください" sqref="T299:Y299" xr:uid="{2BFE8426-88A7-449D-B333-6C170D2CA172}">
      <formula1>"有,無,　"</formula1>
    </dataValidation>
    <dataValidation type="list" imeMode="halfAlpha" allowBlank="1" showInputMessage="1" showErrorMessage="1" error="リストから選択してください" sqref="L300" xr:uid="{A5C2A929-1C49-464D-860C-0B53D7393C56}">
      <formula1>"○,　"</formula1>
    </dataValidation>
    <dataValidation type="list" imeMode="halfAlpha" allowBlank="1" showInputMessage="1" showErrorMessage="1" error="リストから選択してください" sqref="T300:Y300" xr:uid="{3EE93AE2-F9E0-4704-BB4C-F47FC7092DE3}">
      <formula1>"有,無,　"</formula1>
    </dataValidation>
    <dataValidation type="list" imeMode="halfAlpha" allowBlank="1" showInputMessage="1" showErrorMessage="1" error="リストから選択してください" sqref="L301" xr:uid="{9549E107-936A-4540-99AF-1BFC17E16839}">
      <formula1>"○,　"</formula1>
    </dataValidation>
    <dataValidation type="list" imeMode="halfAlpha" allowBlank="1" showInputMessage="1" showErrorMessage="1" error="リストから選択してください" sqref="T301:Y301" xr:uid="{DE0F7DDB-FA10-42D9-8AC4-3ED5E7266A3E}">
      <formula1>"有,無,　"</formula1>
    </dataValidation>
    <dataValidation type="list" imeMode="halfAlpha" allowBlank="1" showInputMessage="1" showErrorMessage="1" error="リストから選択してください" sqref="L302" xr:uid="{C4FA3A2E-2E80-45DC-821A-0D11DF831BAE}">
      <formula1>"○,　"</formula1>
    </dataValidation>
    <dataValidation type="list" imeMode="halfAlpha" allowBlank="1" showInputMessage="1" showErrorMessage="1" error="リストから選択してください" sqref="T302:Y302" xr:uid="{0F57E52A-644C-4F96-B9D0-A156C757B048}">
      <formula1>"有,無,　"</formula1>
    </dataValidation>
    <dataValidation type="list" imeMode="halfAlpha" allowBlank="1" showInputMessage="1" showErrorMessage="1" error="リストから選択してください" sqref="L303" xr:uid="{61CD29C9-0F5E-47E1-8464-870C7D83C161}">
      <formula1>"○,　"</formula1>
    </dataValidation>
    <dataValidation type="list" imeMode="halfAlpha" allowBlank="1" showInputMessage="1" showErrorMessage="1" error="リストから選択してください" sqref="M303" xr:uid="{00B385AD-60AD-4096-96CB-3D4E99A8E7AB}">
      <formula1>"○,　"</formula1>
    </dataValidation>
    <dataValidation type="list" imeMode="halfAlpha" allowBlank="1" showInputMessage="1" showErrorMessage="1" error="リストから選択してください" sqref="T303:Y303" xr:uid="{E165CA35-EF51-45E7-A1ED-FA522FA3748F}">
      <formula1>"有,無,　"</formula1>
    </dataValidation>
    <dataValidation type="list" imeMode="halfAlpha" allowBlank="1" showInputMessage="1" showErrorMessage="1" error="リストから選択してください" sqref="L304" xr:uid="{DDDBE5AB-7D95-4FCB-A7EB-7EC1BD2C9DB1}">
      <formula1>"○,　"</formula1>
    </dataValidation>
    <dataValidation type="list" imeMode="halfAlpha" allowBlank="1" showInputMessage="1" showErrorMessage="1" error="リストから選択してください" sqref="M304" xr:uid="{A989896A-CDCF-46ED-A73B-71A0E4AA2F7D}">
      <formula1>"○,　"</formula1>
    </dataValidation>
    <dataValidation type="list" imeMode="halfAlpha" allowBlank="1" showInputMessage="1" showErrorMessage="1" error="リストから選択してください" sqref="T304:Y304" xr:uid="{58D86E6F-BBB0-4A78-A221-C4ED32D91611}">
      <formula1>"有,無,　"</formula1>
    </dataValidation>
    <dataValidation type="list" imeMode="halfAlpha" allowBlank="1" showInputMessage="1" showErrorMessage="1" error="リストから選択してください" sqref="L305" xr:uid="{7E617327-E29D-4EE2-B4FE-067BB3557CF1}">
      <formula1>"○,　"</formula1>
    </dataValidation>
    <dataValidation type="list" imeMode="halfAlpha" allowBlank="1" showInputMessage="1" showErrorMessage="1" error="リストから選択してください" sqref="M305" xr:uid="{8E7AA01F-A41D-409B-A9B9-E1C2FF147DEE}">
      <formula1>"○,　"</formula1>
    </dataValidation>
    <dataValidation type="list" imeMode="halfAlpha" allowBlank="1" showInputMessage="1" showErrorMessage="1" error="リストから選択してください" sqref="T305:Y305" xr:uid="{8C78F0A4-65BC-4005-A2B3-38B650A67297}">
      <formula1>"有,無,　"</formula1>
    </dataValidation>
    <dataValidation type="list" imeMode="halfAlpha" allowBlank="1" showInputMessage="1" showErrorMessage="1" error="リストから選択してください" sqref="L306" xr:uid="{2F0C630A-520F-4606-92D4-4185C2F7ED31}">
      <formula1>"○,　"</formula1>
    </dataValidation>
    <dataValidation type="list" imeMode="halfAlpha" allowBlank="1" showInputMessage="1" showErrorMessage="1" error="リストから選択してください" sqref="M306" xr:uid="{DF47BF20-4CD5-4C3F-8BE0-0D53CA85742B}">
      <formula1>"○,　"</formula1>
    </dataValidation>
    <dataValidation type="list" imeMode="halfAlpha" allowBlank="1" showInputMessage="1" showErrorMessage="1" error="リストから選択してください" sqref="T306:Y306" xr:uid="{B685F6B4-DA7D-4B92-AFDC-73906291BF69}">
      <formula1>"有,無,　"</formula1>
    </dataValidation>
    <dataValidation type="list" imeMode="halfAlpha" allowBlank="1" showInputMessage="1" showErrorMessage="1" error="リストから選択してください" sqref="L307" xr:uid="{41EF15C3-C296-44E8-9DE2-381220617DA7}">
      <formula1>"○,　"</formula1>
    </dataValidation>
    <dataValidation type="list" imeMode="halfAlpha" allowBlank="1" showInputMessage="1" showErrorMessage="1" error="リストから選択してください" sqref="M307" xr:uid="{21BBDFBF-15AE-430C-90BD-84BF7EE8BEF7}">
      <formula1>"○,　"</formula1>
    </dataValidation>
    <dataValidation type="list" imeMode="halfAlpha" allowBlank="1" showInputMessage="1" showErrorMessage="1" error="リストから選択してください" sqref="T307:Y307" xr:uid="{40510E56-43F8-4F56-9457-23EA22937D41}">
      <formula1>"有,無,　"</formula1>
    </dataValidation>
    <dataValidation type="list" imeMode="halfAlpha" allowBlank="1" showInputMessage="1" showErrorMessage="1" error="リストから選択してください" sqref="L308" xr:uid="{822A9945-3E3B-4956-8989-C97873C29A39}">
      <formula1>"○,　"</formula1>
    </dataValidation>
    <dataValidation type="list" imeMode="halfAlpha" allowBlank="1" showInputMessage="1" showErrorMessage="1" error="リストから選択してください" sqref="M308" xr:uid="{DB7A0D7C-42F0-445B-86CB-321696FFAB3A}">
      <formula1>"○,　"</formula1>
    </dataValidation>
    <dataValidation type="list" imeMode="halfAlpha" allowBlank="1" showInputMessage="1" showErrorMessage="1" error="リストから選択してください" sqref="T308:Y308" xr:uid="{399F6406-10E4-4179-85ED-6C28FEC031C1}">
      <formula1>"有,無,　"</formula1>
    </dataValidation>
    <dataValidation type="list" imeMode="halfAlpha" allowBlank="1" showInputMessage="1" showErrorMessage="1" error="リストから選択してください" sqref="L309" xr:uid="{91A3F6CD-9E63-4C38-B24C-BD454A12DD70}">
      <formula1>"○,　"</formula1>
    </dataValidation>
    <dataValidation type="list" imeMode="halfAlpha" allowBlank="1" showInputMessage="1" showErrorMessage="1" error="リストから選択してください" sqref="M309" xr:uid="{CC254A39-5BE8-4F57-9D15-FAD1C0CDDF7B}">
      <formula1>"○,　"</formula1>
    </dataValidation>
    <dataValidation type="list" imeMode="halfAlpha" allowBlank="1" showInputMessage="1" showErrorMessage="1" error="リストから選択してください" sqref="T309:Y309" xr:uid="{582E9D2B-23F4-46F6-9C14-DD806AA3C1E3}">
      <formula1>"有,無,　"</formula1>
    </dataValidation>
    <dataValidation type="list" imeMode="halfAlpha" allowBlank="1" showInputMessage="1" showErrorMessage="1" error="リストから選択してください" sqref="L310" xr:uid="{FF285D50-E655-4CDE-9395-47135B7C6B3F}">
      <formula1>"○,　"</formula1>
    </dataValidation>
    <dataValidation type="list" imeMode="halfAlpha" allowBlank="1" showInputMessage="1" showErrorMessage="1" error="リストから選択してください" sqref="M310" xr:uid="{28E3B1C1-B1B3-4900-8DB5-5EAABB1BEC60}">
      <formula1>"○,　"</formula1>
    </dataValidation>
    <dataValidation type="list" imeMode="halfAlpha" allowBlank="1" showInputMessage="1" showErrorMessage="1" error="リストから選択してください" sqref="T310:Y310" xr:uid="{B64CCA1A-8B2A-4B0E-8FB1-D7C390A2F5EC}">
      <formula1>"有,無,　"</formula1>
    </dataValidation>
    <dataValidation type="list" imeMode="halfAlpha" allowBlank="1" showInputMessage="1" showErrorMessage="1" error="リストから選択してください" sqref="L311" xr:uid="{C82209AA-1EE9-4F7F-AA68-C7C37BFD5384}">
      <formula1>"○,　"</formula1>
    </dataValidation>
    <dataValidation type="list" imeMode="halfAlpha" allowBlank="1" showInputMessage="1" showErrorMessage="1" error="リストから選択してください" sqref="M311" xr:uid="{625F105D-9DFF-462D-974F-863A3D3304B6}">
      <formula1>"○,　"</formula1>
    </dataValidation>
    <dataValidation type="list" imeMode="halfAlpha" allowBlank="1" showInputMessage="1" showErrorMessage="1" error="リストから選択してください" sqref="T311:Y311" xr:uid="{6F0BDC38-F64E-43BC-B46F-C83418F9AC76}">
      <formula1>"有,無,　"</formula1>
    </dataValidation>
    <dataValidation type="list" imeMode="halfAlpha" allowBlank="1" showInputMessage="1" showErrorMessage="1" error="リストから選択してください" sqref="L312" xr:uid="{B9CD7447-3D40-49BF-B157-00628CA988DD}">
      <formula1>"○,　"</formula1>
    </dataValidation>
    <dataValidation type="list" imeMode="halfAlpha" allowBlank="1" showInputMessage="1" showErrorMessage="1" error="リストから選択してください" sqref="M312" xr:uid="{DD3994F4-80BB-46A1-B957-7D7EDE8A1F7C}">
      <formula1>"○,　"</formula1>
    </dataValidation>
    <dataValidation type="list" imeMode="halfAlpha" allowBlank="1" showInputMessage="1" showErrorMessage="1" error="リストから選択してください" sqref="T312:Y312" xr:uid="{4BA8E63C-1652-4971-BFC9-B05147DBDA50}">
      <formula1>"有,無,　"</formula1>
    </dataValidation>
    <dataValidation type="list" imeMode="halfAlpha" allowBlank="1" showInputMessage="1" showErrorMessage="1" error="リストから選択してください" sqref="L313" xr:uid="{D9DC74DE-7337-4388-B1F9-AC5AA419CB11}">
      <formula1>"○,　"</formula1>
    </dataValidation>
    <dataValidation type="list" imeMode="halfAlpha" allowBlank="1" showInputMessage="1" showErrorMessage="1" error="リストから選択してください" sqref="M313" xr:uid="{684AC106-DA25-4768-93DC-87E7C9217B22}">
      <formula1>"○,　"</formula1>
    </dataValidation>
    <dataValidation type="list" imeMode="halfAlpha" allowBlank="1" showInputMessage="1" showErrorMessage="1" error="リストから選択してください" sqref="T313:Y313" xr:uid="{26B52A6D-A443-48A9-9095-8D68C48B1A19}">
      <formula1>"有,無,　"</formula1>
    </dataValidation>
    <dataValidation type="list" imeMode="halfAlpha" allowBlank="1" showInputMessage="1" showErrorMessage="1" error="リストから選択してください" sqref="L314" xr:uid="{3ED7FBA9-A31D-4BCB-9346-F8CF845092DE}">
      <formula1>"○,　"</formula1>
    </dataValidation>
    <dataValidation type="list" imeMode="halfAlpha" allowBlank="1" showInputMessage="1" showErrorMessage="1" error="リストから選択してください" sqref="M314" xr:uid="{4EEA08A6-51D4-4211-A112-95D70207AAE6}">
      <formula1>"○,　"</formula1>
    </dataValidation>
    <dataValidation type="list" imeMode="halfAlpha" allowBlank="1" showInputMessage="1" showErrorMessage="1" error="リストから選択してください" sqref="T314:Y314" xr:uid="{3D28ADDB-ED66-420E-A677-C4882E575B31}">
      <formula1>"有,無,　"</formula1>
    </dataValidation>
    <dataValidation type="list" imeMode="halfAlpha" allowBlank="1" showInputMessage="1" showErrorMessage="1" error="リストから選択してください" sqref="L315" xr:uid="{94A01B10-D81B-489C-988E-1298FBEB3EFC}">
      <formula1>"○,　"</formula1>
    </dataValidation>
    <dataValidation type="list" imeMode="halfAlpha" allowBlank="1" showInputMessage="1" showErrorMessage="1" error="リストから選択してください" sqref="M315" xr:uid="{9135986B-9588-42F9-959A-BCDDF8912019}">
      <formula1>"○,　"</formula1>
    </dataValidation>
    <dataValidation type="list" imeMode="halfAlpha" allowBlank="1" showInputMessage="1" showErrorMessage="1" error="リストから選択してください" sqref="T315:Y315" xr:uid="{E918E272-FD39-4085-A0BE-8119EA945C2F}">
      <formula1>"有,無,　"</formula1>
    </dataValidation>
    <dataValidation type="list" imeMode="halfAlpha" allowBlank="1" showInputMessage="1" showErrorMessage="1" error="リストから選択してください" sqref="L316" xr:uid="{56DAE145-04A2-4B4E-A4AF-3BB6EE1535B9}">
      <formula1>"○,　"</formula1>
    </dataValidation>
    <dataValidation type="list" imeMode="halfAlpha" allowBlank="1" showInputMessage="1" showErrorMessage="1" error="リストから選択してください" sqref="M316" xr:uid="{BB88854E-DBF2-4233-8DEF-B1C989BD8AA9}">
      <formula1>"○,　"</formula1>
    </dataValidation>
    <dataValidation type="list" imeMode="halfAlpha" allowBlank="1" showInputMessage="1" showErrorMessage="1" error="リストから選択してください" sqref="T316:Y316" xr:uid="{6E1AF9D1-F992-4C42-832D-1943C0138ED3}">
      <formula1>"有,無,　"</formula1>
    </dataValidation>
    <dataValidation type="list" imeMode="halfAlpha" allowBlank="1" showInputMessage="1" showErrorMessage="1" error="リストから選択してください" sqref="L317" xr:uid="{08B74176-08AF-4B78-91CA-E47253934FCC}">
      <formula1>"○,　"</formula1>
    </dataValidation>
    <dataValidation type="list" imeMode="halfAlpha" allowBlank="1" showInputMessage="1" showErrorMessage="1" error="リストから選択してください" sqref="M317" xr:uid="{472489FB-79F6-45A7-8C15-B9C301AE97BF}">
      <formula1>"○,　"</formula1>
    </dataValidation>
    <dataValidation type="list" imeMode="halfAlpha" allowBlank="1" showInputMessage="1" showErrorMessage="1" error="リストから選択してください" sqref="T317:Y317" xr:uid="{29F6905B-4FEA-4F35-9D99-28204F5B054C}">
      <formula1>"有,無,　"</formula1>
    </dataValidation>
    <dataValidation type="list" imeMode="halfAlpha" allowBlank="1" showInputMessage="1" showErrorMessage="1" error="リストから選択してください" sqref="L318" xr:uid="{E8D78C8D-0F1A-4656-BA87-05338DB4EFB9}">
      <formula1>"○,　"</formula1>
    </dataValidation>
    <dataValidation type="list" imeMode="halfAlpha" allowBlank="1" showInputMessage="1" showErrorMessage="1" error="リストから選択してください" sqref="M318" xr:uid="{FD2024E1-4D62-4012-AFAC-277D436F3EF6}">
      <formula1>"○,　"</formula1>
    </dataValidation>
    <dataValidation type="list" imeMode="halfAlpha" allowBlank="1" showInputMessage="1" showErrorMessage="1" error="リストから選択してください" sqref="T318:Y318" xr:uid="{3652A0EB-EA0D-46AC-8C58-1FAF59392978}">
      <formula1>"有,無,　"</formula1>
    </dataValidation>
    <dataValidation type="list" imeMode="halfAlpha" allowBlank="1" showInputMessage="1" showErrorMessage="1" error="リストから選択してください" sqref="L319" xr:uid="{3D584C0C-465C-4534-BFB6-BE3263E98EB1}">
      <formula1>"○,　"</formula1>
    </dataValidation>
    <dataValidation type="list" imeMode="halfAlpha" allowBlank="1" showInputMessage="1" showErrorMessage="1" error="リストから選択してください" sqref="M319" xr:uid="{8A30C113-E3EA-4AA7-8B8A-8FE7719F824C}">
      <formula1>"○,　"</formula1>
    </dataValidation>
    <dataValidation type="list" imeMode="halfAlpha" allowBlank="1" showInputMessage="1" showErrorMessage="1" error="リストから選択してください" sqref="T319:Y319" xr:uid="{7D88CB46-A046-4214-9899-E264AAD0DDD3}">
      <formula1>"有,無,　"</formula1>
    </dataValidation>
    <dataValidation type="list" imeMode="halfAlpha" allowBlank="1" showInputMessage="1" showErrorMessage="1" error="リストから選択してください" sqref="L320" xr:uid="{2E5508B4-0977-42E5-94B4-7FA56C5CFEE5}">
      <formula1>"○,　"</formula1>
    </dataValidation>
    <dataValidation type="list" imeMode="halfAlpha" allowBlank="1" showInputMessage="1" showErrorMessage="1" error="リストから選択してください" sqref="M320" xr:uid="{EC1F47B1-583D-4541-B6B5-301AB48A815B}">
      <formula1>"○,　"</formula1>
    </dataValidation>
    <dataValidation type="list" imeMode="halfAlpha" allowBlank="1" showInputMessage="1" showErrorMessage="1" error="リストから選択してください" sqref="T320:Y320" xr:uid="{DCD48A0F-38A8-4913-B736-91E1C66ACC28}">
      <formula1>"有,無,　"</formula1>
    </dataValidation>
    <dataValidation type="list" imeMode="halfAlpha" allowBlank="1" showInputMessage="1" showErrorMessage="1" error="リストから選択してください" sqref="L321" xr:uid="{72FA87A1-A0E2-4CEC-89FF-B23A4C973585}">
      <formula1>"○,　"</formula1>
    </dataValidation>
    <dataValidation type="list" imeMode="halfAlpha" allowBlank="1" showInputMessage="1" showErrorMessage="1" error="リストから選択してください" sqref="M321" xr:uid="{5E982025-E9B1-407E-AE32-220C7DB5AD18}">
      <formula1>"○,　"</formula1>
    </dataValidation>
    <dataValidation type="list" imeMode="halfAlpha" allowBlank="1" showInputMessage="1" showErrorMessage="1" error="リストから選択してください" sqref="T321:Y321" xr:uid="{48FBE0BB-6DC6-4BF1-B44D-811B502D1893}">
      <formula1>"有,無,　"</formula1>
    </dataValidation>
    <dataValidation type="list" imeMode="halfAlpha" allowBlank="1" showInputMessage="1" showErrorMessage="1" error="リストから選択してください" sqref="L322" xr:uid="{C767A885-E34E-45A2-BC0D-17D2914A2C92}">
      <formula1>"○,　"</formula1>
    </dataValidation>
    <dataValidation type="list" imeMode="halfAlpha" allowBlank="1" showInputMessage="1" showErrorMessage="1" error="リストから選択してください" sqref="M322" xr:uid="{D949C177-4C5A-4404-8201-1172919CDB99}">
      <formula1>"○,　"</formula1>
    </dataValidation>
    <dataValidation type="list" imeMode="halfAlpha" allowBlank="1" showInputMessage="1" showErrorMessage="1" error="リストから選択してください" sqref="T322:Y322" xr:uid="{EAA36FC8-4F51-4B18-9CC6-1520265FFDF8}">
      <formula1>"有,無,　"</formula1>
    </dataValidation>
    <dataValidation type="list" imeMode="halfAlpha" allowBlank="1" showInputMessage="1" showErrorMessage="1" error="リストから選択してください" sqref="L323" xr:uid="{E99A1F73-96B6-4474-B790-4FB27BCAE1B1}">
      <formula1>"○,　"</formula1>
    </dataValidation>
    <dataValidation type="list" imeMode="halfAlpha" allowBlank="1" showInputMessage="1" showErrorMessage="1" error="リストから選択してください" sqref="M323" xr:uid="{CF8AFED1-3A87-44D2-B90C-DBBEC24AE2D3}">
      <formula1>"○,　"</formula1>
    </dataValidation>
    <dataValidation type="list" imeMode="halfAlpha" allowBlank="1" showInputMessage="1" showErrorMessage="1" error="リストから選択してください" sqref="T323:Y323" xr:uid="{0164D060-6732-447E-97B2-093CD96C7575}">
      <formula1>"有,無,　"</formula1>
    </dataValidation>
    <dataValidation type="list" imeMode="halfAlpha" allowBlank="1" showInputMessage="1" showErrorMessage="1" error="リストから選択してください" sqref="L324" xr:uid="{E8CEE04F-A65A-4A1D-89A8-5F7689ABC2BF}">
      <formula1>"○,　"</formula1>
    </dataValidation>
    <dataValidation type="list" imeMode="halfAlpha" allowBlank="1" showInputMessage="1" showErrorMessage="1" error="リストから選択してください" sqref="T324:Y324" xr:uid="{FBEAF09B-0AE4-49B3-B386-1647F2F162C7}">
      <formula1>"有,無,　"</formula1>
    </dataValidation>
    <dataValidation type="list" imeMode="halfAlpha" allowBlank="1" showInputMessage="1" showErrorMessage="1" error="リストから選択してください" sqref="L325" xr:uid="{58F85D8D-6338-4C61-BB16-DC1CD4D6936E}">
      <formula1>"○,　"</formula1>
    </dataValidation>
    <dataValidation type="list" imeMode="halfAlpha" allowBlank="1" showInputMessage="1" showErrorMessage="1" error="リストから選択してください" sqref="T325:Y325" xr:uid="{484329BD-74D2-4630-9467-EDDEDB008762}">
      <formula1>"有,無,　"</formula1>
    </dataValidation>
    <dataValidation type="list" imeMode="halfAlpha" allowBlank="1" showInputMessage="1" showErrorMessage="1" error="リストから選択してください" sqref="L326" xr:uid="{52B42667-5AEF-49E4-919B-519244ACB187}">
      <formula1>"○,　"</formula1>
    </dataValidation>
    <dataValidation type="list" imeMode="halfAlpha" allowBlank="1" showInputMessage="1" showErrorMessage="1" error="リストから選択してください" sqref="T326:Y326" xr:uid="{18991A66-5A11-4A57-A5FC-CA10967C6B0D}">
      <formula1>"有,無,　"</formula1>
    </dataValidation>
    <dataValidation type="list" imeMode="halfAlpha" allowBlank="1" showInputMessage="1" showErrorMessage="1" error="リストから選択してください" sqref="L327" xr:uid="{79ADEFFE-B3C7-4A2C-99A6-854CAEF40BCD}">
      <formula1>"○,　"</formula1>
    </dataValidation>
    <dataValidation type="list" imeMode="halfAlpha" allowBlank="1" showInputMessage="1" showErrorMessage="1" error="リストから選択してください" sqref="T327:Y327" xr:uid="{633A15B5-C40D-4E93-B7A2-02E0C7BAA38F}">
      <formula1>"有,無,　"</formula1>
    </dataValidation>
    <dataValidation type="list" imeMode="halfAlpha" allowBlank="1" showInputMessage="1" showErrorMessage="1" error="リストから選択してください" sqref="L328" xr:uid="{0EEEBAA4-E75B-4366-9414-9FA24E05B5B9}">
      <formula1>"○,　"</formula1>
    </dataValidation>
    <dataValidation type="list" imeMode="halfAlpha" allowBlank="1" showInputMessage="1" showErrorMessage="1" error="リストから選択してください" sqref="T328:Y328" xr:uid="{E3798A8C-33A1-4040-9CCD-EA5F3C599918}">
      <formula1>"有,無,　"</formula1>
    </dataValidation>
    <dataValidation type="list" imeMode="halfAlpha" allowBlank="1" showInputMessage="1" showErrorMessage="1" error="リストから選択してください" sqref="L329" xr:uid="{234EEB42-9EC9-4A0C-8670-9B6D12A3ED99}">
      <formula1>"○,　"</formula1>
    </dataValidation>
    <dataValidation type="list" imeMode="halfAlpha" allowBlank="1" showInputMessage="1" showErrorMessage="1" error="リストから選択してください" sqref="T329:Y329" xr:uid="{8094C926-C68E-4FDC-87C1-FC41104F9F08}">
      <formula1>"有,無,　"</formula1>
    </dataValidation>
    <dataValidation type="list" imeMode="halfAlpha" allowBlank="1" showInputMessage="1" showErrorMessage="1" error="リストから選択してください" sqref="L330" xr:uid="{5664D12D-2B91-4390-ABA1-F3CECCA2FC23}">
      <formula1>"○,　"</formula1>
    </dataValidation>
    <dataValidation type="list" imeMode="halfAlpha" allowBlank="1" showInputMessage="1" showErrorMessage="1" error="リストから選択してください" sqref="T330:Y330" xr:uid="{89D51FEF-617D-40FA-82BD-3CBCC5BE5027}">
      <formula1>"有,無,　"</formula1>
    </dataValidation>
    <dataValidation type="list" imeMode="halfAlpha" allowBlank="1" showInputMessage="1" showErrorMessage="1" error="リストから選択してください" sqref="L331" xr:uid="{345C56A2-260F-4C7B-A96D-570E1C7076D0}">
      <formula1>"○,　"</formula1>
    </dataValidation>
    <dataValidation type="list" imeMode="halfAlpha" allowBlank="1" showInputMessage="1" showErrorMessage="1" error="リストから選択してください" sqref="T331:Y331" xr:uid="{FB2248A1-E787-4ECC-8EB5-8B99A982D6AB}">
      <formula1>"有,無,　"</formula1>
    </dataValidation>
    <dataValidation type="list" imeMode="halfAlpha" allowBlank="1" showInputMessage="1" showErrorMessage="1" error="リストから選択してください" sqref="L332" xr:uid="{F41F7CA7-57BE-4872-AEE9-0BACD33386D3}">
      <formula1>"○,　"</formula1>
    </dataValidation>
    <dataValidation type="list" imeMode="halfAlpha" allowBlank="1" showInputMessage="1" showErrorMessage="1" error="リストから選択してください" sqref="T332:Y332" xr:uid="{64AB874A-246D-4C74-B9B2-A0C13C3696F2}">
      <formula1>"有,無,　"</formula1>
    </dataValidation>
    <dataValidation type="list" imeMode="halfAlpha" allowBlank="1" showInputMessage="1" showErrorMessage="1" error="リストから選択してください" sqref="L333" xr:uid="{15D26DB7-8BA8-4B3B-92F5-19A74A956E98}">
      <formula1>"○,　"</formula1>
    </dataValidation>
    <dataValidation type="list" imeMode="halfAlpha" allowBlank="1" showInputMessage="1" showErrorMessage="1" error="リストから選択してください" sqref="T333:Y333" xr:uid="{5B300147-D391-4E86-B76A-E4968CF34F74}">
      <formula1>"有,無,　"</formula1>
    </dataValidation>
    <dataValidation type="list" imeMode="halfAlpha" allowBlank="1" showInputMessage="1" showErrorMessage="1" error="リストから選択してください" sqref="L334" xr:uid="{AF83AC7F-A298-4736-8D9C-280A53D9C273}">
      <formula1>"○,　"</formula1>
    </dataValidation>
    <dataValidation type="list" imeMode="halfAlpha" allowBlank="1" showInputMessage="1" showErrorMessage="1" error="リストから選択してください" sqref="M334" xr:uid="{76DD2186-4AE2-405A-BDBF-67FD876C80D2}">
      <formula1>"○,　"</formula1>
    </dataValidation>
    <dataValidation type="list" imeMode="halfAlpha" allowBlank="1" showInputMessage="1" showErrorMessage="1" error="リストから選択してください" sqref="T334:Y334" xr:uid="{13794605-FF61-4B36-8995-329C76FF080A}">
      <formula1>"有,無,　"</formula1>
    </dataValidation>
    <dataValidation type="list" imeMode="halfAlpha" allowBlank="1" showInputMessage="1" showErrorMessage="1" error="リストから選択してください" sqref="L335" xr:uid="{AF28F148-1393-4390-AF3E-B89B9684305D}">
      <formula1>"○,　"</formula1>
    </dataValidation>
    <dataValidation type="list" imeMode="halfAlpha" allowBlank="1" showInputMessage="1" showErrorMessage="1" error="リストから選択してください" sqref="M335" xr:uid="{1771AA01-C77E-4AAA-A8EA-0FD95658922C}">
      <formula1>"○,　"</formula1>
    </dataValidation>
    <dataValidation type="list" imeMode="halfAlpha" allowBlank="1" showInputMessage="1" showErrorMessage="1" error="リストから選択してください" sqref="T335:Y335" xr:uid="{C96B6DB1-1617-4B74-B21E-FC38D8C58841}">
      <formula1>"有,無,　"</formula1>
    </dataValidation>
    <dataValidation type="list" imeMode="halfAlpha" allowBlank="1" showInputMessage="1" showErrorMessage="1" error="リストから選択してください" sqref="L336" xr:uid="{3B092433-63DB-4E45-823A-AC566CD477D5}">
      <formula1>"○,　"</formula1>
    </dataValidation>
    <dataValidation type="list" imeMode="halfAlpha" allowBlank="1" showInputMessage="1" showErrorMessage="1" error="リストから選択してください" sqref="M336" xr:uid="{CA819700-16BC-40CF-B940-815C225782CE}">
      <formula1>"○,　"</formula1>
    </dataValidation>
    <dataValidation type="list" imeMode="halfAlpha" allowBlank="1" showInputMessage="1" showErrorMessage="1" error="リストから選択してください" sqref="T336:Y336" xr:uid="{3D31FFF4-4E77-4657-B739-5DF6910AE506}">
      <formula1>"有,無,　"</formula1>
    </dataValidation>
    <dataValidation type="list" imeMode="halfAlpha" allowBlank="1" showInputMessage="1" showErrorMessage="1" error="リストから選択してください" sqref="L337" xr:uid="{6A60FDE5-B214-408C-B1DE-7B025F0084CD}">
      <formula1>"○,　"</formula1>
    </dataValidation>
    <dataValidation type="list" imeMode="halfAlpha" allowBlank="1" showInputMessage="1" showErrorMessage="1" error="リストから選択してください" sqref="M337" xr:uid="{A56D5287-CD72-4A36-93C9-D1A5F1D7E1B2}">
      <formula1>"○,　"</formula1>
    </dataValidation>
    <dataValidation type="list" imeMode="halfAlpha" allowBlank="1" showInputMessage="1" showErrorMessage="1" error="リストから選択してください" sqref="T337:Y337" xr:uid="{9EBC5F11-B0A2-4A24-A7A2-E525E1F7E208}">
      <formula1>"有,無,　"</formula1>
    </dataValidation>
    <dataValidation type="list" imeMode="halfAlpha" allowBlank="1" showInputMessage="1" showErrorMessage="1" error="リストから選択してください" sqref="L338" xr:uid="{AD9C2F8E-93F5-44EF-8031-E1BFD457C913}">
      <formula1>"○,　"</formula1>
    </dataValidation>
    <dataValidation type="list" imeMode="halfAlpha" allowBlank="1" showInputMessage="1" showErrorMessage="1" error="リストから選択してください" sqref="M338" xr:uid="{39C868F5-D6E5-4D34-9379-55D757B209FF}">
      <formula1>"○,　"</formula1>
    </dataValidation>
    <dataValidation type="list" imeMode="halfAlpha" allowBlank="1" showInputMessage="1" showErrorMessage="1" error="リストから選択してください" sqref="T338:Y338" xr:uid="{8E633DBB-8F21-47B9-BF3F-216211C3A09A}">
      <formula1>"有,無,　"</formula1>
    </dataValidation>
    <dataValidation type="list" imeMode="halfAlpha" allowBlank="1" showInputMessage="1" showErrorMessage="1" error="リストから選択してください" sqref="L339" xr:uid="{4B5B5855-06B9-4824-8F1B-E3657D6F5317}">
      <formula1>"○,　"</formula1>
    </dataValidation>
    <dataValidation type="list" imeMode="halfAlpha" allowBlank="1" showInputMessage="1" showErrorMessage="1" error="リストから選択してください" sqref="M339" xr:uid="{5D6B1F42-BAF2-4267-AABA-AA29E579C9E3}">
      <formula1>"○,　"</formula1>
    </dataValidation>
    <dataValidation type="list" imeMode="halfAlpha" allowBlank="1" showInputMessage="1" showErrorMessage="1" error="リストから選択してください" sqref="T339:Y339" xr:uid="{C77CF573-26B4-4170-89ED-C2F7099B93A4}">
      <formula1>"有,無,　"</formula1>
    </dataValidation>
    <dataValidation type="list" imeMode="halfAlpha" allowBlank="1" showInputMessage="1" showErrorMessage="1" error="リストから選択してください" sqref="L340" xr:uid="{CC4F1E58-AAA3-4C61-AF9C-9A32D7F2C79B}">
      <formula1>"○,　"</formula1>
    </dataValidation>
    <dataValidation type="list" imeMode="halfAlpha" allowBlank="1" showInputMessage="1" showErrorMessage="1" error="リストから選択してください" sqref="M340" xr:uid="{55F80BA8-FDDB-4376-B90D-A8E493505D0C}">
      <formula1>"○,　"</formula1>
    </dataValidation>
    <dataValidation type="list" imeMode="halfAlpha" allowBlank="1" showInputMessage="1" showErrorMessage="1" error="リストから選択してください" sqref="T340:Y340" xr:uid="{02671C06-68A8-4D2B-A03D-A54278C40164}">
      <formula1>"有,無,　"</formula1>
    </dataValidation>
    <dataValidation type="list" imeMode="halfAlpha" allowBlank="1" showInputMessage="1" showErrorMessage="1" error="リストから選択してください" sqref="L341" xr:uid="{FDF1C540-9BCC-465F-891B-A039B7B6872E}">
      <formula1>"○,　"</formula1>
    </dataValidation>
    <dataValidation type="list" imeMode="halfAlpha" allowBlank="1" showInputMessage="1" showErrorMessage="1" error="リストから選択してください" sqref="M341" xr:uid="{760C1911-DE9B-4706-A1A5-6CF5E6790CD8}">
      <formula1>"○,　"</formula1>
    </dataValidation>
    <dataValidation type="list" imeMode="halfAlpha" allowBlank="1" showInputMessage="1" showErrorMessage="1" error="リストから選択してください" sqref="T341:Y341" xr:uid="{FBC2D6E7-7FE9-464E-A80C-B210C0BE5457}">
      <formula1>"有,無,　"</formula1>
    </dataValidation>
    <dataValidation type="list" imeMode="halfAlpha" allowBlank="1" showInputMessage="1" showErrorMessage="1" error="リストから選択してください" sqref="L342" xr:uid="{21D4F313-C2DF-4AB6-A03B-1FBD3F372BE4}">
      <formula1>"○,　"</formula1>
    </dataValidation>
    <dataValidation type="list" imeMode="halfAlpha" allowBlank="1" showInputMessage="1" showErrorMessage="1" error="リストから選択してください" sqref="T342:Y342" xr:uid="{90899171-FCD3-4CC1-AF61-632C18FBA605}">
      <formula1>"有,無,　"</formula1>
    </dataValidation>
    <dataValidation type="list" imeMode="halfAlpha" allowBlank="1" showInputMessage="1" showErrorMessage="1" error="リストから選択してください" sqref="L343:L344" xr:uid="{47663867-2ADE-4CCC-A077-7BE862CACA58}">
      <formula1>"○,　"</formula1>
    </dataValidation>
    <dataValidation type="list" imeMode="halfAlpha" allowBlank="1" showInputMessage="1" showErrorMessage="1" error="リストから選択してください" sqref="T343:Y344" xr:uid="{0C874FFA-E9FA-4AE4-B959-729005202E3C}">
      <formula1>"有,無,　"</formula1>
    </dataValidation>
    <dataValidation type="list" imeMode="halfAlpha" allowBlank="1" showInputMessage="1" showErrorMessage="1" error="リストから選択してください" sqref="L345" xr:uid="{28C1F7BD-4460-4716-AC8C-99FBD9A95467}">
      <formula1>"○,　"</formula1>
    </dataValidation>
    <dataValidation type="list" imeMode="halfAlpha" allowBlank="1" showInputMessage="1" showErrorMessage="1" error="リストから選択してください" sqref="T345:Y345" xr:uid="{E9E9F5B8-4248-44CC-8B0A-FCA8AA0EFCAA}">
      <formula1>"有,無,　"</formula1>
    </dataValidation>
    <dataValidation type="list" imeMode="halfAlpha" allowBlank="1" showInputMessage="1" showErrorMessage="1" error="リストから選択してください" sqref="L346" xr:uid="{0CFE47C6-F9EA-4A73-AC19-B3C20DE2FACE}">
      <formula1>"○,　"</formula1>
    </dataValidation>
    <dataValidation type="list" imeMode="halfAlpha" allowBlank="1" showInputMessage="1" showErrorMessage="1" error="リストから選択してください" sqref="T346:Y346" xr:uid="{35642396-11A9-407E-AB7E-A366EEFB4641}">
      <formula1>"有,無,　"</formula1>
    </dataValidation>
    <dataValidation type="list" imeMode="halfAlpha" allowBlank="1" showInputMessage="1" showErrorMessage="1" error="リストから選択してください" sqref="L347" xr:uid="{B3DD9144-9F03-4CB1-95E3-A8974C86B9B7}">
      <formula1>"○,　"</formula1>
    </dataValidation>
    <dataValidation type="list" imeMode="halfAlpha" allowBlank="1" showInputMessage="1" showErrorMessage="1" error="リストから選択してください" sqref="T347:Y347" xr:uid="{824BD587-9304-4260-B8DC-8C0C9A9EA23C}">
      <formula1>"有,無,　"</formula1>
    </dataValidation>
    <dataValidation type="list" imeMode="halfAlpha" allowBlank="1" showInputMessage="1" showErrorMessage="1" error="リストから選択してください" sqref="L348" xr:uid="{0F24DE99-0B3B-414E-A211-60841800A3F4}">
      <formula1>"○,　"</formula1>
    </dataValidation>
    <dataValidation type="list" imeMode="halfAlpha" allowBlank="1" showInputMessage="1" showErrorMessage="1" error="リストから選択してください" sqref="T348:Y348" xr:uid="{E596D154-648C-4202-BDEC-F7B73E852F38}">
      <formula1>"有,無,　"</formula1>
    </dataValidation>
    <dataValidation type="list" imeMode="halfAlpha" allowBlank="1" showInputMessage="1" showErrorMessage="1" error="リストから選択してください" sqref="L349:L353" xr:uid="{E20D8E74-8C1F-4A1A-AC86-320AD94CAD36}">
      <formula1>"○,　"</formula1>
    </dataValidation>
    <dataValidation type="list" imeMode="halfAlpha" allowBlank="1" showInputMessage="1" showErrorMessage="1" error="リストから選択してください" sqref="T349:Y353" xr:uid="{39A620A6-4157-4D9A-B370-08BF612CAC54}">
      <formula1>"有,無,　"</formula1>
    </dataValidation>
    <dataValidation type="date" imeMode="halfAlpha" allowBlank="1" showInputMessage="1" showErrorMessage="1" error="有効な日付を入力してください" sqref="R285:S287" xr:uid="{FCBF48EE-ED25-424D-918A-594461715B4A}">
      <formula1>92</formula1>
      <formula2>73415</formula2>
    </dataValidation>
    <dataValidation type="date" imeMode="halfAlpha" allowBlank="1" showInputMessage="1" showErrorMessage="1" error="有効な日付を入力してください" sqref="R288:S288" xr:uid="{25712315-CFAF-4FDC-9451-EAC6A1325875}">
      <formula1>92</formula1>
      <formula2>73415</formula2>
    </dataValidation>
    <dataValidation type="date" imeMode="halfAlpha" allowBlank="1" showInputMessage="1" showErrorMessage="1" error="有効な日付を入力してください" sqref="R303:S323" xr:uid="{FD68FE77-0988-4AA8-B2FA-5BA39A2BE6F1}">
      <formula1>92</formula1>
      <formula2>73415</formula2>
    </dataValidation>
    <dataValidation type="date" imeMode="halfAlpha" allowBlank="1" showInputMessage="1" showErrorMessage="1" error="有効な日付を入力してください" sqref="R333:S333" xr:uid="{EE960C7D-1392-4153-BF48-6D43D6ECC3FF}">
      <formula1>92</formula1>
      <formula2>73415</formula2>
    </dataValidation>
    <dataValidation type="date" imeMode="halfAlpha" allowBlank="1" showInputMessage="1" showErrorMessage="1" error="有効な日付を入力してください" sqref="R334:S341" xr:uid="{BD8EC3B4-4E33-451D-A414-D8FE6DAE20B1}">
      <formula1>92</formula1>
      <formula2>73415</formula2>
    </dataValidation>
    <dataValidation type="date" imeMode="halfAlpha" allowBlank="1" showInputMessage="1" showErrorMessage="1" error="有効な日付を入力してください" sqref="R342:S342" xr:uid="{B7F6D4EE-720C-499B-8615-97CF521728B7}">
      <formula1>92</formula1>
      <formula2>73415</formula2>
    </dataValidation>
    <dataValidation type="date" imeMode="halfAlpha" allowBlank="1" showInputMessage="1" showErrorMessage="1" error="有効な日付を入力してください" sqref="R343:S343" xr:uid="{035D7175-44C5-476F-ACF4-4B5B2729A0D6}">
      <formula1>92</formula1>
      <formula2>73415</formula2>
    </dataValidation>
    <dataValidation type="date" imeMode="halfAlpha" allowBlank="1" showInputMessage="1" showErrorMessage="1" error="有効な日付を入力してください" sqref="R344:S344" xr:uid="{ED9BF74C-4AE9-4982-89D5-6C1B184A2B70}">
      <formula1>92</formula1>
      <formula2>73415</formula2>
    </dataValidation>
    <dataValidation type="date" imeMode="halfAlpha" allowBlank="1" showInputMessage="1" showErrorMessage="1" error="有効な日付を入力してください" sqref="R345:S345" xr:uid="{41D14C5E-3E70-4B2B-A5CE-C19F4C0A7DDB}">
      <formula1>92</formula1>
      <formula2>73415</formula2>
    </dataValidation>
    <dataValidation type="date" imeMode="halfAlpha" allowBlank="1" showInputMessage="1" showErrorMessage="1" error="有効な日付を入力してください" sqref="R346:S346" xr:uid="{DF137B37-3496-4899-A81A-B04BAB6C9F8A}">
      <formula1>92</formula1>
      <formula2>73415</formula2>
    </dataValidation>
    <dataValidation type="date" imeMode="halfAlpha" allowBlank="1" showInputMessage="1" showErrorMessage="1" error="有効な日付を入力してください" sqref="R347:S347" xr:uid="{70E72CB1-E14C-408D-88B5-1D8F20AE1FB1}">
      <formula1>92</formula1>
      <formula2>73415</formula2>
    </dataValidation>
    <dataValidation type="date" imeMode="halfAlpha" allowBlank="1" showInputMessage="1" showErrorMessage="1" error="有効な日付を入力してください" sqref="R348:S348" xr:uid="{4E65DE29-8780-4D3C-A445-661DCBFBEF4C}">
      <formula1>92</formula1>
      <formula2>73415</formula2>
    </dataValidation>
    <dataValidation type="date" imeMode="halfAlpha" allowBlank="1" showInputMessage="1" showErrorMessage="1" error="有効な日付を入力してください" sqref="R349:S349" xr:uid="{67AA15C5-1E50-4411-9424-AB9154B04870}">
      <formula1>92</formula1>
      <formula2>73415</formula2>
    </dataValidation>
    <dataValidation type="date" imeMode="halfAlpha" allowBlank="1" showInputMessage="1" showErrorMessage="1" error="有効な日付を入力してください" sqref="R350:S350" xr:uid="{6FBE9D8F-2F53-4A45-825D-FCB5C79DEF86}">
      <formula1>92</formula1>
      <formula2>73415</formula2>
    </dataValidation>
    <dataValidation type="date" imeMode="halfAlpha" allowBlank="1" showInputMessage="1" showErrorMessage="1" error="有効な日付を入力してください" sqref="R351:S351" xr:uid="{BB482F1E-A661-4AFC-81D2-28B838B68D6E}">
      <formula1>92</formula1>
      <formula2>73415</formula2>
    </dataValidation>
    <dataValidation type="date" imeMode="halfAlpha" allowBlank="1" showInputMessage="1" showErrorMessage="1" error="有効な日付を入力してください" sqref="R352:S352" xr:uid="{AFE28DB4-3AAB-454F-95A7-AF90BA2ECD31}">
      <formula1>92</formula1>
      <formula2>73415</formula2>
    </dataValidation>
    <dataValidation type="date" imeMode="halfAlpha" allowBlank="1" showInputMessage="1" showErrorMessage="1" error="有効な日付を入力してください" sqref="R353:S353" xr:uid="{19E5BA6D-C8A2-46F4-A7C7-D7F8C8AAE9B3}">
      <formula1>92</formula1>
      <formula2>73415</formula2>
    </dataValidation>
    <dataValidation type="list" imeMode="halfAlpha" allowBlank="1" showInputMessage="1" showErrorMessage="1" error="リストから選択してください" sqref="E372:G372" xr:uid="{7EA27704-1C1D-4EC4-8784-A9B07A85471B}">
      <formula1>"親会社,子会社,　"</formula1>
    </dataValidation>
    <dataValidation type="list" imeMode="halfAlpha" allowBlank="1" showInputMessage="1" showErrorMessage="1" error="リストから選択してください" sqref="E373:G373" xr:uid="{85FF7252-6309-49BF-9103-5E1FF5FA7637}">
      <formula1>"親会社,子会社,　"</formula1>
    </dataValidation>
    <dataValidation type="list" imeMode="halfAlpha" allowBlank="1" showInputMessage="1" showErrorMessage="1" error="リストから選択してください" sqref="E374:G374" xr:uid="{9D8A6AFA-37DD-46D8-9279-C548D4222656}">
      <formula1>"親会社,子会社,　"</formula1>
    </dataValidation>
    <dataValidation type="list" imeMode="halfAlpha" allowBlank="1" showInputMessage="1" showErrorMessage="1" error="リストから選択してください" sqref="E375:G375" xr:uid="{F2FE4FEC-B014-405A-B96E-6223BDF73DA3}">
      <formula1>"親会社,子会社,　"</formula1>
    </dataValidation>
    <dataValidation type="list" imeMode="halfAlpha" allowBlank="1" showInputMessage="1" showErrorMessage="1" error="リストから選択してください" sqref="E376:G376" xr:uid="{2CC94D83-12DE-4E58-A8CD-CC58557BCA05}">
      <formula1>"親会社,子会社,　"</formula1>
    </dataValidation>
    <dataValidation type="list" imeMode="halfAlpha" allowBlank="1" showInputMessage="1" showErrorMessage="1" error="リストから選択してください" sqref="E377:G377" xr:uid="{622B0640-AFF0-42E0-B440-672EBC85F747}">
      <formula1>"親会社,子会社,　"</formula1>
    </dataValidation>
    <dataValidation type="list" imeMode="halfAlpha" allowBlank="1" showInputMessage="1" showErrorMessage="1" error="リストから選択してください" sqref="E378:G378" xr:uid="{6B1DD86C-C1D8-4015-8D32-3BC91D34B007}">
      <formula1>"親会社,子会社,　"</formula1>
    </dataValidation>
    <dataValidation type="list" imeMode="halfAlpha" allowBlank="1" showInputMessage="1" showErrorMessage="1" error="リストから選択してください" sqref="E379:G379" xr:uid="{E893987B-1A85-4A4C-9EFF-C31F6F00D166}">
      <formula1>"親会社,子会社,　"</formula1>
    </dataValidation>
    <dataValidation type="list" imeMode="halfAlpha" allowBlank="1" showInputMessage="1" showErrorMessage="1" error="リストから選択してください" sqref="E380:G380" xr:uid="{F42B629F-1D17-4651-BBF6-1C283B308AA1}">
      <formula1>"親会社,子会社,　"</formula1>
    </dataValidation>
    <dataValidation type="list" imeMode="halfAlpha" allowBlank="1" showInputMessage="1" showErrorMessage="1" error="リストから選択してください" sqref="E381:G381" xr:uid="{C0B87243-AF9B-4556-975A-64BC89CFF419}">
      <formula1>"親会社,子会社,　"</formula1>
    </dataValidation>
    <dataValidation type="list" imeMode="halfAlpha" allowBlank="1" showInputMessage="1" showErrorMessage="1" error="リストから選択してください" sqref="E382:G382" xr:uid="{AA45D874-BC20-4420-BE1A-BD8D29A68222}">
      <formula1>"親会社,子会社,　"</formula1>
    </dataValidation>
    <dataValidation type="list" imeMode="halfAlpha" allowBlank="1" showInputMessage="1" showErrorMessage="1" error="リストから選択してください" sqref="E383:G383" xr:uid="{641DA4A6-6A0C-4668-B49B-1D1463A255C9}">
      <formula1>"親会社,子会社,　"</formula1>
    </dataValidation>
    <dataValidation type="list" imeMode="halfAlpha" allowBlank="1" showInputMessage="1" showErrorMessage="1" error="リストから選択してください" sqref="E384:G384" xr:uid="{FD7673DB-BA16-45DD-81AC-3BDA0C478675}">
      <formula1>"親会社,子会社,　"</formula1>
    </dataValidation>
    <dataValidation type="list" imeMode="halfAlpha" allowBlank="1" showInputMessage="1" showErrorMessage="1" error="リストから選択してください" sqref="E385:G385" xr:uid="{134D7A40-AB57-49BD-9322-3CD7969C7E02}">
      <formula1>"親会社,子会社,　"</formula1>
    </dataValidation>
    <dataValidation type="list" imeMode="halfAlpha" allowBlank="1" showInputMessage="1" showErrorMessage="1" error="リストから選択してください" sqref="E386:G386" xr:uid="{9043796E-2388-455A-9E3D-19242F35B625}">
      <formula1>"親会社,子会社,　"</formula1>
    </dataValidation>
    <dataValidation type="list" imeMode="halfAlpha" allowBlank="1" showInputMessage="1" showErrorMessage="1" error="リストから選択してください" sqref="E387:G387" xr:uid="{87E32404-2144-4C92-B83A-30B9099AEB70}">
      <formula1>"親会社,子会社,　"</formula1>
    </dataValidation>
    <dataValidation type="list" imeMode="halfAlpha" allowBlank="1" showInputMessage="1" showErrorMessage="1" error="リストから選択してください" sqref="E388:G388" xr:uid="{75C477C9-9A10-4BB4-A22E-2ABAE7AAC492}">
      <formula1>"親会社,子会社,　"</formula1>
    </dataValidation>
    <dataValidation type="list" imeMode="halfAlpha" allowBlank="1" showInputMessage="1" showErrorMessage="1" error="リストから選択してください" sqref="E389:G389" xr:uid="{EC1EF5CB-2E05-4E96-9273-3B4F973D1F9D}">
      <formula1>"親会社,子会社,　"</formula1>
    </dataValidation>
    <dataValidation type="list" imeMode="halfAlpha" allowBlank="1" showInputMessage="1" showErrorMessage="1" error="リストから選択してください" sqref="E390:G390" xr:uid="{0A5F4D88-E023-4B68-9AC7-AEDE0C1D3745}">
      <formula1>"親会社,子会社,　"</formula1>
    </dataValidation>
    <dataValidation type="list" imeMode="halfAlpha" allowBlank="1" showInputMessage="1" showErrorMessage="1" error="リストから選択してください" sqref="E391:G391" xr:uid="{18406892-6DE1-494A-8BC1-5C8964E29FA5}">
      <formula1>"親会社,子会社,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218"/>
  </cols>
  <sheetData>
    <row r="1" spans="1:1" x14ac:dyDescent="0.15">
      <c r="A1" s="2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18" t="str">
        <f>"@神奈川県@和歌山県@鹿児島県@"</f>
        <v>@神奈川県@和歌山県@鹿児島県@</v>
      </c>
    </row>
    <row r="3" spans="1:1" x14ac:dyDescent="0.15">
      <c r="A3" s="218" t="s">
        <v>180</v>
      </c>
    </row>
    <row r="4" spans="1:1" x14ac:dyDescent="0.15">
      <c r="A4" s="218" t="s">
        <v>181</v>
      </c>
    </row>
  </sheetData>
  <sheetProtection algorithmName="SHA-512" hashValue="9LCOmOVfbpvVoy7DLy9xQst+EWsy1bTb0UkaCkebOb9/g7VhR9Y2NvnmikDZE9lsqNX6Gt88/B/YGrfdoQ2XzQ==" saltValue="w7t7p0IIekseExsOYIIVz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2024-11-15T01:49:18Z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