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C3D1C3EF-8BB7-4EAF-BEE1-14C734C36172}" xr6:coauthVersionLast="47" xr6:coauthVersionMax="47" xr10:uidLastSave="{00000000-0000-0000-0000-000000000000}"/>
  <workbookProtection workbookAlgorithmName="SHA-512" workbookHashValue="KqfpUOqN8ugE7bW260nVkQvgTOJuwbHbEuF5nAVQa/t76+XxtfUiLa5P7BaXQ0jnnuc5m6r4Wd8ujnBV8L2C2Q==" workbookSaltValue="s6n4DhxD/GpDeGgIFZ863A=="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入力シート!$A$266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4" i="1" l="1"/>
  <c r="A320" i="1"/>
  <c r="A318" i="1"/>
  <c r="A292" i="1"/>
  <c r="A266" i="1"/>
  <c r="A227" i="1"/>
  <c r="A225" i="1"/>
  <c r="A224" i="1"/>
  <c r="A223" i="1"/>
  <c r="A212" i="1"/>
  <c r="A209" i="1"/>
  <c r="A208" i="1"/>
  <c r="A207" i="1"/>
  <c r="A205" i="1"/>
  <c r="A191" i="1"/>
  <c r="A189" i="1"/>
  <c r="A187" i="1"/>
  <c r="A184" i="1"/>
  <c r="A182" i="1"/>
  <c r="A180" i="1"/>
  <c r="A177" i="1"/>
  <c r="A169" i="1"/>
  <c r="A167" i="1"/>
  <c r="A165" i="1"/>
  <c r="A163" i="1"/>
  <c r="A161" i="1"/>
  <c r="A159" i="1"/>
  <c r="A157" i="1"/>
  <c r="A155" i="1"/>
  <c r="A153" i="1"/>
  <c r="A126" i="1"/>
  <c r="A124" i="1"/>
  <c r="A122" i="1"/>
  <c r="A120" i="1"/>
  <c r="A118" i="1"/>
  <c r="A116" i="1"/>
  <c r="A114" i="1"/>
  <c r="A112" i="1"/>
  <c r="A87" i="1"/>
  <c r="A85" i="1"/>
  <c r="A84" i="1"/>
  <c r="A83" i="1"/>
  <c r="A81" i="1"/>
  <c r="A79" i="1"/>
  <c r="A77" i="1"/>
  <c r="A75" i="1"/>
  <c r="A73" i="1"/>
  <c r="A71" i="1"/>
  <c r="A69" i="1"/>
  <c r="A63" i="1"/>
  <c r="A40" i="1"/>
  <c r="A38" i="1"/>
  <c r="A36" i="1"/>
  <c r="A34" i="1"/>
  <c r="A32" i="1"/>
  <c r="A30" i="1"/>
  <c r="A28" i="1"/>
  <c r="A26" i="1"/>
  <c r="A24" i="1"/>
  <c r="A22" i="1"/>
  <c r="A20" i="1"/>
  <c r="J200" i="1"/>
  <c r="J215" i="1" l="1"/>
  <c r="J217" i="1" l="1"/>
  <c r="E257" i="1"/>
  <c r="I243" i="1" l="1"/>
  <c r="I262" i="1"/>
  <c r="I237" i="1" l="1"/>
  <c r="I226" i="1"/>
  <c r="D114" i="1"/>
  <c r="D116" i="1" s="1"/>
  <c r="D118" i="1" s="1"/>
  <c r="D120" i="1" s="1"/>
  <c r="D122" i="1" s="1"/>
  <c r="D124" i="1" s="1"/>
  <c r="D126" i="1" s="1"/>
  <c r="F294" i="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J221" i="1" l="1"/>
  <c r="J219" i="1"/>
  <c r="A2" i="2" l="1"/>
  <c r="A1" i="2"/>
</calcChain>
</file>

<file path=xl/sharedStrings.xml><?xml version="1.0" encoding="utf-8"?>
<sst xmlns="http://schemas.openxmlformats.org/spreadsheetml/2006/main" count="292" uniqueCount="205">
  <si>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</si>
  <si>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</si>
  <si>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</si>
  <si>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</si>
  <si>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</si>
  <si>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</si>
  <si>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</si>
  <si>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</si>
  <si>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</si>
  <si>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</si>
  <si>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</si>
  <si>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</si>
  <si>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</si>
  <si>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</si>
  <si>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</si>
  <si>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</si>
  <si>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</si>
  <si>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</si>
  <si>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</si>
  <si>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</si>
  <si>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</si>
  <si>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</si>
  <si>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</si>
  <si>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</si>
  <si>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</si>
  <si>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</si>
  <si>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</si>
  <si>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</si>
  <si>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</si>
  <si>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</si>
  <si>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</si>
  <si>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</si>
  <si>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</si>
  <si>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</si>
  <si>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</si>
  <si>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</si>
  <si>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</si>
  <si>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</si>
  <si>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</si>
  <si>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</si>
  <si>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</si>
  <si>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</si>
  <si>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</si>
  <si>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</si>
  <si>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</si>
  <si>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</si>
  <si>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</si>
  <si>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</si>
  <si>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</si>
  <si>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</si>
  <si>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</si>
  <si>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</si>
  <si>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</si>
  <si>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</si>
  <si>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</si>
  <si>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</si>
  <si>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</si>
  <si>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</si>
  <si>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</si>
  <si>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</si>
  <si>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</si>
  <si>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</si>
  <si>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</si>
  <si>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</si>
  <si>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</si>
  <si>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</si>
  <si>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その他</t>
  </si>
  <si>
    <t>物品の買受け</t>
    <phoneticPr fontId="5"/>
  </si>
  <si>
    <t>立木竹</t>
  </si>
  <si>
    <t>希望</t>
    <rPh sb="0" eb="2">
      <t>キボウ</t>
    </rPh>
    <phoneticPr fontId="5"/>
  </si>
  <si>
    <t>物品の販売</t>
    <phoneticPr fontId="5"/>
  </si>
  <si>
    <t>物品の製造</t>
    <phoneticPr fontId="5"/>
  </si>
  <si>
    <t>営業品目</t>
    <phoneticPr fontId="5"/>
  </si>
  <si>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</si>
  <si>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</si>
  <si>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</si>
  <si>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</si>
  <si>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</si>
  <si>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</si>
  <si>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</si>
  <si>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</si>
  <si>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</si>
  <si>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</si>
  <si>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</si>
  <si>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</si>
  <si>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</si>
  <si>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</si>
  <si>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</si>
  <si>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</si>
  <si>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</si>
  <si>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</si>
  <si>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</si>
  <si>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</si>
  <si>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</si>
  <si>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</si>
  <si>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</si>
  <si>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</si>
  <si>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</si>
  <si>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</si>
  <si>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</si>
  <si>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</si>
  <si>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</si>
  <si>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</si>
  <si>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</si>
  <si>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</si>
  <si>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</si>
  <si>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</si>
  <si>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</si>
  <si>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</si>
  <si>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</si>
  <si>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</si>
  <si>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</si>
  <si>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</si>
  <si>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</si>
  <si>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</si>
  <si>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</si>
  <si>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</si>
  <si>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</si>
  <si>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</si>
  <si>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</si>
  <si>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</si>
  <si>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</si>
  <si>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</si>
  <si>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</si>
  <si>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</si>
  <si>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</si>
  <si>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</si>
  <si>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</si>
  <si>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</si>
  <si>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</si>
  <si>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</si>
  <si>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計</t>
    <phoneticPr fontId="6"/>
  </si>
  <si>
    <t>直前年度分決算</t>
    <rPh sb="0" eb="2">
      <t>チョクゼン</t>
    </rPh>
    <rPh sb="2" eb="5">
      <t>ネンドブン</t>
    </rPh>
    <rPh sb="5" eb="7">
      <t>ケッサン</t>
    </rPh>
    <phoneticPr fontId="6"/>
  </si>
  <si>
    <t>千円</t>
    <rPh sb="0" eb="2">
      <t>センエン</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</si>
  <si>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</si>
  <si>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</si>
  <si>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</si>
  <si>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</si>
  <si>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</si>
  <si>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</si>
  <si>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</si>
  <si>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</si>
  <si>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</si>
  <si>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</si>
  <si>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</si>
  <si>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</si>
  <si>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</si>
  <si>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例)1000001　「-（ハイフン）」を使わず7桁の数字で入力してください。</t>
  </si>
  <si>
    <t>常勤職員の人数</t>
    <rPh sb="0" eb="2">
      <t>ジョウキン</t>
    </rPh>
    <rPh sb="2" eb="4">
      <t>ショクイン</t>
    </rPh>
    <rPh sb="5" eb="7">
      <t>ニンズウ</t>
    </rPh>
    <phoneticPr fontId="6"/>
  </si>
  <si>
    <t>資格を希望する場合、希望欄にリストから「○」を選択し、資格・許認可 、具体的な内容欄を入力してください。複数選択可。
その他を希望する場合、具体的な内容欄に具体的に入力してください。</t>
    <rPh sb="70" eb="73">
      <t>グタイテキ</t>
    </rPh>
    <phoneticPr fontId="6"/>
  </si>
  <si>
    <t>事業協同組合、企業組合、協業組合等で官公需適格組合証明を受けている場合は番号を入力してください。</t>
    <phoneticPr fontId="5"/>
  </si>
  <si>
    <t>親会社、子会社の状況</t>
    <rPh sb="0" eb="3">
      <t>オヤガイシャ</t>
    </rPh>
    <rPh sb="4" eb="7">
      <t>コガイシャ</t>
    </rPh>
    <rPh sb="8" eb="10">
      <t>ジョウキョウ</t>
    </rPh>
    <phoneticPr fontId="5"/>
  </si>
  <si>
    <t>商号又は名称</t>
    <rPh sb="0" eb="2">
      <t>ショウゴウ</t>
    </rPh>
    <rPh sb="2" eb="3">
      <t>マタ</t>
    </rPh>
    <rPh sb="4" eb="6">
      <t>メイショウ</t>
    </rPh>
    <phoneticPr fontId="5"/>
  </si>
  <si>
    <t>電話番号</t>
    <rPh sb="0" eb="2">
      <t>デンワ</t>
    </rPh>
    <rPh sb="2" eb="4">
      <t>バンゴウ</t>
    </rPh>
    <phoneticPr fontId="5"/>
  </si>
  <si>
    <t>住所</t>
    <rPh sb="0" eb="2">
      <t>ジュウショ</t>
    </rPh>
    <phoneticPr fontId="5"/>
  </si>
  <si>
    <t>兼任役員の状況</t>
    <rPh sb="0" eb="2">
      <t>ケンニン</t>
    </rPh>
    <rPh sb="2" eb="4">
      <t>ヤクイン</t>
    </rPh>
    <rPh sb="5" eb="7">
      <t>ジョウキョウ</t>
    </rPh>
    <phoneticPr fontId="5"/>
  </si>
  <si>
    <t>申請者の役員のうち、他の会社の役員を兼任している場合は入力してください。</t>
    <phoneticPr fontId="5"/>
  </si>
  <si>
    <t>役職</t>
    <rPh sb="0" eb="2">
      <t>ヤクショク</t>
    </rPh>
    <phoneticPr fontId="5"/>
  </si>
  <si>
    <t>氏名</t>
    <rPh sb="0" eb="2">
      <t>シメイ</t>
    </rPh>
    <phoneticPr fontId="5"/>
  </si>
  <si>
    <t>兼任先の会社</t>
    <rPh sb="4" eb="6">
      <t>カイシャ</t>
    </rPh>
    <phoneticPr fontId="5"/>
  </si>
  <si>
    <t>商号又は名称</t>
    <phoneticPr fontId="5"/>
  </si>
  <si>
    <t>役職</t>
    <phoneticPr fontId="5"/>
  </si>
  <si>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</si>
  <si>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</si>
  <si>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親会社あるいは子会社の関係にある会社がある場合、関連内容、商号又は名称、電話番号、住所欄を入力してください。
関連内容欄はリストから選択してください。</t>
    <rPh sb="36" eb="38">
      <t>デンワ</t>
    </rPh>
    <rPh sb="38" eb="40">
      <t>バンゴウ</t>
    </rPh>
    <phoneticPr fontId="5"/>
  </si>
  <si>
    <r>
      <t>関連内容</t>
    </r>
    <r>
      <rPr>
        <sz val="11"/>
        <color rgb="FFFF0000"/>
        <rFont val="ＭＳ ゴシック"/>
        <family val="3"/>
        <charset val="128"/>
      </rPr>
      <t>*1</t>
    </r>
    <rPh sb="0" eb="2">
      <t>カンレン</t>
    </rPh>
    <rPh sb="2" eb="4">
      <t>ナイヨウ</t>
    </rPh>
    <phoneticPr fontId="5"/>
  </si>
  <si>
    <t>*1：親会社とは、会社法第２条第４号の規定によるものです。また子会社とは、会社法第２条第３号の２の規定によるものです。</t>
    <phoneticPr fontId="5"/>
  </si>
  <si>
    <t>宇土市 一般競争(指名競争)参加資格審査申請書【物品・業務】</t>
    <rPh sb="0" eb="2">
      <t>ウト</t>
    </rPh>
    <rPh sb="2" eb="3">
      <t>シ</t>
    </rPh>
    <rPh sb="4" eb="6">
      <t>イッパン</t>
    </rPh>
    <rPh sb="6" eb="8">
      <t>キョウソウ</t>
    </rPh>
    <rPh sb="9" eb="11">
      <t>シメイ</t>
    </rPh>
    <rPh sb="11" eb="13">
      <t>キョウソウ</t>
    </rPh>
    <rPh sb="14" eb="16">
      <t>サンカ</t>
    </rPh>
    <rPh sb="16" eb="18">
      <t>シカク</t>
    </rPh>
    <rPh sb="18" eb="20">
      <t>シンサ</t>
    </rPh>
    <rPh sb="20" eb="22">
      <t>シンセイ</t>
    </rPh>
    <rPh sb="22" eb="23">
      <t>ショ</t>
    </rPh>
    <rPh sb="24" eb="26">
      <t>ブッピン</t>
    </rPh>
    <rPh sb="27" eb="29">
      <t>ギョウム</t>
    </rPh>
    <phoneticPr fontId="5"/>
  </si>
  <si>
    <t>43_宇土市</t>
  </si>
  <si>
    <t>前２ヶ年間の
平均実績高(千円)</t>
    <rPh sb="0" eb="1">
      <t>ゼン</t>
    </rPh>
    <rPh sb="3" eb="4">
      <t>ネン</t>
    </rPh>
    <rPh sb="4" eb="5">
      <t>カン</t>
    </rPh>
    <rPh sb="7" eb="9">
      <t>ヘイキン</t>
    </rPh>
    <rPh sb="9" eb="11">
      <t>ジッセキ</t>
    </rPh>
    <rPh sb="11" eb="12">
      <t>タカ</t>
    </rPh>
    <rPh sb="13" eb="15">
      <t>センエン</t>
    </rPh>
    <phoneticPr fontId="5"/>
  </si>
  <si>
    <t>直前決算時(千円)</t>
    <rPh sb="0" eb="2">
      <t>チョクゼン</t>
    </rPh>
    <rPh sb="2" eb="4">
      <t>ケッサン</t>
    </rPh>
    <rPh sb="4" eb="5">
      <t>ジ</t>
    </rPh>
    <rPh sb="6" eb="8">
      <t>センエン</t>
    </rPh>
    <phoneticPr fontId="6"/>
  </si>
  <si>
    <t>経営状況(流動比率)</t>
    <rPh sb="0" eb="2">
      <t>ケイエイ</t>
    </rPh>
    <rPh sb="2" eb="4">
      <t>ジョウキョウ</t>
    </rPh>
    <rPh sb="5" eb="7">
      <t>リュウドウ</t>
    </rPh>
    <rPh sb="7" eb="9">
      <t>ヒリツ</t>
    </rPh>
    <phoneticPr fontId="5"/>
  </si>
  <si>
    <t>流動資産 (a)</t>
    <rPh sb="0" eb="2">
      <t>リュウドウ</t>
    </rPh>
    <rPh sb="2" eb="4">
      <t>シサン</t>
    </rPh>
    <phoneticPr fontId="5"/>
  </si>
  <si>
    <t>流動負債 (b)</t>
    <rPh sb="0" eb="2">
      <t>リュウドウ</t>
    </rPh>
    <rPh sb="2" eb="4">
      <t>フサイ</t>
    </rPh>
    <phoneticPr fontId="5"/>
  </si>
  <si>
    <t>例)1000001　「-（ハイフン）」を使わず7桁の数字で入力してください。</t>
    <phoneticPr fontId="5"/>
  </si>
  <si>
    <t>都道府県から入力してください。</t>
    <rPh sb="0" eb="4">
      <t>トドウフケン</t>
    </rPh>
    <phoneticPr fontId="5"/>
  </si>
  <si>
    <t>例)0000-00-0000　半角の数字とハイフンで入力してください。</t>
    <phoneticPr fontId="5"/>
  </si>
  <si>
    <t>宇土市で行われる物品・業務に係る入札に参加する資格の審査を申請します。</t>
    <rPh sb="0" eb="2">
      <t>ウト</t>
    </rPh>
    <rPh sb="8" eb="10">
      <t>ブッピン</t>
    </rPh>
    <rPh sb="11" eb="13">
      <t>ギョウム</t>
    </rPh>
    <phoneticPr fontId="5"/>
  </si>
  <si>
    <t>例)2025/4/1、R7/4/1</t>
    <phoneticPr fontId="5"/>
  </si>
  <si>
    <t>例)2025/4/1</t>
    <phoneticPr fontId="5"/>
  </si>
  <si>
    <t>E.電子契約情報</t>
    <rPh sb="2" eb="6">
      <t>デンシケイヤク</t>
    </rPh>
    <rPh sb="6" eb="8">
      <t>ジョウホウ</t>
    </rPh>
    <phoneticPr fontId="5"/>
  </si>
  <si>
    <t>電子契約の利用</t>
    <rPh sb="0" eb="2">
      <t>デンシ</t>
    </rPh>
    <rPh sb="2" eb="4">
      <t>ケイヤク</t>
    </rPh>
    <rPh sb="5" eb="7">
      <t>リヨウ</t>
    </rPh>
    <phoneticPr fontId="5"/>
  </si>
  <si>
    <r>
      <t>第１承認者（契約事務担当者）の情報を入力してください。
第２承認者（契約締結権者）が第１承認者（契約事務担当者）を兼務する場合は、</t>
    </r>
    <r>
      <rPr>
        <sz val="10"/>
        <color rgb="FFFF0000"/>
        <rFont val="ＭＳ ゴシック"/>
        <family val="3"/>
        <charset val="128"/>
      </rPr>
      <t>第１承認者欄は空欄にしてください</t>
    </r>
    <r>
      <rPr>
        <sz val="10"/>
        <rFont val="ＭＳ ゴシック"/>
        <family val="3"/>
        <charset val="128"/>
      </rPr>
      <t>。</t>
    </r>
    <rPh sb="15" eb="17">
      <t>ジョウホウ</t>
    </rPh>
    <rPh sb="18" eb="20">
      <t>ニュウリョク</t>
    </rPh>
    <phoneticPr fontId="5"/>
  </si>
  <si>
    <t>第１承認者役職</t>
    <rPh sb="5" eb="7">
      <t>ヤクショク</t>
    </rPh>
    <phoneticPr fontId="6"/>
  </si>
  <si>
    <t>契約事務担当者の役職を入力してください。</t>
    <rPh sb="8" eb="10">
      <t>ヤクショク</t>
    </rPh>
    <rPh sb="11" eb="13">
      <t>ニュウリョク</t>
    </rPh>
    <phoneticPr fontId="5"/>
  </si>
  <si>
    <t>第１承認者氏名</t>
    <phoneticPr fontId="6"/>
  </si>
  <si>
    <t>第１承認者</t>
    <phoneticPr fontId="6"/>
  </si>
  <si>
    <t>メールアドレス</t>
    <phoneticPr fontId="5"/>
  </si>
  <si>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が使用するメールアドレスを@を含む半角文字で入力してください。</t>
    </r>
    <rPh sb="0" eb="2">
      <t>デンシ</t>
    </rPh>
    <rPh sb="2" eb="4">
      <t>ケイヤク</t>
    </rPh>
    <rPh sb="13" eb="15">
      <t>シヨウ</t>
    </rPh>
    <phoneticPr fontId="5"/>
  </si>
  <si>
    <t>第２承認者（契約締結権者）【※代表者又は契約の締結に関する権限の委任を受けた者】の情報を入力してください。</t>
    <rPh sb="41" eb="43">
      <t>ジョウホウ</t>
    </rPh>
    <rPh sb="44" eb="46">
      <t>ニュウリョク</t>
    </rPh>
    <phoneticPr fontId="5"/>
  </si>
  <si>
    <t>第２承認者役職</t>
    <rPh sb="5" eb="7">
      <t>ヤクショク</t>
    </rPh>
    <phoneticPr fontId="6"/>
  </si>
  <si>
    <t>契約締結権限者の役職を入力してください。</t>
    <rPh sb="0" eb="2">
      <t>ケイヤク</t>
    </rPh>
    <rPh sb="2" eb="4">
      <t>テイケツ</t>
    </rPh>
    <rPh sb="4" eb="6">
      <t>ケンゲン</t>
    </rPh>
    <rPh sb="6" eb="7">
      <t>シャ</t>
    </rPh>
    <rPh sb="8" eb="10">
      <t>ヤクショク</t>
    </rPh>
    <rPh sb="11" eb="13">
      <t>ニュウリョク</t>
    </rPh>
    <phoneticPr fontId="5"/>
  </si>
  <si>
    <t>第２承認者氏名</t>
    <phoneticPr fontId="6"/>
  </si>
  <si>
    <t>第２承認者</t>
    <phoneticPr fontId="6"/>
  </si>
  <si>
    <r>
      <t>電子契約で</t>
    </r>
    <r>
      <rPr>
        <sz val="10"/>
        <color rgb="FFFF0000"/>
        <rFont val="ＭＳ ゴシック"/>
        <family val="3"/>
        <charset val="128"/>
      </rPr>
      <t>契約締結権者</t>
    </r>
    <r>
      <rPr>
        <sz val="10"/>
        <color rgb="FF0D0D0D"/>
        <rFont val="ＭＳ ゴシック"/>
        <family val="3"/>
        <charset val="128"/>
      </rPr>
      <t>が使用するメールアドレスを設定する場合に@を含む半角文字で入力してください。</t>
    </r>
    <rPh sb="0" eb="2">
      <t>デンシ</t>
    </rPh>
    <rPh sb="2" eb="4">
      <t>ケイヤク</t>
    </rPh>
    <rPh sb="5" eb="7">
      <t>ケイヤク</t>
    </rPh>
    <rPh sb="7" eb="9">
      <t>テイケツ</t>
    </rPh>
    <rPh sb="9" eb="10">
      <t>ケン</t>
    </rPh>
    <rPh sb="10" eb="11">
      <t>シャ</t>
    </rPh>
    <rPh sb="12" eb="14">
      <t>シヨウ</t>
    </rPh>
    <rPh sb="24" eb="26">
      <t>セッテイ</t>
    </rPh>
    <rPh sb="28" eb="30">
      <t>バアイ</t>
    </rPh>
    <phoneticPr fontId="5"/>
  </si>
  <si>
    <t>F.経営情報</t>
    <rPh sb="2" eb="4">
      <t>ケイエイ</t>
    </rPh>
    <rPh sb="4" eb="6">
      <t>ジョウホウ</t>
    </rPh>
    <phoneticPr fontId="5"/>
  </si>
  <si>
    <t>G.業種情報</t>
    <rPh sb="2" eb="4">
      <t>ギョウシュ</t>
    </rPh>
    <rPh sb="4" eb="6">
      <t>ジョウホウ</t>
    </rPh>
    <phoneticPr fontId="5"/>
  </si>
  <si>
    <t>H.関連する会社</t>
    <rPh sb="2" eb="4">
      <t>カンレン</t>
    </rPh>
    <rPh sb="6" eb="8">
      <t>カイシャ</t>
    </rPh>
    <phoneticPr fontId="5"/>
  </si>
  <si>
    <t>本申請書の提出をもって「電子契約利用申出書」を提出に代えることに同意される場合、(1)電子契約の利用欄にリストから「同意する」を選択し、承認者情報を入力してください。</t>
    <phoneticPr fontId="5"/>
  </si>
  <si>
    <r>
      <t xml:space="preserve"> </t>
    </r>
    <r>
      <rPr>
        <b/>
        <u/>
        <sz val="11"/>
        <color rgb="FF000000"/>
        <rFont val="ＭＳ ゴシック"/>
        <family val="3"/>
        <charset val="128"/>
      </rPr>
      <t>背景色が水色、またはピンク色の項目を入力</t>
    </r>
    <r>
      <rPr>
        <sz val="11"/>
        <color rgb="FF000000"/>
        <rFont val="ＭＳ ゴシック"/>
        <family val="3"/>
        <charset val="128"/>
      </rPr>
      <t>してください。</t>
    </r>
    <r>
      <rPr>
        <b/>
        <u/>
        <sz val="11"/>
        <color rgb="FFFF0000"/>
        <rFont val="ＭＳ ゴシック"/>
        <family val="3"/>
        <charset val="128"/>
      </rPr>
      <t>ピンク色は必須項目です。</t>
    </r>
    <r>
      <rPr>
        <sz val="11"/>
        <color rgb="FF000000"/>
        <rFont val="ＭＳ ゴシック"/>
        <family val="3"/>
        <charset val="128"/>
      </rPr>
      <t>（正しく入力できていない場合もピンク色になります）</t>
    </r>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</si>
  <si>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自治体からの種々の連絡に対応できる方の情報を入力してください。</t>
    <rPh sb="0" eb="3">
      <t>ジチタイ</t>
    </rPh>
    <rPh sb="6" eb="8">
      <t>シュシュ</t>
    </rPh>
    <rPh sb="9" eb="11">
      <t>レンラク</t>
    </rPh>
    <rPh sb="12" eb="14">
      <t>タイオウ</t>
    </rPh>
    <phoneticPr fontId="5"/>
  </si>
  <si>
    <r>
      <t>例)0000-00-0000　半角の数字とハイフンで入力してください。</t>
    </r>
    <r>
      <rPr>
        <sz val="10"/>
        <color rgb="FFFF0000"/>
        <rFont val="ＭＳ ゴシック"/>
        <family val="3"/>
        <charset val="128"/>
      </rPr>
      <t>ＦＡＸがない場合は「0000-00-0000」と入力してください。</t>
    </r>
    <rPh sb="41" eb="43">
      <t>バアイ</t>
    </rPh>
    <rPh sb="59" eb="61">
      <t>ニュウリョク</t>
    </rPh>
    <phoneticPr fontId="5"/>
  </si>
  <si>
    <r>
      <t xml:space="preserve">
【留意事項】
１　契約締結に係る署名を依頼するメールアドレスになりますので十分御確認ください。</t>
    </r>
    <r>
      <rPr>
        <b/>
        <u/>
        <sz val="10"/>
        <color theme="1"/>
        <rFont val="ＭＳ ゴシック"/>
        <family val="3"/>
        <charset val="128"/>
      </rPr>
      <t>契約締結権者が契約事務担当者を兼務する場合は、第１承認者欄は</t>
    </r>
    <r>
      <rPr>
        <b/>
        <sz val="10"/>
        <color theme="1"/>
        <rFont val="ＭＳ ゴシック"/>
        <family val="3"/>
        <charset val="128"/>
      </rPr>
      <t xml:space="preserve">
　　</t>
    </r>
    <r>
      <rPr>
        <b/>
        <u/>
        <sz val="10"/>
        <color theme="1"/>
        <rFont val="ＭＳ ゴシック"/>
        <family val="3"/>
        <charset val="128"/>
      </rPr>
      <t>空白にしてください。</t>
    </r>
    <r>
      <rPr>
        <sz val="10"/>
        <color theme="1"/>
        <rFont val="ＭＳ ゴシック"/>
        <family val="3"/>
        <charset val="128"/>
      </rPr>
      <t>契約締結権者とは、契約締結権を有する者です。
２　第１承認者と第２承認者で</t>
    </r>
    <r>
      <rPr>
        <b/>
        <u/>
        <sz val="10"/>
        <color rgb="FFFF0000"/>
        <rFont val="ＭＳ ゴシック"/>
        <family val="3"/>
        <charset val="128"/>
      </rPr>
      <t>同一のメールアドレスを設定することはできませんのでご注意ください。</t>
    </r>
    <r>
      <rPr>
        <sz val="10"/>
        <color theme="1"/>
        <rFont val="ＭＳ ゴシック"/>
        <family val="3"/>
        <charset val="128"/>
      </rPr>
      <t>メールアドレスが１つしかない場合、上記１のとおりとしてください。
３　工事請負契約においては、この申出及びその応答をもって、建設業法施行令第５条の５第１項の規定による「電磁的措置の種類等の提示」及び「その承諾」
　　とします。類似規定のある他の法令が適用される契約においても、同様とします。</t>
    </r>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</si>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</sst>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9"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
      <color theme="1"/>
      <name val="ＭＳ ゴシック"/>
      <family val="3"/>
      <charset val="128"/>
    </font>
    <font>
      <b/>
      <u/>
      <sz val="10"/>
      <color theme="1"/>
      <name val="ＭＳ ゴシック"/>
      <family val="3"/>
      <charset val="128"/>
    </font>
    <font>
      <b/>
      <sz val="10"/>
      <color theme="1"/>
      <name val="ＭＳ ゴシック"/>
      <family val="3"/>
      <charset val="128"/>
    </font>
    <font>
      <b/>
      <u/>
      <sz val="11"/>
      <color rgb="FF000000"/>
      <name val="ＭＳ ゴシック"/>
      <family val="3"/>
      <charset val="128"/>
    </font>
    <font>
      <b/>
      <u/>
      <sz val="11"/>
      <color rgb="FFFF0000"/>
      <name val="ＭＳ ゴシック"/>
      <family val="3"/>
      <charset val="128"/>
    </font>
    <font>
      <b/>
      <u/>
      <sz val="10"/>
      <color rgb="FFFF0000"/>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34">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50" xfId="0"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31"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12" xfId="2" applyNumberFormat="1" applyFont="1" applyFill="1" applyBorder="1" applyAlignment="1" applyProtection="1">
      <alignment horizontal="left" vertical="center"/>
      <protection locked="0"/>
    </xf>
    <xf numFmtId="0" fontId="19" fillId="2" borderId="6" xfId="2" applyFont="1" applyFill="1" applyBorder="1" applyAlignment="1" applyProtection="1">
      <alignment horizontal="left" vertical="center"/>
      <protection locked="0"/>
    </xf>
    <xf numFmtId="0" fontId="19" fillId="2" borderId="31" xfId="2"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shrinkToFit="1"/>
      <protection locked="0"/>
    </xf>
    <xf numFmtId="49" fontId="19" fillId="2" borderId="6" xfId="0" applyNumberFormat="1" applyFont="1" applyFill="1" applyBorder="1" applyAlignment="1" applyProtection="1">
      <alignment horizontal="left" vertical="center" shrinkToFit="1"/>
      <protection locked="0"/>
    </xf>
    <xf numFmtId="49" fontId="19" fillId="2" borderId="7" xfId="0" applyNumberFormat="1" applyFont="1" applyFill="1" applyBorder="1" applyAlignment="1" applyProtection="1">
      <alignment horizontal="left" vertical="center" shrinkToFit="1"/>
      <protection locked="0"/>
    </xf>
    <xf numFmtId="49" fontId="19" fillId="2" borderId="38" xfId="2" applyNumberFormat="1" applyFont="1" applyFill="1" applyBorder="1" applyAlignment="1" applyProtection="1">
      <alignment horizontal="left" vertical="center"/>
      <protection locked="0"/>
    </xf>
    <xf numFmtId="0" fontId="19" fillId="2" borderId="9" xfId="2" applyFont="1" applyFill="1" applyBorder="1" applyAlignment="1" applyProtection="1">
      <alignment horizontal="left" vertical="center"/>
      <protection locked="0"/>
    </xf>
    <xf numFmtId="0" fontId="19" fillId="2" borderId="10" xfId="2"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shrinkToFit="1"/>
      <protection locked="0"/>
    </xf>
    <xf numFmtId="49" fontId="19" fillId="2" borderId="9" xfId="0" applyNumberFormat="1" applyFont="1" applyFill="1" applyBorder="1" applyAlignment="1" applyProtection="1">
      <alignment horizontal="left" vertical="center" shrinkToFit="1"/>
      <protection locked="0"/>
    </xf>
    <xf numFmtId="49" fontId="19" fillId="2" borderId="11" xfId="0" applyNumberFormat="1" applyFont="1" applyFill="1" applyBorder="1" applyAlignment="1" applyProtection="1">
      <alignment horizontal="left" vertical="center" shrinkToFit="1"/>
      <protection locked="0"/>
    </xf>
    <xf numFmtId="49" fontId="19" fillId="2" borderId="22" xfId="2" applyNumberFormat="1" applyFont="1" applyFill="1" applyBorder="1" applyAlignment="1" applyProtection="1">
      <alignment horizontal="left" vertical="center"/>
      <protection locked="0"/>
    </xf>
    <xf numFmtId="0" fontId="19" fillId="2" borderId="3" xfId="2" applyFont="1" applyFill="1" applyBorder="1" applyAlignment="1" applyProtection="1">
      <alignment horizontal="left" vertical="center"/>
      <protection locked="0"/>
    </xf>
    <xf numFmtId="0" fontId="19" fillId="2" borderId="42" xfId="2"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42" xfId="0" applyNumberFormat="1"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shrinkToFit="1"/>
      <protection locked="0"/>
    </xf>
    <xf numFmtId="49" fontId="19" fillId="2" borderId="3" xfId="0" applyNumberFormat="1" applyFont="1" applyFill="1" applyBorder="1" applyAlignment="1" applyProtection="1">
      <alignment horizontal="left" vertical="center" shrinkToFit="1"/>
      <protection locked="0"/>
    </xf>
    <xf numFmtId="49" fontId="19" fillId="2" borderId="4" xfId="0" applyNumberFormat="1" applyFont="1" applyFill="1" applyBorder="1" applyAlignment="1" applyProtection="1">
      <alignment horizontal="left" vertical="center" shrinkToFit="1"/>
      <protection locked="0"/>
    </xf>
    <xf numFmtId="49" fontId="19" fillId="2" borderId="12" xfId="2" applyNumberFormat="1" applyFont="1" applyFill="1" applyBorder="1" applyAlignment="1" applyProtection="1">
      <alignment horizontal="center" vertical="center"/>
      <protection locked="0"/>
    </xf>
    <xf numFmtId="0" fontId="19" fillId="2" borderId="31" xfId="2" applyFont="1" applyFill="1" applyBorder="1" applyAlignment="1" applyProtection="1">
      <alignment horizontal="center" vertical="center"/>
      <protection locked="0"/>
    </xf>
    <xf numFmtId="49" fontId="19" fillId="2" borderId="38"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49" fontId="19" fillId="2" borderId="22" xfId="2" applyNumberFormat="1" applyFont="1" applyFill="1" applyBorder="1" applyAlignment="1" applyProtection="1">
      <alignment horizontal="center" vertical="center"/>
      <protection locked="0"/>
    </xf>
    <xf numFmtId="0" fontId="19" fillId="2" borderId="42" xfId="2" applyFont="1" applyFill="1" applyBorder="1" applyAlignment="1" applyProtection="1">
      <alignment horizontal="center" vertical="center"/>
      <protection locked="0"/>
    </xf>
    <xf numFmtId="0" fontId="19" fillId="2" borderId="7"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178" fontId="19" fillId="2" borderId="52"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38" fontId="19" fillId="2" borderId="5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left" vertical="center"/>
      <protection locked="0"/>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78" fontId="19" fillId="2" borderId="0" xfId="0" applyNumberFormat="1" applyFont="1" applyFill="1" applyAlignment="1" applyProtection="1">
      <alignment horizontal="left" vertical="center"/>
      <protection locked="0"/>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38" fontId="19" fillId="2" borderId="9"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49" fontId="19" fillId="2" borderId="22" xfId="0" applyNumberFormat="1"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3" xfId="2" applyFont="1" applyBorder="1" applyProtection="1">
      <alignment vertical="center"/>
    </xf>
    <xf numFmtId="0" fontId="4" fillId="0" borderId="18" xfId="2" applyFont="1" applyBorder="1" applyProtection="1">
      <alignmen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49" fontId="21" fillId="0" borderId="0" xfId="0" applyNumberFormat="1" applyFont="1" applyAlignment="1" applyProtection="1">
      <alignment horizontal="right" vertical="top"/>
    </xf>
    <xf numFmtId="0" fontId="23" fillId="0" borderId="0" xfId="0" applyFont="1" applyAlignment="1" applyProtection="1">
      <alignment horizontal="left" vertical="top" wrapText="1"/>
    </xf>
    <xf numFmtId="0" fontId="23" fillId="0" borderId="0" xfId="0" applyFont="1" applyAlignment="1" applyProtection="1">
      <alignment horizontal="left" vertical="top"/>
    </xf>
    <xf numFmtId="49" fontId="4" fillId="0" borderId="13" xfId="0" applyNumberFormat="1" applyFont="1" applyBorder="1" applyAlignment="1" applyProtection="1">
      <alignment vertical="top"/>
    </xf>
    <xf numFmtId="0" fontId="4" fillId="0" borderId="13" xfId="0" applyFont="1" applyBorder="1" applyAlignment="1" applyProtection="1">
      <alignment vertical="top"/>
    </xf>
    <xf numFmtId="0" fontId="4" fillId="0" borderId="14" xfId="2" applyFont="1" applyBorder="1" applyProtection="1">
      <alignment vertical="center"/>
    </xf>
    <xf numFmtId="0" fontId="4" fillId="0" borderId="17"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horizontal="lef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9"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6"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7"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2"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8"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19"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6"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7"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6"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184" fontId="19"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7"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9"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1" xfId="1" applyNumberFormat="1" applyFont="1" applyBorder="1" applyAlignment="1" applyProtection="1">
      <alignment horizontal="left" vertical="center"/>
    </xf>
    <xf numFmtId="0" fontId="4" fillId="0" borderId="36"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7"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15" fillId="0" borderId="13" xfId="0" applyFont="1" applyBorder="1" applyAlignment="1" applyProtection="1">
      <alignment vertical="center" wrapText="1"/>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47" xfId="2" applyFont="1" applyBorder="1" applyAlignment="1" applyProtection="1">
      <alignment horizontal="center" vertical="center"/>
    </xf>
    <xf numFmtId="0" fontId="4" fillId="0" borderId="48" xfId="2" applyFont="1" applyBorder="1" applyAlignment="1" applyProtection="1">
      <alignment horizontal="center" vertical="center"/>
    </xf>
    <xf numFmtId="0" fontId="19" fillId="0" borderId="48" xfId="0" applyFont="1" applyBorder="1" applyAlignment="1" applyProtection="1">
      <alignment horizontal="left" vertical="center"/>
    </xf>
    <xf numFmtId="0" fontId="19" fillId="0" borderId="49" xfId="0" applyFont="1" applyBorder="1" applyAlignment="1" applyProtection="1">
      <alignment horizontal="left" vertical="center"/>
    </xf>
    <xf numFmtId="0" fontId="4" fillId="0" borderId="34" xfId="0" applyFont="1" applyBorder="1" applyAlignment="1" applyProtection="1">
      <alignment horizontal="center" vertical="top" textRotation="255" wrapText="1"/>
    </xf>
    <xf numFmtId="0" fontId="4" fillId="0" borderId="42" xfId="2" applyFont="1" applyBorder="1" applyProtection="1">
      <alignment vertical="center"/>
    </xf>
    <xf numFmtId="0" fontId="4" fillId="0" borderId="30" xfId="2" applyFont="1" applyBorder="1" applyAlignment="1" applyProtection="1">
      <alignment horizontal="left" vertical="center"/>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183" fontId="4" fillId="0" borderId="0" xfId="2" applyNumberFormat="1" applyFont="1" applyProtection="1">
      <alignment vertical="center"/>
    </xf>
    <xf numFmtId="0" fontId="4" fillId="0" borderId="35" xfId="0" applyFont="1" applyBorder="1" applyAlignment="1" applyProtection="1">
      <alignment horizontal="center" vertical="top" textRotation="255" wrapText="1"/>
    </xf>
    <xf numFmtId="0" fontId="4" fillId="0" borderId="31" xfId="2" applyFont="1" applyBorder="1" applyProtection="1">
      <alignment vertical="center"/>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33" xfId="0" applyFont="1" applyBorder="1" applyAlignment="1" applyProtection="1">
      <alignment horizontal="center" vertical="top" textRotation="255" wrapText="1"/>
    </xf>
    <xf numFmtId="0" fontId="4" fillId="0" borderId="10" xfId="2" applyFont="1" applyBorder="1" applyProtection="1">
      <alignment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21" xfId="1" applyFont="1" applyBorder="1" applyProtection="1">
      <alignment vertical="center"/>
    </xf>
    <xf numFmtId="0" fontId="4" fillId="0" borderId="41" xfId="2" applyFont="1" applyBorder="1" applyProtection="1">
      <alignment vertical="center"/>
    </xf>
    <xf numFmtId="0" fontId="4" fillId="0" borderId="43" xfId="2" applyFont="1" applyBorder="1" applyAlignment="1" applyProtection="1">
      <alignment horizontal="left" vertical="center"/>
    </xf>
    <xf numFmtId="0" fontId="4" fillId="0" borderId="23"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31" xfId="2" applyFont="1" applyBorder="1" applyAlignment="1" applyProtection="1">
      <alignment horizontal="left" vertical="center"/>
    </xf>
    <xf numFmtId="0" fontId="4" fillId="0" borderId="45" xfId="2" applyFont="1" applyBorder="1" applyProtection="1">
      <alignment vertical="center"/>
    </xf>
    <xf numFmtId="0" fontId="4" fillId="0" borderId="10" xfId="2" applyFont="1" applyBorder="1" applyAlignment="1" applyProtection="1">
      <alignment horizontal="left" vertical="center"/>
    </xf>
    <xf numFmtId="0" fontId="4" fillId="0" borderId="34" xfId="2" applyFont="1" applyBorder="1" applyAlignment="1" applyProtection="1">
      <alignment horizontal="center" vertical="center" textRotation="255" wrapText="1"/>
    </xf>
    <xf numFmtId="0" fontId="4" fillId="0" borderId="44" xfId="2" applyFont="1" applyBorder="1" applyProtection="1">
      <alignment vertical="center"/>
    </xf>
    <xf numFmtId="0" fontId="4" fillId="0" borderId="33" xfId="2" applyFont="1" applyBorder="1" applyAlignment="1" applyProtection="1">
      <alignment horizontal="center" vertical="center" textRotation="255" wrapText="1"/>
    </xf>
    <xf numFmtId="0" fontId="4" fillId="0" borderId="34" xfId="2" applyFont="1" applyBorder="1" applyAlignment="1" applyProtection="1">
      <alignment horizontal="center" vertical="top" textRotation="255"/>
    </xf>
    <xf numFmtId="0" fontId="4" fillId="0" borderId="35" xfId="2" applyFont="1" applyBorder="1" applyAlignment="1" applyProtection="1">
      <alignment horizontal="center" vertical="top" textRotation="255"/>
    </xf>
    <xf numFmtId="0" fontId="4" fillId="0" borderId="19" xfId="2" applyFont="1" applyBorder="1" applyAlignment="1" applyProtection="1">
      <alignment horizontal="center" vertical="top" textRotation="255"/>
    </xf>
    <xf numFmtId="0" fontId="4" fillId="0" borderId="40" xfId="2" applyFont="1" applyBorder="1" applyProtection="1">
      <alignment vertical="center"/>
    </xf>
    <xf numFmtId="0" fontId="4" fillId="0" borderId="46" xfId="2" applyFont="1" applyBorder="1" applyProtection="1">
      <alignment vertical="center"/>
    </xf>
    <xf numFmtId="0" fontId="4" fillId="0" borderId="33" xfId="2" applyFont="1" applyBorder="1" applyAlignment="1" applyProtection="1">
      <alignment horizontal="center" vertical="top" textRotation="255"/>
    </xf>
    <xf numFmtId="0" fontId="4" fillId="0" borderId="16" xfId="2" applyFont="1" applyBorder="1" applyProtection="1">
      <alignment vertical="center"/>
    </xf>
    <xf numFmtId="181" fontId="14" fillId="0" borderId="17" xfId="0" applyNumberFormat="1" applyFont="1" applyBorder="1" applyProtection="1">
      <alignment vertical="center"/>
    </xf>
    <xf numFmtId="49" fontId="14" fillId="0" borderId="0" xfId="0" applyNumberFormat="1" applyFont="1" applyProtection="1">
      <alignment vertical="center"/>
    </xf>
    <xf numFmtId="180" fontId="4" fillId="0" borderId="0" xfId="0" applyNumberFormat="1" applyFont="1" applyAlignment="1" applyProtection="1">
      <alignment horizontal="right" vertical="center"/>
    </xf>
    <xf numFmtId="49" fontId="4" fillId="0" borderId="0" xfId="0" applyNumberFormat="1" applyFont="1" applyAlignment="1" applyProtection="1">
      <alignment horizontal="left" vertical="center"/>
    </xf>
    <xf numFmtId="0" fontId="15" fillId="0" borderId="0" xfId="0" applyFont="1" applyAlignment="1" applyProtection="1">
      <alignment horizontal="left" vertical="center" wrapText="1"/>
    </xf>
    <xf numFmtId="0" fontId="21" fillId="0" borderId="13" xfId="0" applyFont="1" applyBorder="1" applyAlignment="1" applyProtection="1">
      <alignment horizontal="left" vertical="center" wrapText="1"/>
    </xf>
    <xf numFmtId="180" fontId="4" fillId="0" borderId="21" xfId="0" applyNumberFormat="1" applyFont="1" applyBorder="1" applyAlignment="1" applyProtection="1">
      <alignment horizontal="center" vertical="top"/>
    </xf>
    <xf numFmtId="49" fontId="19" fillId="0" borderId="20" xfId="0" applyNumberFormat="1" applyFont="1" applyBorder="1" applyAlignment="1" applyProtection="1">
      <alignment horizontal="left" vertical="center"/>
    </xf>
    <xf numFmtId="49" fontId="19" fillId="0" borderId="1" xfId="0" applyNumberFormat="1" applyFont="1" applyBorder="1" applyAlignment="1" applyProtection="1">
      <alignment horizontal="left" vertical="center"/>
    </xf>
    <xf numFmtId="49" fontId="19" fillId="0" borderId="52" xfId="0" applyNumberFormat="1" applyFont="1" applyBorder="1" applyAlignment="1" applyProtection="1">
      <alignment horizontal="left" vertical="center"/>
    </xf>
    <xf numFmtId="49" fontId="19" fillId="0" borderId="51" xfId="0" applyNumberFormat="1" applyFont="1" applyBorder="1" applyAlignment="1" applyProtection="1">
      <alignment horizontal="left" vertical="center"/>
    </xf>
    <xf numFmtId="49" fontId="19" fillId="0" borderId="16" xfId="0" applyNumberFormat="1" applyFont="1" applyBorder="1" applyAlignment="1" applyProtection="1">
      <alignment horizontal="left" vertical="center"/>
    </xf>
    <xf numFmtId="49" fontId="19" fillId="0" borderId="18" xfId="0" applyNumberFormat="1" applyFont="1" applyBorder="1" applyAlignment="1" applyProtection="1">
      <alignment horizontal="left" vertical="center"/>
    </xf>
    <xf numFmtId="49" fontId="15" fillId="0" borderId="16" xfId="0" applyNumberFormat="1" applyFont="1" applyBorder="1" applyAlignment="1" applyProtection="1">
      <alignment vertical="top"/>
    </xf>
    <xf numFmtId="0" fontId="15" fillId="0" borderId="0" xfId="0" applyFont="1" applyAlignment="1" applyProtection="1">
      <alignment horizontal="left" vertical="top" wrapText="1"/>
    </xf>
    <xf numFmtId="180" fontId="4" fillId="0" borderId="0" xfId="0" applyNumberFormat="1" applyFont="1" applyAlignment="1" applyProtection="1">
      <alignment horizontal="center" vertical="top"/>
    </xf>
    <xf numFmtId="0" fontId="21" fillId="0" borderId="13" xfId="0" applyFont="1" applyBorder="1" applyProtection="1">
      <alignment vertical="center"/>
    </xf>
    <xf numFmtId="49" fontId="19" fillId="0" borderId="15" xfId="0" applyNumberFormat="1" applyFont="1" applyBorder="1" applyAlignment="1" applyProtection="1">
      <alignment horizontal="left" vertical="center"/>
    </xf>
    <xf numFmtId="49" fontId="19" fillId="0" borderId="53" xfId="0" applyNumberFormat="1" applyFont="1" applyBorder="1" applyAlignment="1" applyProtection="1">
      <alignment horizontal="left" vertical="center"/>
    </xf>
    <xf numFmtId="49" fontId="19" fillId="0" borderId="50" xfId="0" applyNumberFormat="1" applyFont="1" applyBorder="1" applyAlignment="1" applyProtection="1">
      <alignment horizontal="left" vertical="center"/>
    </xf>
    <xf numFmtId="49" fontId="19" fillId="0" borderId="50" xfId="0" applyNumberFormat="1" applyFont="1" applyBorder="1" applyAlignment="1" applyProtection="1">
      <alignment horizontal="center" vertical="center"/>
    </xf>
    <xf numFmtId="49" fontId="19" fillId="0" borderId="16" xfId="0" applyNumberFormat="1" applyFont="1" applyBorder="1" applyAlignment="1" applyProtection="1">
      <alignment horizontal="center" vertical="center"/>
    </xf>
    <xf numFmtId="49" fontId="19" fillId="0" borderId="18" xfId="0" applyNumberFormat="1" applyFont="1" applyBorder="1" applyAlignment="1" applyProtection="1">
      <alignment horizontal="center" vertical="center"/>
    </xf>
    <xf numFmtId="49" fontId="19" fillId="0" borderId="17" xfId="0" applyNumberFormat="1" applyFont="1" applyBorder="1" applyAlignment="1" applyProtection="1">
      <alignment horizontal="left" vertical="center"/>
    </xf>
    <xf numFmtId="49" fontId="19" fillId="0" borderId="13" xfId="0" applyNumberFormat="1" applyFont="1" applyBorder="1" applyAlignment="1" applyProtection="1">
      <alignment horizontal="left" vertical="center"/>
    </xf>
    <xf numFmtId="49" fontId="19" fillId="0" borderId="54" xfId="0" applyNumberFormat="1" applyFont="1" applyBorder="1" applyAlignment="1" applyProtection="1">
      <alignment horizontal="left" vertical="center"/>
    </xf>
    <xf numFmtId="49" fontId="19" fillId="0" borderId="55" xfId="0" applyNumberFormat="1" applyFont="1" applyBorder="1" applyAlignment="1" applyProtection="1">
      <alignment horizontal="left" vertical="center"/>
    </xf>
    <xf numFmtId="49" fontId="19" fillId="0" borderId="8" xfId="0" applyNumberFormat="1" applyFont="1" applyBorder="1" applyAlignment="1" applyProtection="1">
      <alignment horizontal="left" vertical="center"/>
    </xf>
    <xf numFmtId="49" fontId="19" fillId="0" borderId="9" xfId="0" applyNumberFormat="1" applyFont="1" applyBorder="1" applyAlignment="1" applyProtection="1">
      <alignment horizontal="left" vertical="center"/>
    </xf>
    <xf numFmtId="49" fontId="19" fillId="0" borderId="10" xfId="0" applyNumberFormat="1" applyFont="1" applyBorder="1" applyAlignment="1" applyProtection="1">
      <alignment horizontal="left" vertical="center"/>
    </xf>
    <xf numFmtId="49" fontId="19" fillId="0" borderId="11" xfId="0" applyNumberFormat="1" applyFont="1" applyBorder="1" applyAlignment="1" applyProtection="1">
      <alignment horizontal="left" vertical="center"/>
    </xf>
    <xf numFmtId="49" fontId="4" fillId="0" borderId="16" xfId="0" applyNumberFormat="1" applyFont="1" applyBorder="1" applyAlignment="1" applyProtection="1">
      <alignment horizontal="left" vertical="top"/>
    </xf>
    <xf numFmtId="0" fontId="15" fillId="0" borderId="16" xfId="0" applyFont="1" applyBorder="1" applyAlignment="1" applyProtection="1">
      <alignment horizontal="left" vertical="top" wrapText="1"/>
    </xf>
    <xf numFmtId="49" fontId="23" fillId="0" borderId="0" xfId="0" applyNumberFormat="1" applyFont="1" applyAlignment="1" applyProtection="1">
      <alignment horizontal="left" vertical="top"/>
    </xf>
    <xf numFmtId="49" fontId="4" fillId="0" borderId="0" xfId="0" applyNumberFormat="1" applyFont="1" applyAlignment="1" applyProtection="1">
      <alignment horizontal="left" vertical="top"/>
    </xf>
    <xf numFmtId="178" fontId="4" fillId="0" borderId="13" xfId="0" applyNumberFormat="1" applyFont="1" applyBorder="1" applyProtection="1">
      <alignment vertical="center"/>
    </xf>
    <xf numFmtId="182" fontId="4" fillId="0" borderId="13" xfId="0" applyNumberFormat="1" applyFont="1" applyBorder="1" applyProtection="1">
      <alignment vertical="center"/>
    </xf>
    <xf numFmtId="182" fontId="4" fillId="0" borderId="13" xfId="0" applyNumberFormat="1" applyFont="1" applyBorder="1" applyAlignment="1" applyProtection="1">
      <alignment vertical="top"/>
    </xf>
    <xf numFmtId="178" fontId="4" fillId="0" borderId="13" xfId="0" applyNumberFormat="1" applyFont="1" applyBorder="1" applyAlignment="1" applyProtection="1">
      <alignment vertical="top"/>
    </xf>
    <xf numFmtId="178" fontId="4" fillId="0" borderId="0" xfId="0" applyNumberFormat="1" applyFont="1" applyAlignment="1" applyProtection="1">
      <alignment vertical="top"/>
    </xf>
    <xf numFmtId="182" fontId="4" fillId="0" borderId="0" xfId="0" applyNumberFormat="1" applyFont="1" applyAlignment="1" applyProtection="1">
      <alignment vertical="top"/>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9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0000"/>
      <color rgb="FFEE0000"/>
      <color rgb="FFCCEDFC"/>
      <color rgb="FF000000"/>
      <color rgb="FFA6A6A6"/>
      <color rgb="FFFFE1FF"/>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91"/>
  <sheetViews>
    <sheetView showGridLines="0" tabSelected="1" topLeftCell="B1" zoomScaleNormal="100" workbookViewId="0">
      <selection activeCell="B1" sqref="B1"/>
    </sheetView>
  </sheetViews>
  <sheetFormatPr defaultColWidth="9" defaultRowHeight="13.5" x14ac:dyDescent="0.15"/>
  <cols>
    <col min="1" max="1" width="10.375" style="360" hidden="1" customWidth="1"/>
    <col min="2" max="3" width="1.625" style="112" customWidth="1"/>
    <col min="4" max="5" width="5.625" style="112" customWidth="1"/>
    <col min="6" max="7" width="6.375" style="112" customWidth="1"/>
    <col min="8" max="8" width="5.625" style="112" customWidth="1"/>
    <col min="9" max="9" width="1.625" style="112" customWidth="1"/>
    <col min="10" max="10" width="7.625" style="112" customWidth="1"/>
    <col min="11" max="14" width="5.625" style="112" customWidth="1"/>
    <col min="15" max="15" width="7.625" style="112" customWidth="1"/>
    <col min="16" max="16" width="8.625" style="112" customWidth="1"/>
    <col min="17" max="19" width="7.625" style="112" customWidth="1"/>
    <col min="20" max="20" width="17.625" style="112" customWidth="1"/>
    <col min="21" max="22" width="7.625" style="112" customWidth="1"/>
    <col min="23" max="25" width="6.625" style="112" customWidth="1"/>
    <col min="26" max="26" width="2.625" style="112" customWidth="1"/>
    <col min="27" max="27" width="3.625" style="112" customWidth="1"/>
    <col min="28" max="16384" width="9" style="112"/>
  </cols>
  <sheetData>
    <row r="1" spans="1:27" ht="30" customHeight="1" x14ac:dyDescent="0.15">
      <c r="A1" s="431" t="s">
        <v>168</v>
      </c>
      <c r="B1" s="110"/>
      <c r="C1" s="111" t="s">
        <v>167</v>
      </c>
      <c r="D1" s="111"/>
      <c r="U1" s="113"/>
      <c r="V1" s="113"/>
      <c r="W1" s="430" t="s">
        <v>203</v>
      </c>
      <c r="X1" s="114"/>
      <c r="Y1" s="114"/>
      <c r="Z1" s="114"/>
      <c r="AA1" s="115"/>
    </row>
    <row r="2" spans="1:27" ht="15" hidden="1" customHeight="1" x14ac:dyDescent="0.15">
      <c r="A2" s="431" t="s">
        <v>14</v>
      </c>
      <c r="B2" s="110"/>
      <c r="C2" s="116"/>
      <c r="D2" s="116"/>
      <c r="E2" s="116"/>
      <c r="F2" s="116"/>
      <c r="G2" s="116"/>
      <c r="H2" s="116"/>
      <c r="AA2" s="115"/>
    </row>
    <row r="3" spans="1:27" ht="30" customHeight="1" x14ac:dyDescent="0.15">
      <c r="A3" s="432" t="s">
        <v>204</v>
      </c>
      <c r="B3" s="117"/>
      <c r="C3" s="112" t="s">
        <v>177</v>
      </c>
      <c r="AA3" s="115"/>
    </row>
    <row r="4" spans="1:27" ht="5.25" customHeight="1" x14ac:dyDescent="0.15">
      <c r="A4" s="117"/>
      <c r="B4" s="117"/>
      <c r="C4" s="118"/>
      <c r="D4" s="119"/>
      <c r="E4" s="119"/>
      <c r="F4" s="119"/>
      <c r="G4" s="119"/>
      <c r="H4" s="119"/>
      <c r="I4" s="119"/>
      <c r="J4" s="119"/>
      <c r="K4" s="119"/>
      <c r="L4" s="119"/>
      <c r="M4" s="119"/>
      <c r="N4" s="119"/>
      <c r="O4" s="119"/>
      <c r="P4" s="119"/>
      <c r="Q4" s="119"/>
      <c r="R4" s="119"/>
      <c r="S4" s="119"/>
      <c r="T4" s="119"/>
      <c r="U4" s="119"/>
      <c r="V4" s="119"/>
      <c r="W4" s="119"/>
      <c r="X4" s="119"/>
      <c r="Y4" s="119"/>
      <c r="Z4" s="120"/>
    </row>
    <row r="5" spans="1:27" ht="15" customHeight="1" x14ac:dyDescent="0.15">
      <c r="A5" s="117"/>
      <c r="B5" s="121"/>
      <c r="C5" s="122" t="s">
        <v>199</v>
      </c>
      <c r="D5" s="123"/>
      <c r="E5" s="123"/>
      <c r="F5" s="123"/>
      <c r="G5" s="123"/>
      <c r="H5" s="123"/>
      <c r="I5" s="123"/>
      <c r="J5" s="123"/>
      <c r="K5" s="123"/>
      <c r="L5" s="123"/>
      <c r="M5" s="123"/>
      <c r="N5" s="123"/>
      <c r="O5" s="123"/>
      <c r="P5" s="123"/>
      <c r="Q5" s="123"/>
      <c r="R5" s="123"/>
      <c r="S5" s="123"/>
      <c r="T5" s="123"/>
      <c r="U5" s="123"/>
      <c r="V5" s="123"/>
      <c r="W5" s="123"/>
      <c r="X5" s="123"/>
      <c r="Y5" s="123"/>
      <c r="Z5" s="124"/>
    </row>
    <row r="6" spans="1:27" ht="15" customHeight="1" x14ac:dyDescent="0.15">
      <c r="A6" s="117"/>
      <c r="B6" s="117"/>
      <c r="C6" s="122" t="s">
        <v>12</v>
      </c>
      <c r="D6" s="123"/>
      <c r="E6" s="123"/>
      <c r="F6" s="123"/>
      <c r="G6" s="123"/>
      <c r="H6" s="123"/>
      <c r="I6" s="123"/>
      <c r="J6" s="123"/>
      <c r="K6" s="123"/>
      <c r="L6" s="123"/>
      <c r="M6" s="123"/>
      <c r="N6" s="123"/>
      <c r="O6" s="123"/>
      <c r="P6" s="123"/>
      <c r="Q6" s="123"/>
      <c r="R6" s="123"/>
      <c r="S6" s="123"/>
      <c r="T6" s="123"/>
      <c r="U6" s="123"/>
      <c r="V6" s="123"/>
      <c r="W6" s="123"/>
      <c r="X6" s="123"/>
      <c r="Y6" s="123"/>
      <c r="Z6" s="124"/>
    </row>
    <row r="7" spans="1:27" ht="15" customHeight="1" x14ac:dyDescent="0.15">
      <c r="A7" s="117"/>
      <c r="B7" s="117"/>
      <c r="C7" s="122" t="s">
        <v>13</v>
      </c>
      <c r="D7" s="123"/>
      <c r="E7" s="123"/>
      <c r="F7" s="123"/>
      <c r="G7" s="123"/>
      <c r="H7" s="123"/>
      <c r="I7" s="123"/>
      <c r="J7" s="123"/>
      <c r="K7" s="123"/>
      <c r="L7" s="123"/>
      <c r="M7" s="123"/>
      <c r="N7" s="123"/>
      <c r="O7" s="123"/>
      <c r="P7" s="123"/>
      <c r="Q7" s="123"/>
      <c r="R7" s="123"/>
      <c r="S7" s="123"/>
      <c r="T7" s="123"/>
      <c r="U7" s="123"/>
      <c r="V7" s="123"/>
      <c r="W7" s="123"/>
      <c r="X7" s="123"/>
      <c r="Y7" s="123"/>
      <c r="Z7" s="124"/>
    </row>
    <row r="8" spans="1:27" ht="15" hidden="1" customHeight="1" x14ac:dyDescent="0.15">
      <c r="A8" s="117"/>
      <c r="B8" s="117"/>
      <c r="C8" s="122"/>
      <c r="D8" s="123"/>
      <c r="E8" s="123"/>
      <c r="F8" s="123"/>
      <c r="G8" s="123"/>
      <c r="H8" s="123"/>
      <c r="I8" s="123"/>
      <c r="J8" s="123"/>
      <c r="K8" s="123"/>
      <c r="L8" s="123"/>
      <c r="M8" s="123"/>
      <c r="N8" s="123"/>
      <c r="O8" s="123"/>
      <c r="P8" s="123"/>
      <c r="Q8" s="123"/>
      <c r="R8" s="123"/>
      <c r="S8" s="123"/>
      <c r="T8" s="123"/>
      <c r="U8" s="123"/>
      <c r="V8" s="123"/>
      <c r="W8" s="123"/>
      <c r="X8" s="123"/>
      <c r="Y8" s="123"/>
      <c r="Z8" s="124"/>
    </row>
    <row r="9" spans="1:27" ht="5.25" customHeight="1" x14ac:dyDescent="0.15">
      <c r="A9" s="117"/>
      <c r="B9" s="117"/>
      <c r="C9" s="125"/>
      <c r="D9" s="126"/>
      <c r="E9" s="126"/>
      <c r="F9" s="126"/>
      <c r="G9" s="126"/>
      <c r="H9" s="126"/>
      <c r="I9" s="126"/>
      <c r="J9" s="126"/>
      <c r="K9" s="126"/>
      <c r="L9" s="126"/>
      <c r="M9" s="126"/>
      <c r="N9" s="126"/>
      <c r="O9" s="126"/>
      <c r="P9" s="126"/>
      <c r="Q9" s="126"/>
      <c r="R9" s="126"/>
      <c r="S9" s="126"/>
      <c r="T9" s="126"/>
      <c r="U9" s="126"/>
      <c r="V9" s="126"/>
      <c r="W9" s="126"/>
      <c r="X9" s="126"/>
      <c r="Y9" s="126"/>
      <c r="Z9" s="127"/>
    </row>
    <row r="10" spans="1:27" ht="30" customHeight="1" x14ac:dyDescent="0.15">
      <c r="A10" s="117"/>
      <c r="B10" s="117"/>
    </row>
    <row r="11" spans="1:27" ht="15.75" hidden="1" customHeight="1" x14ac:dyDescent="0.15">
      <c r="A11" s="128"/>
      <c r="B11" s="117"/>
    </row>
    <row r="12" spans="1:27" ht="15.75" hidden="1" customHeight="1" x14ac:dyDescent="0.15">
      <c r="A12" s="128"/>
      <c r="B12" s="117"/>
    </row>
    <row r="13" spans="1:27" ht="20.100000000000001" customHeight="1" x14ac:dyDescent="0.15">
      <c r="A13" s="117"/>
      <c r="B13" s="117"/>
      <c r="C13" s="129" t="s">
        <v>87</v>
      </c>
      <c r="D13" s="130"/>
      <c r="E13" s="130"/>
      <c r="F13" s="130"/>
      <c r="G13" s="130"/>
      <c r="H13" s="131"/>
    </row>
    <row r="14" spans="1:27" ht="15" customHeight="1" x14ac:dyDescent="0.15">
      <c r="A14" s="117"/>
      <c r="B14" s="117"/>
      <c r="C14" s="132"/>
      <c r="D14" s="133"/>
      <c r="E14" s="133"/>
      <c r="F14" s="133"/>
      <c r="G14" s="133"/>
      <c r="H14" s="133"/>
      <c r="I14" s="134"/>
      <c r="J14" s="134"/>
      <c r="K14" s="134"/>
      <c r="L14" s="134"/>
      <c r="M14" s="134"/>
      <c r="N14" s="134"/>
      <c r="O14" s="134"/>
      <c r="P14" s="134"/>
      <c r="Q14" s="134"/>
      <c r="R14" s="134"/>
      <c r="S14" s="134"/>
      <c r="T14" s="134"/>
      <c r="U14" s="134"/>
      <c r="V14" s="134"/>
      <c r="W14" s="134"/>
      <c r="X14" s="134"/>
      <c r="Y14" s="134"/>
      <c r="Z14" s="135"/>
    </row>
    <row r="15" spans="1:27" ht="15.75" hidden="1" customHeight="1" x14ac:dyDescent="0.15">
      <c r="A15" s="117"/>
      <c r="B15" s="117"/>
      <c r="C15" s="136"/>
      <c r="D15" s="137"/>
      <c r="E15" s="138"/>
      <c r="F15" s="138"/>
      <c r="G15" s="138"/>
      <c r="H15" s="138"/>
      <c r="I15" s="139"/>
      <c r="J15" s="140"/>
      <c r="K15" s="140"/>
      <c r="L15" s="140"/>
      <c r="M15" s="140"/>
      <c r="N15" s="140"/>
      <c r="O15" s="140"/>
      <c r="P15" s="140"/>
      <c r="Q15" s="140"/>
      <c r="R15" s="140"/>
      <c r="S15" s="140"/>
      <c r="T15" s="140"/>
      <c r="U15" s="140"/>
      <c r="V15" s="140"/>
      <c r="W15" s="140"/>
      <c r="X15" s="140"/>
      <c r="Y15" s="140"/>
      <c r="Z15" s="141"/>
    </row>
    <row r="16" spans="1:27" ht="15.75" hidden="1" customHeight="1" x14ac:dyDescent="0.15">
      <c r="A16" s="117"/>
      <c r="B16" s="117"/>
      <c r="C16" s="136"/>
      <c r="D16" s="137"/>
      <c r="E16" s="142"/>
      <c r="F16" s="142"/>
      <c r="G16" s="142"/>
      <c r="H16" s="142"/>
      <c r="I16" s="139"/>
      <c r="J16" s="143"/>
      <c r="K16" s="143"/>
      <c r="L16" s="143"/>
      <c r="M16" s="143"/>
      <c r="N16" s="143"/>
      <c r="O16" s="143"/>
      <c r="P16" s="143"/>
      <c r="Q16" s="143"/>
      <c r="R16" s="143"/>
      <c r="S16" s="143"/>
      <c r="T16" s="143"/>
      <c r="U16" s="143"/>
      <c r="V16" s="143"/>
      <c r="W16" s="143"/>
      <c r="X16" s="143"/>
      <c r="Y16" s="143"/>
      <c r="Z16" s="141"/>
    </row>
    <row r="17" spans="1:26" ht="15.75" hidden="1" customHeight="1" x14ac:dyDescent="0.15">
      <c r="A17" s="117"/>
      <c r="B17" s="117"/>
      <c r="C17" s="136"/>
      <c r="D17" s="137"/>
      <c r="E17" s="142"/>
      <c r="F17" s="142"/>
      <c r="G17" s="142"/>
      <c r="H17" s="142"/>
      <c r="I17" s="139"/>
      <c r="J17" s="143"/>
      <c r="K17" s="143"/>
      <c r="L17" s="143"/>
      <c r="M17" s="143"/>
      <c r="N17" s="143"/>
      <c r="O17" s="143"/>
      <c r="P17" s="143"/>
      <c r="Q17" s="143"/>
      <c r="R17" s="143"/>
      <c r="S17" s="143"/>
      <c r="T17" s="143"/>
      <c r="U17" s="143"/>
      <c r="V17" s="143"/>
      <c r="W17" s="143"/>
      <c r="X17" s="143"/>
      <c r="Y17" s="143"/>
      <c r="Z17" s="141"/>
    </row>
    <row r="18" spans="1:26" ht="15.75" hidden="1" customHeight="1" x14ac:dyDescent="0.15">
      <c r="A18" s="117"/>
      <c r="B18" s="117"/>
      <c r="C18" s="136"/>
      <c r="D18" s="137"/>
      <c r="E18" s="142"/>
      <c r="F18" s="142"/>
      <c r="G18" s="142"/>
      <c r="H18" s="142"/>
      <c r="I18" s="139"/>
      <c r="J18" s="143"/>
      <c r="K18" s="143"/>
      <c r="L18" s="143"/>
      <c r="M18" s="143"/>
      <c r="N18" s="143"/>
      <c r="O18" s="143"/>
      <c r="P18" s="143"/>
      <c r="Q18" s="143"/>
      <c r="R18" s="143"/>
      <c r="S18" s="143"/>
      <c r="T18" s="143"/>
      <c r="U18" s="143"/>
      <c r="V18" s="143"/>
      <c r="W18" s="143"/>
      <c r="X18" s="143"/>
      <c r="Y18" s="143"/>
      <c r="Z18" s="141"/>
    </row>
    <row r="19" spans="1:26" ht="15.75" hidden="1" customHeight="1" x14ac:dyDescent="0.15">
      <c r="A19" s="117"/>
      <c r="B19" s="117"/>
      <c r="C19" s="136"/>
      <c r="D19" s="137"/>
      <c r="E19" s="142"/>
      <c r="F19" s="142"/>
      <c r="G19" s="142"/>
      <c r="H19" s="142"/>
      <c r="I19" s="139"/>
      <c r="J19" s="143"/>
      <c r="K19" s="143"/>
      <c r="L19" s="143"/>
      <c r="M19" s="143"/>
      <c r="N19" s="143"/>
      <c r="O19" s="143"/>
      <c r="P19" s="143"/>
      <c r="Q19" s="143"/>
      <c r="R19" s="143"/>
      <c r="S19" s="143"/>
      <c r="T19" s="143"/>
      <c r="U19" s="143"/>
      <c r="V19" s="143"/>
      <c r="W19" s="143"/>
      <c r="X19" s="143"/>
      <c r="Y19" s="143"/>
      <c r="Z19" s="141"/>
    </row>
    <row r="20" spans="1:26" ht="20.100000000000001" customHeight="1" x14ac:dyDescent="0.15">
      <c r="A20" s="117">
        <f>IFERROR(IF(TRIM($I20)="",1001,0),3)</f>
        <v>1001</v>
      </c>
      <c r="B20" s="117"/>
      <c r="C20" s="136"/>
      <c r="D20" s="137">
        <v>1</v>
      </c>
      <c r="E20" s="112" t="s">
        <v>88</v>
      </c>
      <c r="I20" s="88"/>
      <c r="J20" s="89"/>
      <c r="K20" s="89"/>
      <c r="L20" s="89"/>
      <c r="M20" s="89"/>
      <c r="N20" s="142"/>
      <c r="O20" s="142"/>
      <c r="P20" s="142"/>
      <c r="Q20" s="142"/>
      <c r="R20" s="142"/>
      <c r="S20" s="142"/>
      <c r="T20" s="142"/>
      <c r="U20" s="142"/>
      <c r="V20" s="142"/>
      <c r="W20" s="142"/>
      <c r="X20" s="142"/>
      <c r="Y20" s="142"/>
      <c r="Z20" s="141"/>
    </row>
    <row r="21" spans="1:26" ht="20.100000000000001" customHeight="1" x14ac:dyDescent="0.15">
      <c r="A21" s="117"/>
      <c r="B21" s="117"/>
      <c r="C21" s="136"/>
      <c r="D21" s="137"/>
      <c r="E21" s="142"/>
      <c r="F21" s="142"/>
      <c r="G21" s="142"/>
      <c r="H21" s="142"/>
      <c r="I21" s="139"/>
      <c r="J21" s="144" t="s">
        <v>147</v>
      </c>
      <c r="K21" s="143"/>
      <c r="L21" s="143"/>
      <c r="M21" s="143"/>
      <c r="N21" s="143"/>
      <c r="O21" s="143"/>
      <c r="P21" s="143"/>
      <c r="Q21" s="143"/>
      <c r="R21" s="143"/>
      <c r="S21" s="143"/>
      <c r="T21" s="143"/>
      <c r="U21" s="143"/>
      <c r="V21" s="143"/>
      <c r="W21" s="143"/>
      <c r="X21" s="143"/>
      <c r="Y21" s="143"/>
      <c r="Z21" s="141"/>
    </row>
    <row r="22" spans="1:26" ht="20.100000000000001" customHeight="1" x14ac:dyDescent="0.15">
      <c r="A22" s="117">
        <f>IFERROR(IF(AND(TRIM($I22)&lt;&gt;"", OR(ISERROR(FIND("@"&amp;LEFT($I22,3)&amp;"@", 都道府県3))=FALSE, ISERROR(FIND("@"&amp;LEFT($I22,4)&amp;"@",都道府県4))=FALSE))=FALSE,1001,0),3)</f>
        <v>1001</v>
      </c>
      <c r="B22" s="117"/>
      <c r="C22" s="136"/>
      <c r="D22" s="137">
        <v>2</v>
      </c>
      <c r="E22" s="112" t="s">
        <v>89</v>
      </c>
      <c r="I22" s="90"/>
      <c r="J22" s="90"/>
      <c r="K22" s="90"/>
      <c r="L22" s="90"/>
      <c r="M22" s="90"/>
      <c r="N22" s="90"/>
      <c r="O22" s="90"/>
      <c r="P22" s="90"/>
      <c r="Q22" s="91"/>
      <c r="R22" s="90"/>
      <c r="S22" s="90"/>
      <c r="T22" s="90"/>
      <c r="U22" s="90"/>
      <c r="V22" s="90"/>
      <c r="W22" s="90"/>
      <c r="X22" s="90"/>
      <c r="Y22" s="90"/>
      <c r="Z22" s="141"/>
    </row>
    <row r="23" spans="1:26" ht="20.100000000000001" customHeight="1" x14ac:dyDescent="0.15">
      <c r="A23" s="117"/>
      <c r="B23" s="117"/>
      <c r="C23" s="136"/>
      <c r="D23" s="137"/>
      <c r="E23" s="142"/>
      <c r="F23" s="142"/>
      <c r="G23" s="142"/>
      <c r="H23" s="142"/>
      <c r="I23" s="139"/>
      <c r="J23" s="144" t="s">
        <v>90</v>
      </c>
      <c r="K23" s="143"/>
      <c r="L23" s="143"/>
      <c r="M23" s="143"/>
      <c r="N23" s="143"/>
      <c r="O23" s="143"/>
      <c r="P23" s="143"/>
      <c r="Q23" s="143"/>
      <c r="R23" s="143"/>
      <c r="S23" s="143"/>
      <c r="T23" s="143"/>
      <c r="U23" s="143"/>
      <c r="V23" s="143"/>
      <c r="W23" s="143"/>
      <c r="X23" s="143"/>
      <c r="Y23" s="143"/>
      <c r="Z23" s="141"/>
    </row>
    <row r="24" spans="1:26" ht="20.100000000000001" customHeight="1" x14ac:dyDescent="0.15">
      <c r="A24" s="117">
        <f>IFERROR(IF(TRIM($I24)="",1001,0),3)</f>
        <v>1001</v>
      </c>
      <c r="B24" s="117"/>
      <c r="C24" s="136"/>
      <c r="D24" s="137">
        <v>3</v>
      </c>
      <c r="E24" s="112" t="s">
        <v>91</v>
      </c>
      <c r="I24" s="4"/>
      <c r="J24" s="4"/>
      <c r="K24" s="4"/>
      <c r="L24" s="4"/>
      <c r="M24" s="4"/>
      <c r="N24" s="4"/>
      <c r="O24" s="4"/>
      <c r="P24" s="4"/>
      <c r="Q24" s="5"/>
      <c r="R24" s="4"/>
      <c r="S24" s="4"/>
      <c r="T24" s="4"/>
      <c r="U24" s="4"/>
      <c r="V24" s="4"/>
      <c r="W24" s="4"/>
      <c r="X24" s="4"/>
      <c r="Y24" s="4"/>
      <c r="Z24" s="141"/>
    </row>
    <row r="25" spans="1:26" ht="20.100000000000001" customHeight="1" x14ac:dyDescent="0.15">
      <c r="A25" s="117"/>
      <c r="B25" s="117"/>
      <c r="C25" s="145"/>
      <c r="D25" s="142"/>
      <c r="E25" s="142"/>
      <c r="F25" s="142"/>
      <c r="G25" s="142"/>
      <c r="H25" s="142"/>
      <c r="I25" s="139"/>
      <c r="J25" s="144" t="s">
        <v>142</v>
      </c>
      <c r="K25" s="143"/>
      <c r="L25" s="143"/>
      <c r="M25" s="143"/>
      <c r="N25" s="143"/>
      <c r="O25" s="143"/>
      <c r="P25" s="143"/>
      <c r="Q25" s="143"/>
      <c r="R25" s="143"/>
      <c r="S25" s="143"/>
      <c r="T25" s="143"/>
      <c r="U25" s="143"/>
      <c r="V25" s="143"/>
      <c r="W25" s="143"/>
      <c r="X25" s="143"/>
      <c r="Y25" s="143"/>
      <c r="Z25" s="141"/>
    </row>
    <row r="26" spans="1:26" ht="20.100000000000001" customHeight="1" x14ac:dyDescent="0.15">
      <c r="A26" s="117">
        <f>IFERROR(IF(TRIM($I26)="",1001,0),3)</f>
        <v>1001</v>
      </c>
      <c r="B26" s="117"/>
      <c r="C26" s="136"/>
      <c r="D26" s="137">
        <v>4</v>
      </c>
      <c r="E26" s="112" t="s">
        <v>92</v>
      </c>
      <c r="I26" s="4"/>
      <c r="J26" s="4"/>
      <c r="K26" s="4"/>
      <c r="L26" s="4"/>
      <c r="M26" s="4"/>
      <c r="N26" s="4"/>
      <c r="O26" s="4"/>
      <c r="P26" s="4"/>
      <c r="Q26" s="5"/>
      <c r="R26" s="4"/>
      <c r="S26" s="4"/>
      <c r="T26" s="4"/>
      <c r="U26" s="4"/>
      <c r="V26" s="4"/>
      <c r="W26" s="4"/>
      <c r="X26" s="4"/>
      <c r="Y26" s="4"/>
      <c r="Z26" s="141"/>
    </row>
    <row r="27" spans="1:26" ht="20.100000000000001" customHeight="1" x14ac:dyDescent="0.15">
      <c r="A27" s="117"/>
      <c r="B27" s="117"/>
      <c r="C27" s="145"/>
      <c r="D27" s="142"/>
      <c r="E27" s="142"/>
      <c r="F27" s="142"/>
      <c r="G27" s="142"/>
      <c r="H27" s="142"/>
      <c r="I27" s="139"/>
      <c r="J27" s="144" t="s">
        <v>143</v>
      </c>
      <c r="K27" s="143"/>
      <c r="L27" s="143"/>
      <c r="M27" s="143"/>
      <c r="N27" s="143"/>
      <c r="O27" s="143"/>
      <c r="P27" s="143"/>
      <c r="Q27" s="146"/>
      <c r="R27" s="143"/>
      <c r="S27" s="143"/>
      <c r="T27" s="143"/>
      <c r="U27" s="143"/>
      <c r="V27" s="143"/>
      <c r="W27" s="143"/>
      <c r="X27" s="143"/>
      <c r="Y27" s="143"/>
      <c r="Z27" s="147"/>
    </row>
    <row r="28" spans="1:26" ht="20.100000000000001" customHeight="1" x14ac:dyDescent="0.15">
      <c r="A28" s="117">
        <f>IFERROR(IF(TRIM($I28)="",1001,0),3)</f>
        <v>1001</v>
      </c>
      <c r="B28" s="117"/>
      <c r="C28" s="136"/>
      <c r="D28" s="137">
        <v>5</v>
      </c>
      <c r="E28" s="112" t="s">
        <v>93</v>
      </c>
      <c r="I28" s="4"/>
      <c r="J28" s="4"/>
      <c r="K28" s="4"/>
      <c r="L28" s="4"/>
      <c r="M28" s="4"/>
      <c r="N28" s="4"/>
      <c r="O28" s="4"/>
      <c r="P28" s="4"/>
      <c r="Q28" s="4"/>
      <c r="R28" s="4"/>
      <c r="S28" s="4"/>
      <c r="T28" s="4"/>
      <c r="U28" s="4"/>
      <c r="V28" s="4"/>
      <c r="W28" s="4"/>
      <c r="X28" s="4"/>
      <c r="Y28" s="4"/>
      <c r="Z28" s="141"/>
    </row>
    <row r="29" spans="1:26" ht="20.100000000000001" customHeight="1" x14ac:dyDescent="0.15">
      <c r="A29" s="117"/>
      <c r="B29" s="117"/>
      <c r="C29" s="145"/>
      <c r="D29" s="142"/>
      <c r="E29" s="142"/>
      <c r="F29" s="142"/>
      <c r="G29" s="142"/>
      <c r="H29" s="142"/>
      <c r="I29" s="139"/>
      <c r="J29" s="144" t="s">
        <v>94</v>
      </c>
      <c r="K29" s="143"/>
      <c r="L29" s="143"/>
      <c r="M29" s="143"/>
      <c r="N29" s="143"/>
      <c r="O29" s="143"/>
      <c r="P29" s="143"/>
      <c r="Q29" s="143"/>
      <c r="R29" s="143"/>
      <c r="S29" s="143"/>
      <c r="T29" s="143"/>
      <c r="U29" s="143"/>
      <c r="V29" s="143"/>
      <c r="W29" s="143"/>
      <c r="X29" s="143"/>
      <c r="Y29" s="143"/>
      <c r="Z29" s="147"/>
    </row>
    <row r="30" spans="1:26" ht="20.100000000000001" customHeight="1" x14ac:dyDescent="0.15">
      <c r="A30" s="117">
        <f>IFERROR(IF(OR(TRIM($I30)="", NOT(OR(IFERROR(SEARCH(" ",$I30),0)&gt;0, IFERROR(SEARCH("　",$I30),0)&gt;0))),1001,0),3)</f>
        <v>1001</v>
      </c>
      <c r="B30" s="117"/>
      <c r="C30" s="136"/>
      <c r="D30" s="137">
        <v>6</v>
      </c>
      <c r="E30" s="112" t="s">
        <v>95</v>
      </c>
      <c r="I30" s="4"/>
      <c r="J30" s="4"/>
      <c r="K30" s="4"/>
      <c r="L30" s="4"/>
      <c r="M30" s="4"/>
      <c r="N30" s="4"/>
      <c r="O30" s="4"/>
      <c r="P30" s="4"/>
      <c r="Q30" s="4"/>
      <c r="R30" s="4"/>
      <c r="S30" s="4"/>
      <c r="T30" s="4"/>
      <c r="U30" s="4"/>
      <c r="V30" s="4"/>
      <c r="W30" s="4"/>
      <c r="X30" s="4"/>
      <c r="Y30" s="4"/>
      <c r="Z30" s="141"/>
    </row>
    <row r="31" spans="1:26" ht="20.100000000000001" customHeight="1" x14ac:dyDescent="0.15">
      <c r="A31" s="117"/>
      <c r="B31" s="117"/>
      <c r="C31" s="145"/>
      <c r="D31" s="142"/>
      <c r="E31" s="142"/>
      <c r="F31" s="142"/>
      <c r="G31" s="142"/>
      <c r="H31" s="142"/>
      <c r="I31" s="148"/>
      <c r="J31" s="144" t="s">
        <v>96</v>
      </c>
      <c r="K31" s="144"/>
      <c r="L31" s="144"/>
      <c r="M31" s="144"/>
      <c r="N31" s="144"/>
      <c r="O31" s="144"/>
      <c r="P31" s="144"/>
      <c r="Q31" s="144"/>
      <c r="R31" s="144"/>
      <c r="S31" s="144"/>
      <c r="T31" s="144"/>
      <c r="U31" s="144"/>
      <c r="V31" s="144"/>
      <c r="W31" s="144"/>
      <c r="X31" s="144"/>
      <c r="Y31" s="144"/>
      <c r="Z31" s="147"/>
    </row>
    <row r="32" spans="1:26" ht="20.100000000000001" customHeight="1" x14ac:dyDescent="0.15">
      <c r="A32" s="117">
        <f>IFERROR(IF(OR(TRIM($I32)="", NOT(OR(IFERROR(SEARCH(" ",$I32),0)&gt;0, IFERROR(SEARCH("　",$I32),0)&gt;0))),1001,0),3)</f>
        <v>1001</v>
      </c>
      <c r="B32" s="117"/>
      <c r="C32" s="136"/>
      <c r="D32" s="137">
        <v>7</v>
      </c>
      <c r="E32" s="112" t="s">
        <v>97</v>
      </c>
      <c r="I32" s="4"/>
      <c r="J32" s="4"/>
      <c r="K32" s="4"/>
      <c r="L32" s="4"/>
      <c r="M32" s="4"/>
      <c r="N32" s="4"/>
      <c r="O32" s="4"/>
      <c r="P32" s="4"/>
      <c r="Q32" s="4"/>
      <c r="R32" s="4"/>
      <c r="S32" s="4"/>
      <c r="T32" s="4"/>
      <c r="U32" s="4"/>
      <c r="V32" s="4"/>
      <c r="W32" s="4"/>
      <c r="X32" s="4"/>
      <c r="Y32" s="4"/>
      <c r="Z32" s="141"/>
    </row>
    <row r="33" spans="1:27" ht="20.100000000000001" customHeight="1" x14ac:dyDescent="0.15">
      <c r="A33" s="117"/>
      <c r="B33" s="117"/>
      <c r="C33" s="145"/>
      <c r="D33" s="142"/>
      <c r="E33" s="142"/>
      <c r="F33" s="142"/>
      <c r="G33" s="142"/>
      <c r="H33" s="142"/>
      <c r="I33" s="148"/>
      <c r="J33" s="144" t="s">
        <v>98</v>
      </c>
      <c r="K33" s="144"/>
      <c r="L33" s="144"/>
      <c r="M33" s="144"/>
      <c r="N33" s="144"/>
      <c r="O33" s="144"/>
      <c r="P33" s="144"/>
      <c r="Q33" s="144"/>
      <c r="R33" s="144"/>
      <c r="S33" s="144"/>
      <c r="T33" s="144"/>
      <c r="U33" s="144"/>
      <c r="V33" s="144"/>
      <c r="W33" s="144"/>
      <c r="X33" s="144"/>
      <c r="Y33" s="144"/>
      <c r="Z33" s="141"/>
    </row>
    <row r="34" spans="1:27" ht="20.100000000000001" customHeight="1" x14ac:dyDescent="0.15">
      <c r="A34" s="117">
        <f>IFERROR(IF(NOT(AND(TRIM($I34)&lt;&gt;"",ISNUMBER(VALUE(SUBSTITUTE($I34,"-",""))), IFERROR(SEARCH("-",$I34),0)&gt;0)),1001,0),3)</f>
        <v>1001</v>
      </c>
      <c r="B34" s="117"/>
      <c r="C34" s="136"/>
      <c r="D34" s="137">
        <v>8</v>
      </c>
      <c r="E34" s="112" t="s">
        <v>99</v>
      </c>
      <c r="I34" s="4"/>
      <c r="J34" s="4"/>
      <c r="K34" s="4"/>
      <c r="L34" s="4"/>
      <c r="M34" s="4"/>
      <c r="O34" s="149" t="s">
        <v>100</v>
      </c>
      <c r="P34" s="1"/>
      <c r="Q34" s="112" t="s">
        <v>101</v>
      </c>
      <c r="Y34" s="143"/>
      <c r="Z34" s="141"/>
    </row>
    <row r="35" spans="1:27" ht="20.100000000000001" customHeight="1" x14ac:dyDescent="0.15">
      <c r="A35" s="117"/>
      <c r="B35" s="117"/>
      <c r="C35" s="145"/>
      <c r="D35" s="142"/>
      <c r="E35" s="142"/>
      <c r="F35" s="142"/>
      <c r="G35" s="142"/>
      <c r="H35" s="142"/>
      <c r="I35" s="139"/>
      <c r="J35" s="144" t="s">
        <v>102</v>
      </c>
      <c r="K35" s="143"/>
      <c r="L35" s="143"/>
      <c r="M35" s="143"/>
      <c r="N35" s="143"/>
      <c r="O35" s="143"/>
      <c r="P35" s="143"/>
      <c r="Q35" s="143"/>
      <c r="R35" s="143"/>
      <c r="S35" s="143"/>
      <c r="T35" s="143"/>
      <c r="U35" s="143"/>
      <c r="V35" s="143"/>
      <c r="W35" s="143"/>
      <c r="X35" s="143"/>
      <c r="Y35" s="143"/>
      <c r="Z35" s="141"/>
    </row>
    <row r="36" spans="1:27" ht="20.100000000000001" customHeight="1" x14ac:dyDescent="0.15">
      <c r="A36" s="117">
        <f>IFERROR(IF(NOT(AND(TRIM($I36)&lt;&gt;"",ISNUMBER(VALUE(SUBSTITUTE($I36,"-",""))), IFERROR(SEARCH("-",$I36),0)&gt;0)),1001,0),3)</f>
        <v>1001</v>
      </c>
      <c r="B36" s="117"/>
      <c r="C36" s="136"/>
      <c r="D36" s="137">
        <v>9</v>
      </c>
      <c r="E36" s="112" t="s">
        <v>103</v>
      </c>
      <c r="I36" s="4"/>
      <c r="J36" s="4"/>
      <c r="K36" s="4"/>
      <c r="L36" s="4"/>
      <c r="M36" s="4"/>
      <c r="N36" s="143"/>
      <c r="O36" s="143"/>
      <c r="P36" s="143"/>
      <c r="Q36" s="143"/>
      <c r="R36" s="143"/>
      <c r="S36" s="143"/>
      <c r="T36" s="143"/>
      <c r="U36" s="143"/>
      <c r="V36" s="143"/>
      <c r="W36" s="143"/>
      <c r="X36" s="143"/>
      <c r="Y36" s="143"/>
      <c r="Z36" s="141"/>
    </row>
    <row r="37" spans="1:27" ht="20.100000000000001" customHeight="1" x14ac:dyDescent="0.15">
      <c r="A37" s="117"/>
      <c r="B37" s="117"/>
      <c r="C37" s="145"/>
      <c r="D37" s="142"/>
      <c r="E37" s="142"/>
      <c r="F37" s="142"/>
      <c r="G37" s="142"/>
      <c r="H37" s="142"/>
      <c r="I37" s="139"/>
      <c r="J37" s="144" t="s">
        <v>201</v>
      </c>
      <c r="K37" s="143"/>
      <c r="L37" s="143"/>
      <c r="M37" s="143"/>
      <c r="N37" s="143"/>
      <c r="O37" s="143"/>
      <c r="P37" s="143"/>
      <c r="Q37" s="143"/>
      <c r="R37" s="143"/>
      <c r="S37" s="143"/>
      <c r="T37" s="143"/>
      <c r="U37" s="143"/>
      <c r="V37" s="143"/>
      <c r="W37" s="143"/>
      <c r="X37" s="143"/>
      <c r="Y37" s="143"/>
      <c r="Z37" s="141"/>
    </row>
    <row r="38" spans="1:27" ht="20.100000000000001" customHeight="1" x14ac:dyDescent="0.15">
      <c r="A38" s="117">
        <f>IFERROR(IF(NOT(IFERROR(SEARCH("@",$I38),0)&gt;0),1001,0),3)</f>
        <v>1001</v>
      </c>
      <c r="B38" s="117"/>
      <c r="C38" s="145"/>
      <c r="D38" s="137">
        <v>10</v>
      </c>
      <c r="E38" s="112" t="s">
        <v>104</v>
      </c>
      <c r="I38" s="4"/>
      <c r="J38" s="4"/>
      <c r="K38" s="4"/>
      <c r="L38" s="4"/>
      <c r="M38" s="4"/>
      <c r="N38" s="4"/>
      <c r="O38" s="4"/>
      <c r="P38" s="4"/>
      <c r="Q38" s="73"/>
      <c r="R38" s="4"/>
      <c r="S38" s="4"/>
      <c r="T38" s="4"/>
      <c r="U38" s="4"/>
      <c r="V38" s="4"/>
      <c r="W38" s="4"/>
      <c r="X38" s="4"/>
      <c r="Y38" s="4"/>
      <c r="Z38" s="141"/>
    </row>
    <row r="39" spans="1:27" ht="20.100000000000001" customHeight="1" x14ac:dyDescent="0.15">
      <c r="A39" s="117"/>
      <c r="B39" s="117"/>
      <c r="C39" s="145"/>
      <c r="D39" s="137"/>
      <c r="I39" s="139"/>
      <c r="J39" s="150" t="s">
        <v>146</v>
      </c>
      <c r="K39" s="151"/>
      <c r="L39" s="144"/>
      <c r="M39" s="144"/>
      <c r="N39" s="144"/>
      <c r="O39" s="144"/>
      <c r="P39" s="144"/>
      <c r="Q39" s="152"/>
      <c r="R39" s="144"/>
      <c r="S39" s="144"/>
      <c r="T39" s="144"/>
      <c r="U39" s="144"/>
      <c r="V39" s="144"/>
      <c r="W39" s="144"/>
      <c r="X39" s="144"/>
      <c r="Y39" s="144"/>
      <c r="Z39" s="142"/>
      <c r="AA39" s="153"/>
    </row>
    <row r="40" spans="1:27" ht="20.100000000000001" customHeight="1" x14ac:dyDescent="0.15">
      <c r="A40" s="117">
        <f>IFERROR(IF(AND($I40&lt;&gt;"一致する", $I40&lt;&gt;"一致しない"),1001,0),3)</f>
        <v>0</v>
      </c>
      <c r="B40" s="117"/>
      <c r="C40" s="136"/>
      <c r="D40" s="137">
        <v>11</v>
      </c>
      <c r="E40" s="112" t="s">
        <v>105</v>
      </c>
      <c r="I40" s="4" t="s">
        <v>106</v>
      </c>
      <c r="J40" s="4"/>
      <c r="K40" s="4"/>
      <c r="L40" s="4"/>
      <c r="M40" s="4"/>
      <c r="N40" s="142"/>
      <c r="O40" s="142"/>
      <c r="P40" s="142"/>
      <c r="Q40" s="142"/>
      <c r="R40" s="142"/>
      <c r="S40" s="142"/>
      <c r="T40" s="142"/>
      <c r="U40" s="142"/>
      <c r="V40" s="142"/>
      <c r="W40" s="142"/>
      <c r="X40" s="142"/>
      <c r="Y40" s="142"/>
      <c r="Z40" s="141"/>
      <c r="AA40" s="142"/>
    </row>
    <row r="41" spans="1:27" ht="20.100000000000001" customHeight="1" x14ac:dyDescent="0.15">
      <c r="A41" s="117"/>
      <c r="B41" s="117"/>
      <c r="C41" s="145"/>
      <c r="D41" s="142"/>
      <c r="E41" s="142"/>
      <c r="F41" s="142"/>
      <c r="G41" s="142"/>
      <c r="H41" s="142"/>
      <c r="I41" s="148"/>
      <c r="J41" s="154" t="s">
        <v>137</v>
      </c>
      <c r="K41" s="144"/>
      <c r="L41" s="144"/>
      <c r="M41" s="144"/>
      <c r="N41" s="144"/>
      <c r="O41" s="144"/>
      <c r="P41" s="144"/>
      <c r="Q41" s="144"/>
      <c r="R41" s="144"/>
      <c r="S41" s="144"/>
      <c r="T41" s="144"/>
      <c r="U41" s="144"/>
      <c r="V41" s="144"/>
      <c r="W41" s="144"/>
      <c r="X41" s="144"/>
      <c r="Y41" s="144"/>
      <c r="Z41" s="155"/>
      <c r="AA41" s="142"/>
    </row>
    <row r="42" spans="1:27" ht="20.100000000000001" customHeight="1" x14ac:dyDescent="0.15">
      <c r="A42" s="117"/>
      <c r="B42" s="117"/>
      <c r="C42" s="156"/>
      <c r="D42" s="157"/>
      <c r="E42" s="157"/>
      <c r="F42" s="157"/>
      <c r="G42" s="157"/>
      <c r="H42" s="157"/>
      <c r="I42" s="158"/>
      <c r="J42" s="158"/>
      <c r="K42" s="159"/>
      <c r="L42" s="158"/>
      <c r="M42" s="158"/>
      <c r="N42" s="158"/>
      <c r="O42" s="158"/>
      <c r="P42" s="158"/>
      <c r="Q42" s="158"/>
      <c r="R42" s="158"/>
      <c r="S42" s="158"/>
      <c r="T42" s="158"/>
      <c r="U42" s="158"/>
      <c r="V42" s="158"/>
      <c r="W42" s="158"/>
      <c r="X42" s="158"/>
      <c r="Y42" s="158"/>
      <c r="Z42" s="160"/>
    </row>
    <row r="43" spans="1:27" ht="15" customHeight="1" x14ac:dyDescent="0.15">
      <c r="A43" s="117"/>
      <c r="B43" s="117"/>
      <c r="C43" s="142"/>
      <c r="D43" s="142"/>
      <c r="E43" s="142"/>
      <c r="F43" s="142"/>
      <c r="G43" s="142"/>
      <c r="H43" s="142"/>
      <c r="I43" s="161"/>
      <c r="J43" s="162"/>
      <c r="K43" s="162"/>
      <c r="L43" s="162"/>
      <c r="M43" s="162"/>
      <c r="N43" s="162"/>
      <c r="O43" s="162"/>
      <c r="P43" s="162"/>
      <c r="Q43" s="162"/>
      <c r="R43" s="162"/>
      <c r="S43" s="162"/>
      <c r="T43" s="162"/>
      <c r="U43" s="162"/>
      <c r="V43" s="162"/>
      <c r="W43" s="162"/>
      <c r="X43" s="162"/>
      <c r="Y43" s="162"/>
      <c r="Z43" s="142"/>
    </row>
    <row r="44" spans="1:27" ht="15.75" hidden="1" customHeight="1" x14ac:dyDescent="0.15">
      <c r="A44" s="117"/>
      <c r="B44" s="117"/>
      <c r="C44" s="142"/>
      <c r="D44" s="142"/>
      <c r="E44" s="142"/>
      <c r="F44" s="142"/>
      <c r="G44" s="142"/>
      <c r="H44" s="142"/>
      <c r="I44" s="162"/>
      <c r="J44" s="142"/>
      <c r="K44" s="142"/>
      <c r="L44" s="142"/>
      <c r="M44" s="142"/>
      <c r="N44" s="142"/>
      <c r="O44" s="142"/>
      <c r="P44" s="142"/>
      <c r="Q44" s="142"/>
      <c r="R44" s="142"/>
      <c r="S44" s="142"/>
      <c r="T44" s="142"/>
      <c r="U44" s="142"/>
      <c r="V44" s="142"/>
      <c r="W44" s="142"/>
      <c r="X44" s="142"/>
      <c r="Y44" s="142"/>
      <c r="Z44" s="142"/>
    </row>
    <row r="45" spans="1:27" ht="15.75" hidden="1" customHeight="1" x14ac:dyDescent="0.15">
      <c r="A45" s="117"/>
      <c r="B45" s="117"/>
      <c r="C45" s="142"/>
      <c r="D45" s="142"/>
      <c r="E45" s="142"/>
      <c r="F45" s="142"/>
      <c r="G45" s="142"/>
      <c r="H45" s="142"/>
      <c r="I45" s="162"/>
      <c r="J45" s="142"/>
      <c r="K45" s="142"/>
      <c r="L45" s="142"/>
      <c r="M45" s="142"/>
      <c r="N45" s="142"/>
      <c r="O45" s="142"/>
      <c r="P45" s="142"/>
      <c r="Q45" s="142"/>
      <c r="R45" s="142"/>
      <c r="S45" s="142"/>
      <c r="T45" s="142"/>
      <c r="U45" s="142"/>
      <c r="V45" s="142"/>
      <c r="W45" s="142"/>
      <c r="X45" s="142"/>
      <c r="Y45" s="142"/>
      <c r="Z45" s="142"/>
    </row>
    <row r="46" spans="1:27" ht="15.75" hidden="1" customHeight="1" x14ac:dyDescent="0.15">
      <c r="A46" s="117"/>
      <c r="B46" s="117"/>
      <c r="C46" s="142"/>
      <c r="D46" s="142"/>
      <c r="E46" s="142"/>
      <c r="F46" s="142"/>
      <c r="G46" s="142"/>
      <c r="H46" s="142"/>
      <c r="I46" s="162"/>
      <c r="J46" s="142"/>
      <c r="K46" s="142"/>
      <c r="L46" s="142"/>
      <c r="M46" s="142"/>
      <c r="N46" s="142"/>
      <c r="O46" s="142"/>
      <c r="P46" s="142"/>
      <c r="Q46" s="142"/>
      <c r="R46" s="142"/>
      <c r="S46" s="142"/>
      <c r="T46" s="142"/>
      <c r="U46" s="142"/>
      <c r="V46" s="142"/>
      <c r="W46" s="142"/>
      <c r="X46" s="142"/>
      <c r="Y46" s="142"/>
      <c r="Z46" s="142"/>
    </row>
    <row r="47" spans="1:27" ht="15.75" hidden="1" customHeight="1" x14ac:dyDescent="0.15">
      <c r="A47" s="117"/>
      <c r="B47" s="117"/>
      <c r="C47" s="142"/>
      <c r="D47" s="142"/>
      <c r="E47" s="142"/>
      <c r="F47" s="142"/>
      <c r="G47" s="142"/>
      <c r="H47" s="142"/>
      <c r="I47" s="162"/>
      <c r="J47" s="142"/>
      <c r="K47" s="142"/>
      <c r="L47" s="142"/>
      <c r="M47" s="142"/>
      <c r="N47" s="142"/>
      <c r="O47" s="142"/>
      <c r="P47" s="142"/>
      <c r="Q47" s="142"/>
      <c r="R47" s="142"/>
      <c r="S47" s="142"/>
      <c r="T47" s="142"/>
      <c r="U47" s="142"/>
      <c r="V47" s="142"/>
      <c r="W47" s="142"/>
      <c r="X47" s="142"/>
      <c r="Y47" s="142"/>
      <c r="Z47" s="142"/>
    </row>
    <row r="48" spans="1:27" ht="15.75" hidden="1" customHeight="1" x14ac:dyDescent="0.15">
      <c r="A48" s="117"/>
      <c r="B48" s="117"/>
      <c r="C48" s="142"/>
      <c r="D48" s="142"/>
      <c r="E48" s="142"/>
      <c r="F48" s="142"/>
      <c r="G48" s="142"/>
      <c r="H48" s="142"/>
      <c r="I48" s="162"/>
      <c r="J48" s="142"/>
      <c r="K48" s="142"/>
      <c r="L48" s="142"/>
      <c r="M48" s="142"/>
      <c r="N48" s="142"/>
      <c r="O48" s="142"/>
      <c r="P48" s="142"/>
      <c r="Q48" s="142"/>
      <c r="R48" s="142"/>
      <c r="S48" s="142"/>
      <c r="T48" s="142"/>
      <c r="U48" s="142"/>
      <c r="V48" s="142"/>
      <c r="W48" s="142"/>
      <c r="X48" s="142"/>
      <c r="Y48" s="142"/>
      <c r="Z48" s="142"/>
    </row>
    <row r="49" spans="1:26" ht="15.75" hidden="1" customHeight="1" x14ac:dyDescent="0.15">
      <c r="A49" s="117"/>
      <c r="B49" s="117"/>
      <c r="C49" s="142"/>
      <c r="D49" s="142"/>
      <c r="E49" s="142"/>
      <c r="F49" s="142"/>
      <c r="G49" s="142"/>
      <c r="H49" s="142"/>
      <c r="I49" s="162"/>
      <c r="J49" s="142"/>
      <c r="K49" s="142"/>
      <c r="L49" s="142"/>
      <c r="M49" s="142"/>
      <c r="N49" s="142"/>
      <c r="O49" s="142"/>
      <c r="P49" s="142"/>
      <c r="Q49" s="142"/>
      <c r="R49" s="142"/>
      <c r="S49" s="142"/>
      <c r="T49" s="142"/>
      <c r="U49" s="142"/>
      <c r="V49" s="142"/>
      <c r="W49" s="142"/>
      <c r="X49" s="142"/>
      <c r="Y49" s="142"/>
      <c r="Z49" s="142"/>
    </row>
    <row r="50" spans="1:26" ht="15.75" hidden="1" customHeight="1" x14ac:dyDescent="0.15">
      <c r="A50" s="117"/>
      <c r="B50" s="117"/>
      <c r="C50" s="142"/>
      <c r="D50" s="142"/>
      <c r="E50" s="142"/>
      <c r="F50" s="142"/>
      <c r="G50" s="142"/>
      <c r="H50" s="142"/>
      <c r="I50" s="162"/>
      <c r="J50" s="142"/>
      <c r="K50" s="142"/>
      <c r="L50" s="142"/>
      <c r="M50" s="142"/>
      <c r="N50" s="142"/>
      <c r="O50" s="142"/>
      <c r="P50" s="142"/>
      <c r="Q50" s="142"/>
      <c r="R50" s="142"/>
      <c r="S50" s="142"/>
      <c r="T50" s="142"/>
      <c r="U50" s="142"/>
      <c r="V50" s="142"/>
      <c r="W50" s="142"/>
      <c r="X50" s="142"/>
      <c r="Y50" s="142"/>
      <c r="Z50" s="142"/>
    </row>
    <row r="51" spans="1:26" ht="15.75" hidden="1" customHeight="1" x14ac:dyDescent="0.15">
      <c r="A51" s="117"/>
      <c r="B51" s="117"/>
      <c r="C51" s="142"/>
      <c r="D51" s="142"/>
      <c r="E51" s="142"/>
      <c r="F51" s="142"/>
      <c r="G51" s="142"/>
      <c r="H51" s="142"/>
      <c r="I51" s="162"/>
      <c r="J51" s="142"/>
      <c r="K51" s="142"/>
      <c r="L51" s="142"/>
      <c r="M51" s="142"/>
      <c r="N51" s="142"/>
      <c r="O51" s="142"/>
      <c r="P51" s="142"/>
      <c r="Q51" s="142"/>
      <c r="R51" s="142"/>
      <c r="S51" s="142"/>
      <c r="T51" s="142"/>
      <c r="U51" s="142"/>
      <c r="V51" s="142"/>
      <c r="W51" s="142"/>
      <c r="X51" s="142"/>
      <c r="Y51" s="142"/>
      <c r="Z51" s="142"/>
    </row>
    <row r="52" spans="1:26" ht="15.75" hidden="1" customHeight="1" x14ac:dyDescent="0.15">
      <c r="A52" s="117"/>
      <c r="B52" s="117"/>
      <c r="C52" s="142"/>
      <c r="D52" s="142"/>
      <c r="E52" s="142"/>
      <c r="F52" s="142"/>
      <c r="G52" s="142"/>
      <c r="H52" s="142"/>
      <c r="I52" s="162"/>
      <c r="J52" s="142"/>
      <c r="K52" s="142"/>
      <c r="L52" s="142"/>
      <c r="M52" s="142"/>
      <c r="N52" s="142"/>
      <c r="O52" s="142"/>
      <c r="P52" s="142"/>
      <c r="Q52" s="142"/>
      <c r="R52" s="142"/>
      <c r="S52" s="142"/>
      <c r="T52" s="142"/>
      <c r="U52" s="142"/>
      <c r="V52" s="142"/>
      <c r="W52" s="142"/>
      <c r="X52" s="142"/>
      <c r="Y52" s="142"/>
      <c r="Z52" s="142"/>
    </row>
    <row r="53" spans="1:26" ht="15.75" hidden="1" customHeight="1" x14ac:dyDescent="0.15">
      <c r="A53" s="117"/>
      <c r="B53" s="117"/>
      <c r="C53" s="142"/>
      <c r="D53" s="142"/>
      <c r="E53" s="142"/>
      <c r="F53" s="142"/>
      <c r="G53" s="142"/>
      <c r="H53" s="142"/>
      <c r="I53" s="162"/>
      <c r="J53" s="142"/>
      <c r="K53" s="142"/>
      <c r="L53" s="142"/>
      <c r="M53" s="142"/>
      <c r="N53" s="142"/>
      <c r="O53" s="142"/>
      <c r="P53" s="142"/>
      <c r="Q53" s="142"/>
      <c r="R53" s="142"/>
      <c r="S53" s="142"/>
      <c r="T53" s="142"/>
      <c r="U53" s="142"/>
      <c r="V53" s="142"/>
      <c r="W53" s="142"/>
      <c r="X53" s="142"/>
      <c r="Y53" s="142"/>
      <c r="Z53" s="142"/>
    </row>
    <row r="54" spans="1:26" ht="15.75" hidden="1" customHeight="1" x14ac:dyDescent="0.15">
      <c r="A54" s="117"/>
      <c r="B54" s="117"/>
      <c r="C54" s="142"/>
      <c r="D54" s="142"/>
      <c r="E54" s="142"/>
      <c r="F54" s="142"/>
      <c r="G54" s="142"/>
      <c r="H54" s="142"/>
      <c r="I54" s="162"/>
      <c r="J54" s="142"/>
      <c r="K54" s="142"/>
      <c r="L54" s="142"/>
      <c r="M54" s="142"/>
      <c r="N54" s="142"/>
      <c r="O54" s="142"/>
      <c r="P54" s="142"/>
      <c r="Q54" s="142"/>
      <c r="R54" s="142"/>
      <c r="S54" s="142"/>
      <c r="T54" s="142"/>
      <c r="U54" s="142"/>
      <c r="V54" s="142"/>
      <c r="W54" s="142"/>
      <c r="X54" s="142"/>
      <c r="Y54" s="142"/>
      <c r="Z54" s="142"/>
    </row>
    <row r="55" spans="1:26" ht="15.75" hidden="1" customHeight="1" x14ac:dyDescent="0.15">
      <c r="A55" s="117"/>
      <c r="B55" s="117"/>
      <c r="C55" s="142"/>
      <c r="D55" s="142"/>
      <c r="E55" s="142"/>
      <c r="F55" s="142"/>
      <c r="G55" s="142"/>
      <c r="H55" s="142"/>
      <c r="I55" s="162"/>
      <c r="J55" s="142"/>
      <c r="K55" s="142"/>
      <c r="L55" s="142"/>
      <c r="M55" s="142"/>
      <c r="N55" s="142"/>
      <c r="O55" s="142"/>
      <c r="P55" s="142"/>
      <c r="Q55" s="142"/>
      <c r="R55" s="142"/>
      <c r="S55" s="142"/>
      <c r="T55" s="142"/>
      <c r="U55" s="142"/>
      <c r="V55" s="142"/>
      <c r="W55" s="142"/>
      <c r="X55" s="142"/>
      <c r="Y55" s="142"/>
      <c r="Z55" s="142"/>
    </row>
    <row r="56" spans="1:26" ht="15.75" hidden="1" customHeight="1" x14ac:dyDescent="0.15">
      <c r="A56" s="117"/>
      <c r="B56" s="117"/>
      <c r="C56" s="142"/>
      <c r="D56" s="142"/>
      <c r="E56" s="142"/>
      <c r="F56" s="142"/>
      <c r="G56" s="142"/>
      <c r="H56" s="142"/>
      <c r="I56" s="162"/>
      <c r="J56" s="142"/>
      <c r="K56" s="142"/>
      <c r="L56" s="142"/>
      <c r="M56" s="142"/>
      <c r="N56" s="142"/>
      <c r="O56" s="142"/>
      <c r="P56" s="142"/>
      <c r="Q56" s="142"/>
      <c r="R56" s="142"/>
      <c r="S56" s="142"/>
      <c r="T56" s="142"/>
      <c r="U56" s="142"/>
      <c r="V56" s="142"/>
      <c r="W56" s="142"/>
      <c r="X56" s="142"/>
      <c r="Y56" s="142"/>
      <c r="Z56" s="142"/>
    </row>
    <row r="57" spans="1:26" ht="15.75" hidden="1" customHeight="1" x14ac:dyDescent="0.15">
      <c r="A57" s="117"/>
      <c r="B57" s="117"/>
      <c r="C57" s="142"/>
      <c r="D57" s="142"/>
      <c r="E57" s="142"/>
      <c r="F57" s="142"/>
      <c r="G57" s="142"/>
      <c r="H57" s="142"/>
      <c r="I57" s="162"/>
      <c r="J57" s="142"/>
      <c r="K57" s="142"/>
      <c r="L57" s="142"/>
      <c r="M57" s="142"/>
      <c r="N57" s="142"/>
      <c r="O57" s="142"/>
      <c r="P57" s="142"/>
      <c r="Q57" s="142"/>
      <c r="R57" s="142"/>
      <c r="S57" s="142"/>
      <c r="T57" s="142"/>
      <c r="U57" s="142"/>
      <c r="V57" s="142"/>
      <c r="W57" s="142"/>
      <c r="X57" s="142"/>
      <c r="Y57" s="142"/>
      <c r="Z57" s="142"/>
    </row>
    <row r="58" spans="1:26" ht="15.75" hidden="1" customHeight="1" x14ac:dyDescent="0.15">
      <c r="A58" s="117"/>
      <c r="B58" s="117"/>
      <c r="C58" s="142"/>
      <c r="D58" s="142"/>
      <c r="E58" s="142"/>
      <c r="F58" s="142"/>
      <c r="G58" s="142"/>
      <c r="H58" s="142"/>
      <c r="I58" s="162"/>
      <c r="J58" s="142"/>
      <c r="K58" s="142"/>
      <c r="L58" s="142"/>
      <c r="M58" s="142"/>
      <c r="N58" s="142"/>
      <c r="O58" s="142"/>
      <c r="P58" s="142"/>
      <c r="Q58" s="142"/>
      <c r="R58" s="142"/>
      <c r="S58" s="142"/>
      <c r="T58" s="142"/>
      <c r="U58" s="142"/>
      <c r="V58" s="142"/>
      <c r="W58" s="142"/>
      <c r="X58" s="142"/>
      <c r="Y58" s="142"/>
      <c r="Z58" s="142"/>
    </row>
    <row r="59" spans="1:26" ht="15" customHeight="1" x14ac:dyDescent="0.15">
      <c r="A59" s="117"/>
      <c r="B59" s="117"/>
      <c r="C59" s="142"/>
      <c r="D59" s="142"/>
      <c r="E59" s="142"/>
      <c r="F59" s="142"/>
      <c r="G59" s="142"/>
      <c r="H59" s="142"/>
      <c r="I59" s="162"/>
      <c r="J59" s="142"/>
      <c r="K59" s="142"/>
      <c r="L59" s="142"/>
      <c r="M59" s="142"/>
      <c r="N59" s="142"/>
      <c r="O59" s="142"/>
      <c r="P59" s="142"/>
      <c r="Q59" s="142"/>
      <c r="R59" s="142"/>
      <c r="S59" s="142"/>
      <c r="T59" s="142"/>
      <c r="U59" s="142"/>
      <c r="V59" s="142"/>
      <c r="W59" s="142"/>
      <c r="X59" s="142"/>
      <c r="Y59" s="142"/>
      <c r="Z59" s="142"/>
    </row>
    <row r="60" spans="1:26" ht="20.100000000000001" customHeight="1" x14ac:dyDescent="0.15">
      <c r="A60" s="117"/>
      <c r="B60" s="117"/>
      <c r="C60" s="129" t="s">
        <v>107</v>
      </c>
      <c r="D60" s="130"/>
      <c r="E60" s="130"/>
      <c r="F60" s="130"/>
      <c r="G60" s="130"/>
      <c r="H60" s="131"/>
      <c r="I60" s="163"/>
    </row>
    <row r="61" spans="1:26" ht="15" customHeight="1" x14ac:dyDescent="0.15">
      <c r="A61" s="117"/>
      <c r="B61" s="117"/>
      <c r="C61" s="132"/>
      <c r="D61" s="133"/>
      <c r="E61" s="133"/>
      <c r="F61" s="133"/>
      <c r="G61" s="133"/>
      <c r="H61" s="133"/>
      <c r="I61" s="134"/>
      <c r="J61" s="134"/>
      <c r="K61" s="134"/>
      <c r="L61" s="134"/>
      <c r="M61" s="134"/>
      <c r="N61" s="134"/>
      <c r="O61" s="134"/>
      <c r="P61" s="134"/>
      <c r="Q61" s="134"/>
      <c r="R61" s="134"/>
      <c r="S61" s="134"/>
      <c r="T61" s="134"/>
      <c r="U61" s="134"/>
      <c r="V61" s="134"/>
      <c r="W61" s="134"/>
      <c r="X61" s="134"/>
      <c r="Y61" s="134"/>
      <c r="Z61" s="135"/>
    </row>
    <row r="62" spans="1:26" ht="20.100000000000001" customHeight="1" x14ac:dyDescent="0.15">
      <c r="A62" s="117"/>
      <c r="B62" s="117"/>
      <c r="C62" s="132"/>
      <c r="D62" s="164" t="s">
        <v>108</v>
      </c>
      <c r="E62" s="164"/>
      <c r="F62" s="164"/>
      <c r="G62" s="164"/>
      <c r="H62" s="164"/>
      <c r="I62" s="164"/>
      <c r="J62" s="164"/>
      <c r="K62" s="164"/>
      <c r="L62" s="164"/>
      <c r="M62" s="164"/>
      <c r="N62" s="164"/>
      <c r="O62" s="164"/>
      <c r="P62" s="164"/>
      <c r="Q62" s="164"/>
      <c r="R62" s="164"/>
      <c r="S62" s="164"/>
      <c r="T62" s="164"/>
      <c r="U62" s="164"/>
      <c r="V62" s="164"/>
      <c r="W62" s="164"/>
      <c r="X62" s="164"/>
      <c r="Y62" s="164"/>
      <c r="Z62" s="141"/>
    </row>
    <row r="63" spans="1:26" ht="20.100000000000001" customHeight="1" x14ac:dyDescent="0.15">
      <c r="A63" s="117">
        <f>IFERROR(IF(AND($I63&lt;&gt;"しない", $I63&lt;&gt;"する"),1001,0),3)</f>
        <v>1001</v>
      </c>
      <c r="B63" s="117"/>
      <c r="C63" s="136"/>
      <c r="D63" s="137">
        <v>1</v>
      </c>
      <c r="E63" s="142" t="s">
        <v>109</v>
      </c>
      <c r="F63" s="142"/>
      <c r="G63" s="142"/>
      <c r="H63" s="142"/>
      <c r="I63" s="4"/>
      <c r="J63" s="4"/>
      <c r="K63" s="4"/>
      <c r="L63" s="4"/>
      <c r="M63" s="4"/>
      <c r="N63" s="142"/>
      <c r="O63" s="142"/>
      <c r="P63" s="142"/>
      <c r="Q63" s="142"/>
      <c r="R63" s="142"/>
      <c r="S63" s="142"/>
      <c r="T63" s="142"/>
      <c r="U63" s="142"/>
      <c r="V63" s="142"/>
      <c r="W63" s="142"/>
      <c r="X63" s="142"/>
      <c r="Y63" s="142"/>
      <c r="Z63" s="141"/>
    </row>
    <row r="64" spans="1:26" ht="20.100000000000001" customHeight="1" x14ac:dyDescent="0.15">
      <c r="A64" s="117"/>
      <c r="B64" s="117"/>
      <c r="C64" s="136"/>
      <c r="D64" s="142"/>
      <c r="E64" s="142"/>
      <c r="F64" s="142"/>
      <c r="G64" s="142"/>
      <c r="H64" s="142"/>
      <c r="I64" s="148"/>
      <c r="J64" s="144" t="s">
        <v>15</v>
      </c>
      <c r="K64" s="143"/>
      <c r="L64" s="143"/>
      <c r="M64" s="143"/>
      <c r="N64" s="143"/>
      <c r="O64" s="143"/>
      <c r="P64" s="143"/>
      <c r="Q64" s="143"/>
      <c r="R64" s="143"/>
      <c r="S64" s="143"/>
      <c r="T64" s="143"/>
      <c r="U64" s="143"/>
      <c r="V64" s="143"/>
      <c r="W64" s="143"/>
      <c r="X64" s="143"/>
      <c r="Y64" s="143"/>
      <c r="Z64" s="141"/>
    </row>
    <row r="65" spans="1:26" ht="20.100000000000001" hidden="1" customHeight="1" x14ac:dyDescent="0.15">
      <c r="A65" s="117"/>
      <c r="B65" s="117"/>
      <c r="C65" s="136"/>
      <c r="D65" s="142"/>
      <c r="E65" s="142"/>
      <c r="F65" s="142"/>
      <c r="G65" s="142"/>
      <c r="H65" s="142"/>
      <c r="I65" s="148"/>
      <c r="J65" s="143"/>
      <c r="K65" s="143"/>
      <c r="L65" s="143"/>
      <c r="M65" s="143"/>
      <c r="N65" s="143"/>
      <c r="O65" s="143"/>
      <c r="P65" s="143"/>
      <c r="Q65" s="143"/>
      <c r="R65" s="143"/>
      <c r="S65" s="143"/>
      <c r="T65" s="143"/>
      <c r="U65" s="143"/>
      <c r="V65" s="143"/>
      <c r="W65" s="143"/>
      <c r="X65" s="143"/>
      <c r="Y65" s="143"/>
      <c r="Z65" s="141"/>
    </row>
    <row r="66" spans="1:26" ht="20.100000000000001" hidden="1" customHeight="1" x14ac:dyDescent="0.15">
      <c r="A66" s="117"/>
      <c r="B66" s="117"/>
      <c r="C66" s="136"/>
      <c r="D66" s="142"/>
      <c r="E66" s="142"/>
      <c r="F66" s="142"/>
      <c r="G66" s="142"/>
      <c r="H66" s="142"/>
      <c r="I66" s="148"/>
      <c r="J66" s="143"/>
      <c r="K66" s="143"/>
      <c r="L66" s="143"/>
      <c r="M66" s="143"/>
      <c r="N66" s="143"/>
      <c r="O66" s="143"/>
      <c r="P66" s="143"/>
      <c r="Q66" s="143"/>
      <c r="R66" s="143"/>
      <c r="S66" s="143"/>
      <c r="T66" s="143"/>
      <c r="U66" s="143"/>
      <c r="V66" s="143"/>
      <c r="W66" s="143"/>
      <c r="X66" s="143"/>
      <c r="Y66" s="143"/>
      <c r="Z66" s="141"/>
    </row>
    <row r="67" spans="1:26" ht="20.100000000000001" hidden="1" customHeight="1" x14ac:dyDescent="0.15">
      <c r="A67" s="117"/>
      <c r="B67" s="117"/>
      <c r="C67" s="136"/>
      <c r="D67" s="142"/>
      <c r="E67" s="142"/>
      <c r="F67" s="142"/>
      <c r="G67" s="142"/>
      <c r="H67" s="142"/>
      <c r="I67" s="148"/>
      <c r="J67" s="143"/>
      <c r="K67" s="143"/>
      <c r="L67" s="143"/>
      <c r="M67" s="143"/>
      <c r="N67" s="143"/>
      <c r="O67" s="143"/>
      <c r="P67" s="143"/>
      <c r="Q67" s="143"/>
      <c r="R67" s="143"/>
      <c r="S67" s="143"/>
      <c r="T67" s="143"/>
      <c r="U67" s="143"/>
      <c r="V67" s="143"/>
      <c r="W67" s="143"/>
      <c r="X67" s="143"/>
      <c r="Y67" s="143"/>
      <c r="Z67" s="141"/>
    </row>
    <row r="68" spans="1:26" ht="20.100000000000001" hidden="1" customHeight="1" x14ac:dyDescent="0.15">
      <c r="A68" s="117"/>
      <c r="B68" s="117"/>
      <c r="C68" s="136"/>
      <c r="D68" s="142"/>
      <c r="E68" s="142"/>
      <c r="F68" s="142"/>
      <c r="G68" s="142"/>
      <c r="H68" s="142"/>
      <c r="I68" s="148"/>
      <c r="J68" s="143"/>
      <c r="K68" s="143"/>
      <c r="L68" s="143"/>
      <c r="M68" s="143"/>
      <c r="N68" s="143"/>
      <c r="O68" s="143"/>
      <c r="P68" s="143"/>
      <c r="Q68" s="143"/>
      <c r="R68" s="143"/>
      <c r="S68" s="143"/>
      <c r="T68" s="143"/>
      <c r="U68" s="143"/>
      <c r="V68" s="143"/>
      <c r="W68" s="143"/>
      <c r="X68" s="143"/>
      <c r="Y68" s="143"/>
      <c r="Z68" s="141"/>
    </row>
    <row r="69" spans="1:26" ht="20.100000000000001" customHeight="1" x14ac:dyDescent="0.15">
      <c r="A69" s="117">
        <f>IFERROR(IF(OR(AND($I63="する",TRIM($I69)=""),AND($I63="しない",NOT(ISBLANK($I69)))),1001,0),3)</f>
        <v>0</v>
      </c>
      <c r="B69" s="117"/>
      <c r="C69" s="136"/>
      <c r="D69" s="137">
        <v>2</v>
      </c>
      <c r="E69" s="112" t="s">
        <v>88</v>
      </c>
      <c r="I69" s="88"/>
      <c r="J69" s="89"/>
      <c r="K69" s="89"/>
      <c r="L69" s="89"/>
      <c r="M69" s="89"/>
      <c r="N69" s="142"/>
      <c r="O69" s="142"/>
      <c r="P69" s="142"/>
      <c r="Q69" s="142"/>
      <c r="R69" s="142"/>
      <c r="S69" s="142"/>
      <c r="T69" s="142"/>
      <c r="U69" s="142"/>
      <c r="V69" s="142"/>
      <c r="W69" s="142"/>
      <c r="X69" s="142"/>
      <c r="Y69" s="142"/>
      <c r="Z69" s="141"/>
    </row>
    <row r="70" spans="1:26" ht="20.100000000000001" customHeight="1" x14ac:dyDescent="0.15">
      <c r="A70" s="117"/>
      <c r="B70" s="117"/>
      <c r="C70" s="136"/>
      <c r="D70" s="137"/>
      <c r="E70" s="142"/>
      <c r="F70" s="142"/>
      <c r="G70" s="142"/>
      <c r="H70" s="142"/>
      <c r="I70" s="139"/>
      <c r="J70" s="144" t="s">
        <v>147</v>
      </c>
      <c r="K70" s="143"/>
      <c r="L70" s="143"/>
      <c r="M70" s="143"/>
      <c r="N70" s="143"/>
      <c r="O70" s="143"/>
      <c r="P70" s="143"/>
      <c r="Q70" s="143"/>
      <c r="R70" s="143"/>
      <c r="S70" s="143"/>
      <c r="T70" s="143"/>
      <c r="U70" s="143"/>
      <c r="V70" s="143"/>
      <c r="W70" s="143"/>
      <c r="X70" s="143"/>
      <c r="Y70" s="143"/>
      <c r="Z70" s="141"/>
    </row>
    <row r="71" spans="1:26" ht="20.100000000000001" customHeight="1" x14ac:dyDescent="0.15">
      <c r="A71" s="117">
        <f>IFERROR(IF(OR(AND($I63="する",AND($I71&lt;&gt;"", OR(ISERROR(FIND("@"&amp;LEFT($I71,3)&amp;"@", 都道府県3))=FALSE, ISERROR(FIND("@"&amp;LEFT($I71,4)&amp;"@",都道府県4))=FALSE))=FALSE),AND($I63="しない",NOT(ISBLANK($I71)))),1001,0),3)</f>
        <v>0</v>
      </c>
      <c r="B71" s="117"/>
      <c r="C71" s="136"/>
      <c r="D71" s="137">
        <v>3</v>
      </c>
      <c r="E71" s="112" t="s">
        <v>89</v>
      </c>
      <c r="I71" s="90"/>
      <c r="J71" s="90"/>
      <c r="K71" s="90"/>
      <c r="L71" s="90"/>
      <c r="M71" s="90"/>
      <c r="N71" s="90"/>
      <c r="O71" s="90"/>
      <c r="P71" s="90"/>
      <c r="Q71" s="91"/>
      <c r="R71" s="90"/>
      <c r="S71" s="90"/>
      <c r="T71" s="90"/>
      <c r="U71" s="90"/>
      <c r="V71" s="90"/>
      <c r="W71" s="90"/>
      <c r="X71" s="90"/>
      <c r="Y71" s="90"/>
      <c r="Z71" s="141"/>
    </row>
    <row r="72" spans="1:26" ht="20.100000000000001" customHeight="1" x14ac:dyDescent="0.15">
      <c r="A72" s="117"/>
      <c r="B72" s="117"/>
      <c r="C72" s="136"/>
      <c r="D72" s="137"/>
      <c r="E72" s="142"/>
      <c r="F72" s="142"/>
      <c r="G72" s="142"/>
      <c r="H72" s="142"/>
      <c r="I72" s="139"/>
      <c r="J72" s="144" t="s">
        <v>90</v>
      </c>
      <c r="K72" s="143"/>
      <c r="L72" s="143"/>
      <c r="M72" s="143"/>
      <c r="N72" s="143"/>
      <c r="O72" s="143"/>
      <c r="P72" s="143"/>
      <c r="Q72" s="143"/>
      <c r="R72" s="143"/>
      <c r="S72" s="143"/>
      <c r="T72" s="143"/>
      <c r="U72" s="143"/>
      <c r="V72" s="143"/>
      <c r="W72" s="143"/>
      <c r="X72" s="143"/>
      <c r="Y72" s="143"/>
      <c r="Z72" s="141"/>
    </row>
    <row r="73" spans="1:26" ht="20.100000000000001" customHeight="1" x14ac:dyDescent="0.15">
      <c r="A73" s="117">
        <f>IFERROR(IF(OR(AND($I63="する",TRIM($I73)=""),AND($I63="しない",NOT(ISBLANK($I73)))),1001,0),3)</f>
        <v>0</v>
      </c>
      <c r="B73" s="117"/>
      <c r="C73" s="136"/>
      <c r="D73" s="137">
        <v>4</v>
      </c>
      <c r="E73" s="112" t="s">
        <v>91</v>
      </c>
      <c r="I73" s="4"/>
      <c r="J73" s="4"/>
      <c r="K73" s="4"/>
      <c r="L73" s="4"/>
      <c r="M73" s="4"/>
      <c r="N73" s="4"/>
      <c r="O73" s="4"/>
      <c r="P73" s="4"/>
      <c r="Q73" s="5"/>
      <c r="R73" s="4"/>
      <c r="S73" s="4"/>
      <c r="T73" s="4"/>
      <c r="U73" s="4"/>
      <c r="V73" s="4"/>
      <c r="W73" s="4"/>
      <c r="X73" s="4"/>
      <c r="Y73" s="4"/>
      <c r="Z73" s="141"/>
    </row>
    <row r="74" spans="1:26" ht="30" customHeight="1" x14ac:dyDescent="0.15">
      <c r="A74" s="117"/>
      <c r="B74" s="117"/>
      <c r="C74" s="145"/>
      <c r="D74" s="142"/>
      <c r="I74" s="139"/>
      <c r="J74" s="165" t="s">
        <v>162</v>
      </c>
      <c r="K74" s="165"/>
      <c r="L74" s="165"/>
      <c r="M74" s="165"/>
      <c r="N74" s="165"/>
      <c r="O74" s="165"/>
      <c r="P74" s="165"/>
      <c r="Q74" s="165"/>
      <c r="R74" s="165"/>
      <c r="S74" s="165"/>
      <c r="T74" s="165"/>
      <c r="U74" s="165"/>
      <c r="V74" s="165"/>
      <c r="W74" s="165"/>
      <c r="X74" s="165"/>
      <c r="Y74" s="165"/>
      <c r="Z74" s="141"/>
    </row>
    <row r="75" spans="1:26" ht="20.100000000000001" customHeight="1" x14ac:dyDescent="0.15">
      <c r="A75" s="117">
        <f>IFERROR(IF(OR(AND($I63="する",TRIM($I75)=""),AND($I63="しない",NOT(ISBLANK($I75)))),1001,0),3)</f>
        <v>0</v>
      </c>
      <c r="B75" s="117"/>
      <c r="C75" s="136"/>
      <c r="D75" s="137">
        <v>5</v>
      </c>
      <c r="E75" s="112" t="s">
        <v>92</v>
      </c>
      <c r="I75" s="4"/>
      <c r="J75" s="4"/>
      <c r="K75" s="4"/>
      <c r="L75" s="4"/>
      <c r="M75" s="4"/>
      <c r="N75" s="4"/>
      <c r="O75" s="4"/>
      <c r="P75" s="4"/>
      <c r="Q75" s="4"/>
      <c r="R75" s="4"/>
      <c r="S75" s="4"/>
      <c r="T75" s="4"/>
      <c r="U75" s="4"/>
      <c r="V75" s="4"/>
      <c r="W75" s="4"/>
      <c r="X75" s="4"/>
      <c r="Y75" s="4"/>
      <c r="Z75" s="141"/>
    </row>
    <row r="76" spans="1:26" ht="30" customHeight="1" x14ac:dyDescent="0.15">
      <c r="A76" s="117"/>
      <c r="B76" s="117"/>
      <c r="C76" s="145"/>
      <c r="D76" s="142"/>
      <c r="E76" s="142"/>
      <c r="F76" s="142"/>
      <c r="G76" s="142"/>
      <c r="H76" s="142"/>
      <c r="I76" s="139"/>
      <c r="J76" s="165" t="s">
        <v>163</v>
      </c>
      <c r="K76" s="165"/>
      <c r="L76" s="165"/>
      <c r="M76" s="165"/>
      <c r="N76" s="165"/>
      <c r="O76" s="165"/>
      <c r="P76" s="165"/>
      <c r="Q76" s="165"/>
      <c r="R76" s="165"/>
      <c r="S76" s="165"/>
      <c r="T76" s="165"/>
      <c r="U76" s="165"/>
      <c r="V76" s="165"/>
      <c r="W76" s="165"/>
      <c r="X76" s="165"/>
      <c r="Y76" s="165"/>
      <c r="Z76" s="141"/>
    </row>
    <row r="77" spans="1:26" ht="20.100000000000001" customHeight="1" x14ac:dyDescent="0.15">
      <c r="A77" s="117">
        <f>IFERROR(IF(OR(AND($I63="する",TRIM($I77)=""),AND($I63="しない",NOT(ISBLANK($I77)))),1001,0),3)</f>
        <v>0</v>
      </c>
      <c r="B77" s="117"/>
      <c r="C77" s="136"/>
      <c r="D77" s="137">
        <v>6</v>
      </c>
      <c r="E77" s="112" t="s">
        <v>110</v>
      </c>
      <c r="I77" s="4"/>
      <c r="J77" s="4"/>
      <c r="K77" s="4"/>
      <c r="L77" s="4"/>
      <c r="M77" s="4"/>
      <c r="N77" s="4"/>
      <c r="O77" s="4"/>
      <c r="P77" s="4"/>
      <c r="Q77" s="4"/>
      <c r="R77" s="4"/>
      <c r="S77" s="4"/>
      <c r="T77" s="4"/>
      <c r="U77" s="4"/>
      <c r="V77" s="4"/>
      <c r="W77" s="4"/>
      <c r="X77" s="4"/>
      <c r="Y77" s="4"/>
      <c r="Z77" s="141"/>
    </row>
    <row r="78" spans="1:26" ht="20.100000000000001" customHeight="1" x14ac:dyDescent="0.15">
      <c r="A78" s="117"/>
      <c r="B78" s="117"/>
      <c r="C78" s="145"/>
      <c r="D78" s="142"/>
      <c r="E78" s="142"/>
      <c r="F78" s="142"/>
      <c r="G78" s="142"/>
      <c r="H78" s="142"/>
      <c r="I78" s="139"/>
      <c r="J78" s="154" t="s">
        <v>111</v>
      </c>
      <c r="K78" s="143"/>
      <c r="L78" s="143"/>
      <c r="M78" s="143"/>
      <c r="N78" s="143"/>
      <c r="O78" s="143"/>
      <c r="P78" s="143"/>
      <c r="Q78" s="143"/>
      <c r="R78" s="143"/>
      <c r="S78" s="143"/>
      <c r="T78" s="143"/>
      <c r="U78" s="143"/>
      <c r="V78" s="143"/>
      <c r="W78" s="143"/>
      <c r="X78" s="143"/>
      <c r="Y78" s="143"/>
      <c r="Z78" s="141"/>
    </row>
    <row r="79" spans="1:26" ht="20.100000000000001" customHeight="1" x14ac:dyDescent="0.15">
      <c r="A79" s="117">
        <f>IFERROR(IF(OR(AND($I63="する",OR(TRIM($I79)="", NOT(OR(IFERROR(SEARCH(" ",$I79),0)&gt;0, IFERROR(SEARCH("　",$I79),0)&gt;0)))),AND($I63="しない",NOT(ISBLANK($I79)))),1001,0),3)</f>
        <v>0</v>
      </c>
      <c r="B79" s="117"/>
      <c r="C79" s="136"/>
      <c r="D79" s="137">
        <v>7</v>
      </c>
      <c r="E79" s="112" t="s">
        <v>112</v>
      </c>
      <c r="I79" s="4"/>
      <c r="J79" s="4"/>
      <c r="K79" s="4"/>
      <c r="L79" s="4"/>
      <c r="M79" s="4"/>
      <c r="N79" s="4"/>
      <c r="O79" s="4"/>
      <c r="P79" s="4"/>
      <c r="Q79" s="4"/>
      <c r="R79" s="4"/>
      <c r="S79" s="4"/>
      <c r="T79" s="4"/>
      <c r="U79" s="4"/>
      <c r="V79" s="4"/>
      <c r="W79" s="4"/>
      <c r="X79" s="4"/>
      <c r="Y79" s="4"/>
      <c r="Z79" s="141"/>
    </row>
    <row r="80" spans="1:26" ht="20.100000000000001" customHeight="1" x14ac:dyDescent="0.15">
      <c r="A80" s="117"/>
      <c r="B80" s="117"/>
      <c r="C80" s="145"/>
      <c r="D80" s="142"/>
      <c r="E80" s="166" t="s">
        <v>113</v>
      </c>
      <c r="F80" s="142"/>
      <c r="G80" s="142"/>
      <c r="H80" s="142"/>
      <c r="I80" s="148"/>
      <c r="J80" s="144" t="s">
        <v>96</v>
      </c>
      <c r="K80" s="144"/>
      <c r="L80" s="144"/>
      <c r="M80" s="144"/>
      <c r="N80" s="144"/>
      <c r="O80" s="144"/>
      <c r="P80" s="144"/>
      <c r="Q80" s="144"/>
      <c r="R80" s="144"/>
      <c r="S80" s="144"/>
      <c r="T80" s="144"/>
      <c r="U80" s="144"/>
      <c r="V80" s="144"/>
      <c r="W80" s="144"/>
      <c r="X80" s="144"/>
      <c r="Y80" s="144"/>
      <c r="Z80" s="141"/>
    </row>
    <row r="81" spans="1:27" ht="20.100000000000001" customHeight="1" x14ac:dyDescent="0.15">
      <c r="A81" s="117">
        <f>IFERROR(IF(OR(AND($I63="する",OR(TRIM($I81)="", NOT(OR(IFERROR(SEARCH(" ",$I81),0)&gt;0, IFERROR(SEARCH("　",$I81),0)&gt;0)))),AND($I63="しない",NOT(ISBLANK($I81)))),1001,0),3)</f>
        <v>0</v>
      </c>
      <c r="B81" s="117"/>
      <c r="C81" s="136"/>
      <c r="D81" s="137">
        <v>8</v>
      </c>
      <c r="E81" s="112" t="s">
        <v>112</v>
      </c>
      <c r="I81" s="4"/>
      <c r="J81" s="4"/>
      <c r="K81" s="4"/>
      <c r="L81" s="4"/>
      <c r="M81" s="4"/>
      <c r="N81" s="4"/>
      <c r="O81" s="4"/>
      <c r="P81" s="4"/>
      <c r="Q81" s="4"/>
      <c r="R81" s="4"/>
      <c r="S81" s="4"/>
      <c r="T81" s="4"/>
      <c r="U81" s="4"/>
      <c r="V81" s="4"/>
      <c r="W81" s="4"/>
      <c r="X81" s="4"/>
      <c r="Y81" s="4"/>
      <c r="Z81" s="141"/>
    </row>
    <row r="82" spans="1:27" ht="20.100000000000001" customHeight="1" x14ac:dyDescent="0.15">
      <c r="A82" s="117"/>
      <c r="B82" s="117"/>
      <c r="C82" s="145"/>
      <c r="D82" s="142"/>
      <c r="E82" s="142"/>
      <c r="F82" s="142"/>
      <c r="G82" s="142"/>
      <c r="H82" s="142"/>
      <c r="I82" s="148"/>
      <c r="J82" s="144" t="s">
        <v>98</v>
      </c>
      <c r="K82" s="144"/>
      <c r="L82" s="144"/>
      <c r="M82" s="144"/>
      <c r="N82" s="144"/>
      <c r="O82" s="144"/>
      <c r="P82" s="144"/>
      <c r="Q82" s="144"/>
      <c r="R82" s="144"/>
      <c r="S82" s="144"/>
      <c r="T82" s="144"/>
      <c r="U82" s="144"/>
      <c r="V82" s="144"/>
      <c r="W82" s="144"/>
      <c r="X82" s="144"/>
      <c r="Y82" s="144"/>
      <c r="Z82" s="141"/>
    </row>
    <row r="83" spans="1:27" ht="20.100000000000001" customHeight="1" x14ac:dyDescent="0.15">
      <c r="A83" s="117">
        <f>IFERROR(IF(OR(AND($I63="する",NOT(AND(TRIM($I83)&lt;&gt;"",ISNUMBER(VALUE(SUBSTITUTE($I83,"-",""))),IFERROR(SEARCH("-",$I83),0)&gt;0))), AND($I63="しない",NOT(ISBLANK($I83)))),1001,0),3)</f>
        <v>0</v>
      </c>
      <c r="B83" s="117"/>
      <c r="C83" s="136"/>
      <c r="D83" s="137">
        <v>9</v>
      </c>
      <c r="E83" s="112" t="s">
        <v>99</v>
      </c>
      <c r="I83" s="4"/>
      <c r="J83" s="4"/>
      <c r="K83" s="4"/>
      <c r="L83" s="4"/>
      <c r="M83" s="4"/>
      <c r="O83" s="149" t="s">
        <v>100</v>
      </c>
      <c r="P83" s="1"/>
      <c r="Q83" s="112" t="s">
        <v>101</v>
      </c>
      <c r="Y83" s="143"/>
      <c r="Z83" s="141"/>
    </row>
    <row r="84" spans="1:27" ht="20.100000000000001" customHeight="1" x14ac:dyDescent="0.15">
      <c r="A84" s="117">
        <f>IFERROR(IF(AND($I63="しない",NOT(ISBLANK($P83))),1001,0),3)</f>
        <v>0</v>
      </c>
      <c r="B84" s="117"/>
      <c r="C84" s="145"/>
      <c r="D84" s="142"/>
      <c r="E84" s="142"/>
      <c r="F84" s="142"/>
      <c r="G84" s="142"/>
      <c r="H84" s="142"/>
      <c r="I84" s="139"/>
      <c r="J84" s="144" t="s">
        <v>102</v>
      </c>
      <c r="K84" s="143"/>
      <c r="L84" s="143"/>
      <c r="M84" s="143"/>
      <c r="N84" s="143"/>
      <c r="O84" s="143"/>
      <c r="P84" s="143"/>
      <c r="Q84" s="143"/>
      <c r="R84" s="143"/>
      <c r="S84" s="143"/>
      <c r="T84" s="143"/>
      <c r="U84" s="143"/>
      <c r="V84" s="143"/>
      <c r="W84" s="143"/>
      <c r="X84" s="143"/>
      <c r="Y84" s="143"/>
      <c r="Z84" s="141"/>
    </row>
    <row r="85" spans="1:27" ht="20.100000000000001" customHeight="1" x14ac:dyDescent="0.15">
      <c r="A85" s="117">
        <f>IFERROR(IF(OR(AND($I63="する",NOT(AND(TRIM($I85)&lt;&gt;"",ISNUMBER(VALUE(SUBSTITUTE($I85,"-",""))),IFERROR(SEARCH("-",$I85),0)&gt;0))), AND($I63="しない",NOT(ISBLANK($I85)))),1001,0),3)</f>
        <v>0</v>
      </c>
      <c r="B85" s="117"/>
      <c r="C85" s="136"/>
      <c r="D85" s="137">
        <v>10</v>
      </c>
      <c r="E85" s="112" t="s">
        <v>103</v>
      </c>
      <c r="I85" s="4"/>
      <c r="J85" s="4"/>
      <c r="K85" s="4"/>
      <c r="L85" s="4"/>
      <c r="M85" s="4"/>
      <c r="N85" s="143"/>
      <c r="O85" s="143"/>
      <c r="P85" s="143"/>
      <c r="Q85" s="143"/>
      <c r="R85" s="143"/>
      <c r="S85" s="143"/>
      <c r="T85" s="143"/>
      <c r="U85" s="143"/>
      <c r="V85" s="143"/>
      <c r="W85" s="143"/>
      <c r="X85" s="143"/>
      <c r="Y85" s="143"/>
      <c r="Z85" s="141"/>
    </row>
    <row r="86" spans="1:27" ht="20.100000000000001" customHeight="1" x14ac:dyDescent="0.15">
      <c r="A86" s="117"/>
      <c r="B86" s="117"/>
      <c r="C86" s="145"/>
      <c r="D86" s="142"/>
      <c r="E86" s="142"/>
      <c r="F86" s="142"/>
      <c r="G86" s="142"/>
      <c r="H86" s="142"/>
      <c r="I86" s="139"/>
      <c r="J86" s="144" t="s">
        <v>201</v>
      </c>
      <c r="K86" s="143"/>
      <c r="L86" s="143"/>
      <c r="M86" s="143"/>
      <c r="N86" s="143"/>
      <c r="O86" s="143"/>
      <c r="P86" s="143"/>
      <c r="Q86" s="143"/>
      <c r="R86" s="143"/>
      <c r="S86" s="143"/>
      <c r="T86" s="143"/>
      <c r="U86" s="143"/>
      <c r="V86" s="143"/>
      <c r="W86" s="143"/>
      <c r="X86" s="143"/>
      <c r="Y86" s="143"/>
      <c r="Z86" s="141"/>
    </row>
    <row r="87" spans="1:27" ht="20.100000000000001" customHeight="1" x14ac:dyDescent="0.15">
      <c r="A87" s="117">
        <f>IFERROR(IF(OR(AND($I63="する",NOT(IFERROR(SEARCH("@",$I87),0)&gt;0)),AND($I63="しない",NOT(ISBLANK($I87)))),1001,0),3)</f>
        <v>0</v>
      </c>
      <c r="B87" s="117"/>
      <c r="C87" s="145"/>
      <c r="D87" s="137">
        <v>11</v>
      </c>
      <c r="E87" s="112" t="s">
        <v>104</v>
      </c>
      <c r="I87" s="4"/>
      <c r="J87" s="5"/>
      <c r="K87" s="5"/>
      <c r="L87" s="5"/>
      <c r="M87" s="5"/>
      <c r="N87" s="5"/>
      <c r="O87" s="5"/>
      <c r="P87" s="5"/>
      <c r="Q87" s="5"/>
      <c r="R87" s="5"/>
      <c r="S87" s="5"/>
      <c r="T87" s="5"/>
      <c r="U87" s="5"/>
      <c r="V87" s="5"/>
      <c r="W87" s="5"/>
      <c r="X87" s="5"/>
      <c r="Y87" s="5"/>
      <c r="Z87" s="141"/>
    </row>
    <row r="88" spans="1:27" ht="20.100000000000001" customHeight="1" x14ac:dyDescent="0.15">
      <c r="A88" s="117"/>
      <c r="B88" s="117"/>
      <c r="C88" s="145"/>
      <c r="D88" s="137"/>
      <c r="I88" s="139"/>
      <c r="J88" s="150" t="s">
        <v>146</v>
      </c>
      <c r="K88" s="167"/>
      <c r="L88" s="143"/>
      <c r="M88" s="143"/>
      <c r="N88" s="143"/>
      <c r="O88" s="143"/>
      <c r="P88" s="143"/>
      <c r="Q88" s="168"/>
      <c r="R88" s="143"/>
      <c r="S88" s="143"/>
      <c r="T88" s="143"/>
      <c r="U88" s="143"/>
      <c r="V88" s="143"/>
      <c r="W88" s="143"/>
      <c r="X88" s="143"/>
      <c r="Y88" s="143"/>
      <c r="Z88" s="142"/>
      <c r="AA88" s="153"/>
    </row>
    <row r="89" spans="1:27" ht="20.100000000000001" customHeight="1" x14ac:dyDescent="0.15">
      <c r="A89" s="117"/>
      <c r="B89" s="117"/>
      <c r="C89" s="156"/>
      <c r="D89" s="157"/>
      <c r="E89" s="157"/>
      <c r="F89" s="157"/>
      <c r="G89" s="157"/>
      <c r="H89" s="157"/>
      <c r="I89" s="169"/>
      <c r="J89" s="170"/>
      <c r="K89" s="171"/>
      <c r="L89" s="170"/>
      <c r="M89" s="170"/>
      <c r="N89" s="170"/>
      <c r="O89" s="170"/>
      <c r="P89" s="170"/>
      <c r="Q89" s="172"/>
      <c r="R89" s="170"/>
      <c r="S89" s="170"/>
      <c r="T89" s="170"/>
      <c r="U89" s="170"/>
      <c r="V89" s="170"/>
      <c r="W89" s="170"/>
      <c r="X89" s="170"/>
      <c r="Y89" s="170"/>
      <c r="Z89" s="157"/>
      <c r="AA89" s="153"/>
    </row>
    <row r="90" spans="1:27" ht="20.100000000000001" customHeight="1" x14ac:dyDescent="0.15">
      <c r="A90" s="117"/>
      <c r="B90" s="117"/>
      <c r="C90" s="142"/>
      <c r="D90" s="142"/>
      <c r="E90" s="142"/>
      <c r="F90" s="142"/>
      <c r="G90" s="142"/>
      <c r="H90" s="142"/>
      <c r="I90" s="161"/>
      <c r="J90" s="142"/>
      <c r="K90" s="173"/>
      <c r="L90" s="142"/>
      <c r="M90" s="142"/>
      <c r="N90" s="142"/>
      <c r="O90" s="142"/>
      <c r="P90" s="142"/>
      <c r="Q90" s="142"/>
      <c r="R90" s="142"/>
      <c r="S90" s="142"/>
      <c r="T90" s="142"/>
      <c r="U90" s="142"/>
      <c r="V90" s="142"/>
      <c r="W90" s="142"/>
      <c r="X90" s="142"/>
      <c r="Y90" s="142"/>
      <c r="Z90" s="142"/>
    </row>
    <row r="91" spans="1:27" ht="15.75" hidden="1" customHeight="1" x14ac:dyDescent="0.15">
      <c r="A91" s="117"/>
      <c r="B91" s="117"/>
      <c r="C91" s="142"/>
      <c r="D91" s="142"/>
      <c r="E91" s="142"/>
      <c r="F91" s="142"/>
      <c r="G91" s="142"/>
      <c r="H91" s="142"/>
      <c r="I91" s="161"/>
      <c r="J91" s="142"/>
      <c r="K91" s="173"/>
      <c r="L91" s="142"/>
      <c r="M91" s="142"/>
      <c r="N91" s="142"/>
      <c r="O91" s="142"/>
      <c r="P91" s="142"/>
      <c r="Q91" s="142"/>
      <c r="R91" s="142"/>
      <c r="S91" s="142"/>
      <c r="T91" s="142"/>
      <c r="U91" s="142"/>
      <c r="V91" s="142"/>
      <c r="W91" s="142"/>
      <c r="X91" s="142"/>
      <c r="Y91" s="142"/>
      <c r="Z91" s="142"/>
    </row>
    <row r="92" spans="1:27" ht="15.75" hidden="1" customHeight="1" x14ac:dyDescent="0.15">
      <c r="A92" s="117"/>
      <c r="B92" s="117"/>
      <c r="C92" s="142"/>
      <c r="D92" s="142"/>
      <c r="E92" s="142"/>
      <c r="F92" s="142"/>
      <c r="G92" s="142"/>
      <c r="H92" s="142"/>
      <c r="I92" s="161"/>
      <c r="J92" s="142"/>
      <c r="K92" s="173"/>
      <c r="L92" s="142"/>
      <c r="M92" s="142"/>
      <c r="N92" s="142"/>
      <c r="O92" s="142"/>
      <c r="P92" s="142"/>
      <c r="Q92" s="142"/>
      <c r="R92" s="142"/>
      <c r="S92" s="142"/>
      <c r="T92" s="142"/>
      <c r="U92" s="142"/>
      <c r="V92" s="142"/>
      <c r="W92" s="142"/>
      <c r="X92" s="142"/>
      <c r="Y92" s="142"/>
      <c r="Z92" s="142"/>
    </row>
    <row r="93" spans="1:27" ht="15.75" hidden="1" customHeight="1" x14ac:dyDescent="0.15">
      <c r="A93" s="117"/>
      <c r="B93" s="117"/>
      <c r="C93" s="142"/>
      <c r="D93" s="142"/>
      <c r="E93" s="142"/>
      <c r="F93" s="142"/>
      <c r="G93" s="142"/>
      <c r="H93" s="142"/>
      <c r="I93" s="161"/>
      <c r="J93" s="142"/>
      <c r="K93" s="173"/>
      <c r="L93" s="142"/>
      <c r="M93" s="142"/>
      <c r="N93" s="142"/>
      <c r="O93" s="142"/>
      <c r="P93" s="142"/>
      <c r="Q93" s="142"/>
      <c r="R93" s="142"/>
      <c r="S93" s="142"/>
      <c r="T93" s="142"/>
      <c r="U93" s="142"/>
      <c r="V93" s="142"/>
      <c r="W93" s="142"/>
      <c r="X93" s="142"/>
      <c r="Y93" s="142"/>
      <c r="Z93" s="142"/>
    </row>
    <row r="94" spans="1:27" ht="15.75" hidden="1" customHeight="1" x14ac:dyDescent="0.15">
      <c r="A94" s="117"/>
      <c r="B94" s="117"/>
      <c r="C94" s="142"/>
      <c r="D94" s="142"/>
      <c r="E94" s="142"/>
      <c r="F94" s="142"/>
      <c r="G94" s="142"/>
      <c r="H94" s="142"/>
      <c r="I94" s="161"/>
      <c r="J94" s="142"/>
      <c r="K94" s="173"/>
      <c r="L94" s="142"/>
      <c r="M94" s="142"/>
      <c r="N94" s="142"/>
      <c r="O94" s="142"/>
      <c r="P94" s="142"/>
      <c r="Q94" s="142"/>
      <c r="R94" s="142"/>
      <c r="S94" s="142"/>
      <c r="T94" s="142"/>
      <c r="U94" s="142"/>
      <c r="V94" s="142"/>
      <c r="W94" s="142"/>
      <c r="X94" s="142"/>
      <c r="Y94" s="142"/>
      <c r="Z94" s="142"/>
    </row>
    <row r="95" spans="1:27" ht="15.75" hidden="1" customHeight="1" x14ac:dyDescent="0.15">
      <c r="A95" s="117"/>
      <c r="B95" s="117"/>
      <c r="C95" s="142"/>
      <c r="D95" s="142"/>
      <c r="E95" s="142"/>
      <c r="F95" s="142"/>
      <c r="G95" s="142"/>
      <c r="H95" s="142"/>
      <c r="I95" s="161"/>
      <c r="J95" s="142"/>
      <c r="K95" s="173"/>
      <c r="L95" s="142"/>
      <c r="M95" s="142"/>
      <c r="N95" s="142"/>
      <c r="O95" s="142"/>
      <c r="P95" s="142"/>
      <c r="Q95" s="142"/>
      <c r="R95" s="142"/>
      <c r="S95" s="142"/>
      <c r="T95" s="142"/>
      <c r="U95" s="142"/>
      <c r="V95" s="142"/>
      <c r="W95" s="142"/>
      <c r="X95" s="142"/>
      <c r="Y95" s="142"/>
      <c r="Z95" s="142"/>
    </row>
    <row r="96" spans="1:27" ht="15.75" hidden="1" customHeight="1" x14ac:dyDescent="0.15">
      <c r="A96" s="117"/>
      <c r="B96" s="117"/>
      <c r="C96" s="142"/>
      <c r="D96" s="142"/>
      <c r="E96" s="142"/>
      <c r="F96" s="142"/>
      <c r="G96" s="142"/>
      <c r="H96" s="142"/>
      <c r="I96" s="161"/>
      <c r="J96" s="142"/>
      <c r="K96" s="173"/>
      <c r="L96" s="142"/>
      <c r="M96" s="142"/>
      <c r="N96" s="142"/>
      <c r="O96" s="142"/>
      <c r="P96" s="142"/>
      <c r="Q96" s="142"/>
      <c r="R96" s="142"/>
      <c r="S96" s="142"/>
      <c r="T96" s="142"/>
      <c r="U96" s="142"/>
      <c r="V96" s="142"/>
      <c r="W96" s="142"/>
      <c r="X96" s="142"/>
      <c r="Y96" s="142"/>
      <c r="Z96" s="142"/>
    </row>
    <row r="97" spans="1:26" ht="15.75" hidden="1" customHeight="1" x14ac:dyDescent="0.15">
      <c r="A97" s="117"/>
      <c r="B97" s="117"/>
      <c r="C97" s="142"/>
      <c r="D97" s="142"/>
      <c r="E97" s="142"/>
      <c r="F97" s="142"/>
      <c r="G97" s="142"/>
      <c r="H97" s="142"/>
      <c r="I97" s="161"/>
      <c r="J97" s="142"/>
      <c r="K97" s="173"/>
      <c r="L97" s="142"/>
      <c r="M97" s="142"/>
      <c r="N97" s="142"/>
      <c r="O97" s="142"/>
      <c r="P97" s="142"/>
      <c r="Q97" s="142"/>
      <c r="R97" s="142"/>
      <c r="S97" s="142"/>
      <c r="T97" s="142"/>
      <c r="U97" s="142"/>
      <c r="V97" s="142"/>
      <c r="W97" s="142"/>
      <c r="X97" s="142"/>
      <c r="Y97" s="142"/>
      <c r="Z97" s="142"/>
    </row>
    <row r="98" spans="1:26" ht="15.75" hidden="1" customHeight="1" x14ac:dyDescent="0.15">
      <c r="A98" s="117"/>
      <c r="B98" s="117"/>
      <c r="C98" s="142"/>
      <c r="D98" s="142"/>
      <c r="E98" s="142"/>
      <c r="F98" s="142"/>
      <c r="G98" s="142"/>
      <c r="H98" s="142"/>
      <c r="I98" s="161"/>
      <c r="J98" s="142"/>
      <c r="K98" s="173"/>
      <c r="L98" s="142"/>
      <c r="M98" s="142"/>
      <c r="N98" s="142"/>
      <c r="O98" s="142"/>
      <c r="P98" s="142"/>
      <c r="Q98" s="142"/>
      <c r="R98" s="142"/>
      <c r="S98" s="142"/>
      <c r="T98" s="142"/>
      <c r="U98" s="142"/>
      <c r="V98" s="142"/>
      <c r="W98" s="142"/>
      <c r="X98" s="142"/>
      <c r="Y98" s="142"/>
      <c r="Z98" s="142"/>
    </row>
    <row r="99" spans="1:26" ht="15.75" hidden="1" customHeight="1" x14ac:dyDescent="0.15">
      <c r="A99" s="117"/>
      <c r="B99" s="117"/>
      <c r="C99" s="142"/>
      <c r="D99" s="142"/>
      <c r="E99" s="142"/>
      <c r="F99" s="142"/>
      <c r="G99" s="142"/>
      <c r="H99" s="142"/>
      <c r="I99" s="161"/>
      <c r="J99" s="142"/>
      <c r="K99" s="173"/>
      <c r="L99" s="142"/>
      <c r="M99" s="142"/>
      <c r="N99" s="142"/>
      <c r="O99" s="142"/>
      <c r="P99" s="142"/>
      <c r="Q99" s="142"/>
      <c r="R99" s="142"/>
      <c r="S99" s="142"/>
      <c r="T99" s="142"/>
      <c r="U99" s="142"/>
      <c r="V99" s="142"/>
      <c r="W99" s="142"/>
      <c r="X99" s="142"/>
      <c r="Y99" s="142"/>
      <c r="Z99" s="142"/>
    </row>
    <row r="100" spans="1:26" ht="15.75" hidden="1" customHeight="1" x14ac:dyDescent="0.15">
      <c r="A100" s="117"/>
      <c r="B100" s="117"/>
      <c r="C100" s="142"/>
      <c r="D100" s="142"/>
      <c r="E100" s="142"/>
      <c r="F100" s="142"/>
      <c r="G100" s="142"/>
      <c r="H100" s="142"/>
      <c r="I100" s="161"/>
      <c r="J100" s="142"/>
      <c r="K100" s="173"/>
      <c r="L100" s="142"/>
      <c r="M100" s="142"/>
      <c r="N100" s="142"/>
      <c r="O100" s="142"/>
      <c r="P100" s="142"/>
      <c r="Q100" s="142"/>
      <c r="R100" s="142"/>
      <c r="S100" s="142"/>
      <c r="T100" s="142"/>
      <c r="U100" s="142"/>
      <c r="V100" s="142"/>
      <c r="W100" s="142"/>
      <c r="X100" s="142"/>
      <c r="Y100" s="142"/>
      <c r="Z100" s="142"/>
    </row>
    <row r="101" spans="1:26" ht="15.75" hidden="1" customHeight="1" x14ac:dyDescent="0.15">
      <c r="A101" s="117"/>
      <c r="B101" s="117"/>
      <c r="C101" s="142"/>
      <c r="D101" s="142"/>
      <c r="E101" s="142"/>
      <c r="F101" s="142"/>
      <c r="G101" s="142"/>
      <c r="H101" s="142"/>
      <c r="I101" s="161"/>
      <c r="J101" s="142"/>
      <c r="K101" s="173"/>
      <c r="L101" s="142"/>
      <c r="M101" s="142"/>
      <c r="N101" s="142"/>
      <c r="O101" s="142"/>
      <c r="P101" s="142"/>
      <c r="Q101" s="142"/>
      <c r="R101" s="142"/>
      <c r="S101" s="142"/>
      <c r="T101" s="142"/>
      <c r="U101" s="142"/>
      <c r="V101" s="142"/>
      <c r="W101" s="142"/>
      <c r="X101" s="142"/>
      <c r="Y101" s="142"/>
      <c r="Z101" s="142"/>
    </row>
    <row r="102" spans="1:26" ht="15.75" hidden="1" customHeight="1" x14ac:dyDescent="0.15">
      <c r="A102" s="117"/>
      <c r="B102" s="117"/>
      <c r="C102" s="142"/>
      <c r="D102" s="142"/>
      <c r="E102" s="142"/>
      <c r="F102" s="142"/>
      <c r="G102" s="142"/>
      <c r="H102" s="142"/>
      <c r="I102" s="161"/>
      <c r="J102" s="142"/>
      <c r="K102" s="173"/>
      <c r="L102" s="142"/>
      <c r="M102" s="142"/>
      <c r="N102" s="142"/>
      <c r="O102" s="142"/>
      <c r="P102" s="142"/>
      <c r="Q102" s="142"/>
      <c r="R102" s="142"/>
      <c r="S102" s="142"/>
      <c r="T102" s="142"/>
      <c r="U102" s="142"/>
      <c r="V102" s="142"/>
      <c r="W102" s="142"/>
      <c r="X102" s="142"/>
      <c r="Y102" s="142"/>
      <c r="Z102" s="142"/>
    </row>
    <row r="103" spans="1:26" ht="15.75" hidden="1" customHeight="1" x14ac:dyDescent="0.15">
      <c r="A103" s="117"/>
      <c r="B103" s="117"/>
      <c r="C103" s="142"/>
      <c r="D103" s="142"/>
      <c r="E103" s="142"/>
      <c r="F103" s="142"/>
      <c r="G103" s="142"/>
      <c r="H103" s="142"/>
      <c r="I103" s="161"/>
      <c r="J103" s="142"/>
      <c r="K103" s="173"/>
      <c r="L103" s="142"/>
      <c r="M103" s="142"/>
      <c r="N103" s="142"/>
      <c r="O103" s="142"/>
      <c r="P103" s="142"/>
      <c r="Q103" s="142"/>
      <c r="R103" s="142"/>
      <c r="S103" s="142"/>
      <c r="T103" s="142"/>
      <c r="U103" s="142"/>
      <c r="V103" s="142"/>
      <c r="W103" s="142"/>
      <c r="X103" s="142"/>
      <c r="Y103" s="142"/>
      <c r="Z103" s="142"/>
    </row>
    <row r="104" spans="1:26" ht="15.75" hidden="1" customHeight="1" x14ac:dyDescent="0.15">
      <c r="A104" s="117"/>
      <c r="B104" s="117"/>
      <c r="C104" s="142"/>
      <c r="D104" s="142"/>
      <c r="E104" s="142"/>
      <c r="F104" s="142"/>
      <c r="G104" s="142"/>
      <c r="H104" s="142"/>
      <c r="I104" s="161"/>
      <c r="J104" s="142"/>
      <c r="K104" s="173"/>
      <c r="L104" s="142"/>
      <c r="M104" s="142"/>
      <c r="N104" s="142"/>
      <c r="O104" s="142"/>
      <c r="P104" s="142"/>
      <c r="Q104" s="142"/>
      <c r="R104" s="142"/>
      <c r="S104" s="142"/>
      <c r="T104" s="142"/>
      <c r="U104" s="142"/>
      <c r="V104" s="142"/>
      <c r="W104" s="142"/>
      <c r="X104" s="142"/>
      <c r="Y104" s="142"/>
      <c r="Z104" s="142"/>
    </row>
    <row r="105" spans="1:26" ht="15.75" hidden="1" customHeight="1" x14ac:dyDescent="0.15">
      <c r="A105" s="117"/>
      <c r="B105" s="117"/>
      <c r="C105" s="142"/>
      <c r="D105" s="142"/>
      <c r="E105" s="142"/>
      <c r="F105" s="142"/>
      <c r="G105" s="142"/>
      <c r="H105" s="142"/>
      <c r="I105" s="161"/>
      <c r="J105" s="142"/>
      <c r="K105" s="173"/>
      <c r="L105" s="142"/>
      <c r="M105" s="142"/>
      <c r="N105" s="142"/>
      <c r="O105" s="142"/>
      <c r="P105" s="142"/>
      <c r="Q105" s="142"/>
      <c r="R105" s="142"/>
      <c r="S105" s="142"/>
      <c r="T105" s="142"/>
      <c r="U105" s="142"/>
      <c r="V105" s="142"/>
      <c r="W105" s="142"/>
      <c r="X105" s="142"/>
      <c r="Y105" s="142"/>
      <c r="Z105" s="142"/>
    </row>
    <row r="106" spans="1:26" ht="15.75" hidden="1" customHeight="1" x14ac:dyDescent="0.15">
      <c r="A106" s="117"/>
      <c r="B106" s="117"/>
      <c r="C106" s="142"/>
      <c r="D106" s="142"/>
      <c r="E106" s="142"/>
      <c r="F106" s="142"/>
      <c r="G106" s="142"/>
      <c r="H106" s="142"/>
      <c r="I106" s="161"/>
      <c r="J106" s="142"/>
      <c r="K106" s="173"/>
      <c r="L106" s="142"/>
      <c r="M106" s="142"/>
      <c r="N106" s="142"/>
      <c r="O106" s="142"/>
      <c r="P106" s="142"/>
      <c r="Q106" s="142"/>
      <c r="R106" s="142"/>
      <c r="S106" s="142"/>
      <c r="T106" s="142"/>
      <c r="U106" s="142"/>
      <c r="V106" s="142"/>
      <c r="W106" s="142"/>
      <c r="X106" s="142"/>
      <c r="Y106" s="142"/>
      <c r="Z106" s="142"/>
    </row>
    <row r="107" spans="1:26" ht="15.75" hidden="1" customHeight="1" x14ac:dyDescent="0.15">
      <c r="A107" s="117"/>
      <c r="B107" s="117"/>
      <c r="C107" s="142"/>
      <c r="D107" s="142"/>
      <c r="E107" s="142"/>
      <c r="F107" s="142"/>
      <c r="G107" s="142"/>
      <c r="H107" s="142"/>
      <c r="I107" s="161"/>
      <c r="J107" s="142"/>
      <c r="K107" s="173"/>
      <c r="L107" s="142"/>
      <c r="M107" s="142"/>
      <c r="N107" s="142"/>
      <c r="O107" s="142"/>
      <c r="P107" s="142"/>
      <c r="Q107" s="142"/>
      <c r="R107" s="142"/>
      <c r="S107" s="142"/>
      <c r="T107" s="142"/>
      <c r="U107" s="142"/>
      <c r="V107" s="142"/>
      <c r="W107" s="142"/>
      <c r="X107" s="142"/>
      <c r="Y107" s="142"/>
      <c r="Z107" s="142"/>
    </row>
    <row r="108" spans="1:26" ht="20.100000000000001" customHeight="1" x14ac:dyDescent="0.15">
      <c r="A108" s="117"/>
      <c r="B108" s="117"/>
      <c r="C108" s="142"/>
      <c r="D108" s="142"/>
      <c r="E108" s="142"/>
      <c r="F108" s="142"/>
      <c r="G108" s="142"/>
      <c r="H108" s="142"/>
      <c r="I108" s="161"/>
      <c r="J108" s="142"/>
      <c r="K108" s="173"/>
      <c r="L108" s="142"/>
      <c r="M108" s="142"/>
      <c r="N108" s="142"/>
      <c r="O108" s="142"/>
      <c r="P108" s="142"/>
      <c r="Q108" s="142"/>
      <c r="R108" s="142"/>
      <c r="S108" s="142"/>
      <c r="T108" s="142"/>
      <c r="U108" s="142"/>
      <c r="V108" s="142"/>
      <c r="W108" s="142"/>
      <c r="X108" s="142"/>
      <c r="Y108" s="142"/>
      <c r="Z108" s="142"/>
    </row>
    <row r="109" spans="1:26" ht="20.100000000000001" customHeight="1" x14ac:dyDescent="0.15">
      <c r="A109" s="117"/>
      <c r="B109" s="117"/>
      <c r="C109" s="129" t="s">
        <v>114</v>
      </c>
      <c r="D109" s="130"/>
      <c r="E109" s="130"/>
      <c r="F109" s="130"/>
      <c r="G109" s="130"/>
      <c r="H109" s="131"/>
      <c r="Q109" s="174"/>
    </row>
    <row r="110" spans="1:26" ht="15" customHeight="1" x14ac:dyDescent="0.15">
      <c r="A110" s="117"/>
      <c r="B110" s="117"/>
      <c r="C110" s="175"/>
      <c r="D110" s="176"/>
      <c r="E110" s="176"/>
      <c r="F110" s="176"/>
      <c r="G110" s="176"/>
      <c r="H110" s="176"/>
      <c r="I110" s="177"/>
      <c r="J110" s="134"/>
      <c r="K110" s="177"/>
      <c r="L110" s="134"/>
      <c r="M110" s="134"/>
      <c r="N110" s="134"/>
      <c r="O110" s="134"/>
      <c r="P110" s="134"/>
      <c r="Q110" s="178"/>
      <c r="R110" s="134"/>
      <c r="S110" s="134"/>
      <c r="T110" s="134"/>
      <c r="U110" s="134"/>
      <c r="V110" s="134"/>
      <c r="W110" s="134"/>
      <c r="X110" s="134"/>
      <c r="Y110" s="134"/>
      <c r="Z110" s="135"/>
    </row>
    <row r="111" spans="1:26" ht="20.100000000000001" customHeight="1" x14ac:dyDescent="0.15">
      <c r="A111" s="117"/>
      <c r="B111" s="117"/>
      <c r="C111" s="175"/>
      <c r="D111" s="179" t="s">
        <v>200</v>
      </c>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41"/>
    </row>
    <row r="112" spans="1:26" ht="20.100000000000001" customHeight="1" x14ac:dyDescent="0.15">
      <c r="A112" s="117">
        <f>IFERROR(IF(TRIM($I112)="",1001,0),3)</f>
        <v>1001</v>
      </c>
      <c r="B112" s="117"/>
      <c r="C112" s="136"/>
      <c r="D112" s="137">
        <v>1</v>
      </c>
      <c r="E112" s="112" t="s">
        <v>115</v>
      </c>
      <c r="I112" s="4"/>
      <c r="J112" s="4"/>
      <c r="K112" s="4"/>
      <c r="L112" s="4"/>
      <c r="M112" s="4"/>
      <c r="N112" s="4"/>
      <c r="O112" s="4"/>
      <c r="P112" s="4"/>
      <c r="Q112" s="92"/>
      <c r="R112" s="4"/>
      <c r="S112" s="4"/>
      <c r="T112" s="4"/>
      <c r="U112" s="4"/>
      <c r="V112" s="4"/>
      <c r="W112" s="4"/>
      <c r="X112" s="4"/>
      <c r="Y112" s="4"/>
      <c r="Z112" s="141"/>
    </row>
    <row r="113" spans="1:26" ht="20.100000000000001" customHeight="1" x14ac:dyDescent="0.15">
      <c r="A113" s="117"/>
      <c r="B113" s="117"/>
      <c r="C113" s="136"/>
      <c r="D113" s="137"/>
      <c r="E113" s="142"/>
      <c r="F113" s="142"/>
      <c r="G113" s="142"/>
      <c r="H113" s="142"/>
      <c r="I113" s="148"/>
      <c r="J113" s="144" t="s">
        <v>116</v>
      </c>
      <c r="K113" s="167"/>
      <c r="L113" s="143"/>
      <c r="M113" s="143"/>
      <c r="N113" s="143"/>
      <c r="O113" s="143"/>
      <c r="P113" s="143"/>
      <c r="Q113" s="180"/>
      <c r="R113" s="143"/>
      <c r="S113" s="143"/>
      <c r="T113" s="143"/>
      <c r="U113" s="143"/>
      <c r="V113" s="143"/>
      <c r="W113" s="143"/>
      <c r="X113" s="143"/>
      <c r="Y113" s="143"/>
      <c r="Z113" s="141"/>
    </row>
    <row r="114" spans="1:26" ht="20.100000000000001" customHeight="1" x14ac:dyDescent="0.15">
      <c r="A114" s="117">
        <f>IFERROR(IF(OR(TRIM($I114)="", NOT(OR(IFERROR(SEARCH(" ",$I114),0)&gt;0, IFERROR(SEARCH("　",$I114),0)&gt;0))),1001,0),3)</f>
        <v>1001</v>
      </c>
      <c r="B114" s="117"/>
      <c r="C114" s="136"/>
      <c r="D114" s="137">
        <f>D112+1</f>
        <v>2</v>
      </c>
      <c r="E114" s="112" t="s">
        <v>117</v>
      </c>
      <c r="I114" s="4"/>
      <c r="J114" s="4"/>
      <c r="K114" s="4"/>
      <c r="L114" s="4"/>
      <c r="M114" s="4"/>
      <c r="N114" s="4"/>
      <c r="O114" s="4"/>
      <c r="P114" s="4"/>
      <c r="Q114" s="4"/>
      <c r="R114" s="4"/>
      <c r="S114" s="4"/>
      <c r="T114" s="4"/>
      <c r="U114" s="4"/>
      <c r="V114" s="4"/>
      <c r="W114" s="4"/>
      <c r="X114" s="4"/>
      <c r="Y114" s="4"/>
      <c r="Z114" s="141"/>
    </row>
    <row r="115" spans="1:26" ht="20.100000000000001" customHeight="1" x14ac:dyDescent="0.15">
      <c r="A115" s="117"/>
      <c r="B115" s="117"/>
      <c r="C115" s="136"/>
      <c r="D115" s="137"/>
      <c r="E115" s="142"/>
      <c r="F115" s="142"/>
      <c r="G115" s="142"/>
      <c r="H115" s="142"/>
      <c r="I115" s="148"/>
      <c r="J115" s="144" t="s">
        <v>96</v>
      </c>
      <c r="K115" s="144"/>
      <c r="L115" s="144"/>
      <c r="M115" s="144"/>
      <c r="N115" s="144"/>
      <c r="O115" s="144"/>
      <c r="P115" s="144"/>
      <c r="Q115" s="144"/>
      <c r="R115" s="144"/>
      <c r="S115" s="144"/>
      <c r="T115" s="144"/>
      <c r="U115" s="144"/>
      <c r="V115" s="144"/>
      <c r="W115" s="144"/>
      <c r="X115" s="144"/>
      <c r="Y115" s="144"/>
      <c r="Z115" s="141"/>
    </row>
    <row r="116" spans="1:26" ht="20.100000000000001" customHeight="1" x14ac:dyDescent="0.15">
      <c r="A116" s="117">
        <f>IFERROR(IF(OR(TRIM($I116)="", NOT(OR(IFERROR(SEARCH(" ",$I116),0)&gt;0, IFERROR(SEARCH("　",$I116),0)&gt;0))),1001,0),3)</f>
        <v>1001</v>
      </c>
      <c r="B116" s="117"/>
      <c r="C116" s="136"/>
      <c r="D116" s="137">
        <f>D114+1</f>
        <v>3</v>
      </c>
      <c r="E116" s="112" t="s">
        <v>118</v>
      </c>
      <c r="I116" s="4"/>
      <c r="J116" s="4"/>
      <c r="K116" s="4"/>
      <c r="L116" s="4"/>
      <c r="M116" s="4"/>
      <c r="N116" s="4"/>
      <c r="O116" s="4"/>
      <c r="P116" s="4"/>
      <c r="Q116" s="4"/>
      <c r="R116" s="4"/>
      <c r="S116" s="4"/>
      <c r="T116" s="4"/>
      <c r="U116" s="4"/>
      <c r="V116" s="4"/>
      <c r="W116" s="4"/>
      <c r="X116" s="4"/>
      <c r="Y116" s="4"/>
      <c r="Z116" s="141"/>
    </row>
    <row r="117" spans="1:26" ht="20.100000000000001" customHeight="1" x14ac:dyDescent="0.15">
      <c r="A117" s="117"/>
      <c r="B117" s="117"/>
      <c r="C117" s="136"/>
      <c r="D117" s="142"/>
      <c r="E117" s="142"/>
      <c r="F117" s="142"/>
      <c r="G117" s="142"/>
      <c r="H117" s="142"/>
      <c r="I117" s="148"/>
      <c r="J117" s="144" t="s">
        <v>98</v>
      </c>
      <c r="K117" s="144"/>
      <c r="L117" s="144"/>
      <c r="M117" s="144"/>
      <c r="N117" s="144"/>
      <c r="O117" s="144"/>
      <c r="P117" s="144"/>
      <c r="Q117" s="144"/>
      <c r="R117" s="144"/>
      <c r="S117" s="144"/>
      <c r="T117" s="144"/>
      <c r="U117" s="144"/>
      <c r="V117" s="144"/>
      <c r="W117" s="144"/>
      <c r="X117" s="144"/>
      <c r="Y117" s="144"/>
      <c r="Z117" s="141"/>
    </row>
    <row r="118" spans="1:26" ht="20.100000000000001" customHeight="1" x14ac:dyDescent="0.15">
      <c r="A118" s="117">
        <f>IFERROR(IF(TRIM($I118)="",1001,0),3)</f>
        <v>1001</v>
      </c>
      <c r="B118" s="117"/>
      <c r="C118" s="136"/>
      <c r="D118" s="137">
        <f>D116+1</f>
        <v>4</v>
      </c>
      <c r="E118" s="112" t="s">
        <v>88</v>
      </c>
      <c r="I118" s="88"/>
      <c r="J118" s="89"/>
      <c r="K118" s="89"/>
      <c r="L118" s="89"/>
      <c r="M118" s="89"/>
      <c r="N118" s="142"/>
      <c r="O118" s="142"/>
      <c r="P118" s="142"/>
      <c r="Q118" s="142"/>
      <c r="R118" s="142"/>
      <c r="S118" s="142"/>
      <c r="T118" s="142"/>
      <c r="U118" s="142"/>
      <c r="V118" s="142"/>
      <c r="W118" s="142"/>
      <c r="X118" s="142"/>
      <c r="Y118" s="142"/>
      <c r="Z118" s="141"/>
    </row>
    <row r="119" spans="1:26" ht="20.100000000000001" customHeight="1" x14ac:dyDescent="0.15">
      <c r="A119" s="117"/>
      <c r="B119" s="117"/>
      <c r="C119" s="136"/>
      <c r="D119" s="137"/>
      <c r="E119" s="142"/>
      <c r="F119" s="142"/>
      <c r="G119" s="142"/>
      <c r="H119" s="142"/>
      <c r="I119" s="139"/>
      <c r="J119" s="144" t="s">
        <v>174</v>
      </c>
      <c r="K119" s="143"/>
      <c r="L119" s="143"/>
      <c r="M119" s="143"/>
      <c r="N119" s="143"/>
      <c r="O119" s="143"/>
      <c r="P119" s="143"/>
      <c r="Q119" s="143"/>
      <c r="R119" s="143"/>
      <c r="S119" s="143"/>
      <c r="T119" s="143"/>
      <c r="U119" s="143"/>
      <c r="V119" s="143"/>
      <c r="W119" s="143"/>
      <c r="X119" s="143"/>
      <c r="Y119" s="143"/>
      <c r="Z119" s="141"/>
    </row>
    <row r="120" spans="1:26" ht="20.100000000000001" customHeight="1" x14ac:dyDescent="0.15">
      <c r="A120" s="117">
        <f>IFERROR(IF(AND(TRIM($I120)&lt;&gt;"", OR(ISERROR(FIND("@"&amp;LEFT($I120,3)&amp;"@", 都道府県3))=FALSE, ISERROR(FIND("@"&amp;LEFT($I120,4)&amp;"@",都道府県4))=FALSE))=FALSE,1001,0),3)</f>
        <v>1001</v>
      </c>
      <c r="B120" s="117"/>
      <c r="C120" s="136"/>
      <c r="D120" s="137">
        <f>D118+1</f>
        <v>5</v>
      </c>
      <c r="E120" s="112" t="s">
        <v>89</v>
      </c>
      <c r="I120" s="90"/>
      <c r="J120" s="90"/>
      <c r="K120" s="90"/>
      <c r="L120" s="90"/>
      <c r="M120" s="90"/>
      <c r="N120" s="90"/>
      <c r="O120" s="90"/>
      <c r="P120" s="90"/>
      <c r="Q120" s="91"/>
      <c r="R120" s="90"/>
      <c r="S120" s="90"/>
      <c r="T120" s="90"/>
      <c r="U120" s="90"/>
      <c r="V120" s="90"/>
      <c r="W120" s="90"/>
      <c r="X120" s="90"/>
      <c r="Y120" s="90"/>
      <c r="Z120" s="141"/>
    </row>
    <row r="121" spans="1:26" ht="20.100000000000001" customHeight="1" x14ac:dyDescent="0.15">
      <c r="A121" s="117"/>
      <c r="B121" s="117"/>
      <c r="C121" s="136"/>
      <c r="D121" s="137"/>
      <c r="E121" s="142"/>
      <c r="F121" s="142"/>
      <c r="G121" s="142"/>
      <c r="H121" s="142"/>
      <c r="I121" s="139"/>
      <c r="J121" s="144" t="s">
        <v>175</v>
      </c>
      <c r="K121" s="143"/>
      <c r="L121" s="143"/>
      <c r="M121" s="143"/>
      <c r="N121" s="143"/>
      <c r="O121" s="143"/>
      <c r="P121" s="143"/>
      <c r="Q121" s="143"/>
      <c r="R121" s="143"/>
      <c r="S121" s="143"/>
      <c r="T121" s="143"/>
      <c r="U121" s="143"/>
      <c r="V121" s="143"/>
      <c r="W121" s="143"/>
      <c r="X121" s="143"/>
      <c r="Y121" s="143"/>
      <c r="Z121" s="141"/>
    </row>
    <row r="122" spans="1:26" ht="20.100000000000001" customHeight="1" x14ac:dyDescent="0.15">
      <c r="A122" s="117">
        <f>IFERROR(IF(NOT(AND(TRIM($I122)&lt;&gt;"",ISNUMBER(VALUE(SUBSTITUTE($I122,"-",""))), IFERROR(SEARCH("-",$I122),0)&gt;0)),1001,0),3)</f>
        <v>1001</v>
      </c>
      <c r="B122" s="117"/>
      <c r="C122" s="136"/>
      <c r="D122" s="137">
        <f>D120+1</f>
        <v>6</v>
      </c>
      <c r="E122" s="112" t="s">
        <v>99</v>
      </c>
      <c r="I122" s="4"/>
      <c r="J122" s="4"/>
      <c r="K122" s="4"/>
      <c r="L122" s="4"/>
      <c r="M122" s="4"/>
      <c r="O122" s="149" t="s">
        <v>100</v>
      </c>
      <c r="P122" s="1"/>
      <c r="Q122" s="112" t="s">
        <v>101</v>
      </c>
      <c r="Y122" s="143"/>
      <c r="Z122" s="141"/>
    </row>
    <row r="123" spans="1:26" ht="20.100000000000001" customHeight="1" x14ac:dyDescent="0.15">
      <c r="A123" s="117"/>
      <c r="B123" s="117"/>
      <c r="C123" s="145"/>
      <c r="D123" s="142"/>
      <c r="E123" s="142"/>
      <c r="F123" s="142"/>
      <c r="G123" s="142"/>
      <c r="H123" s="142"/>
      <c r="I123" s="139"/>
      <c r="J123" s="144" t="s">
        <v>176</v>
      </c>
      <c r="K123" s="143"/>
      <c r="L123" s="143"/>
      <c r="M123" s="143"/>
      <c r="N123" s="143"/>
      <c r="O123" s="143"/>
      <c r="P123" s="143"/>
      <c r="Q123" s="143"/>
      <c r="R123" s="143"/>
      <c r="S123" s="143"/>
      <c r="T123" s="143"/>
      <c r="U123" s="143"/>
      <c r="V123" s="143"/>
      <c r="W123" s="143"/>
      <c r="X123" s="143"/>
      <c r="Y123" s="143"/>
      <c r="Z123" s="141"/>
    </row>
    <row r="124" spans="1:26" ht="20.100000000000001" customHeight="1" x14ac:dyDescent="0.15">
      <c r="A124" s="117">
        <f>IFERROR(IF(AND(TRIM($I124)&lt;&gt;"", NOT(AND(ISNUMBER(VALUE(SUBSTITUTE($I124,"-",""))), IFERROR(SEARCH("-",$I124),0)&gt;0))),1001,0),3)</f>
        <v>0</v>
      </c>
      <c r="B124" s="117"/>
      <c r="C124" s="136"/>
      <c r="D124" s="137">
        <f>D122+1</f>
        <v>7</v>
      </c>
      <c r="E124" s="112" t="s">
        <v>103</v>
      </c>
      <c r="I124" s="4"/>
      <c r="J124" s="4"/>
      <c r="K124" s="4"/>
      <c r="L124" s="4"/>
      <c r="M124" s="4"/>
      <c r="N124" s="143"/>
      <c r="O124" s="143"/>
      <c r="P124" s="143"/>
      <c r="Q124" s="143"/>
      <c r="R124" s="143"/>
      <c r="S124" s="143"/>
      <c r="T124" s="143"/>
      <c r="U124" s="143"/>
      <c r="V124" s="143"/>
      <c r="W124" s="143"/>
      <c r="X124" s="143"/>
      <c r="Y124" s="143"/>
      <c r="Z124" s="141"/>
    </row>
    <row r="125" spans="1:26" ht="20.100000000000001" customHeight="1" x14ac:dyDescent="0.15">
      <c r="A125" s="117"/>
      <c r="B125" s="117"/>
      <c r="C125" s="145"/>
      <c r="D125" s="142"/>
      <c r="E125" s="142"/>
      <c r="F125" s="142"/>
      <c r="G125" s="142"/>
      <c r="H125" s="142"/>
      <c r="I125" s="139"/>
      <c r="J125" s="144" t="s">
        <v>102</v>
      </c>
      <c r="K125" s="143"/>
      <c r="L125" s="143"/>
      <c r="M125" s="143"/>
      <c r="N125" s="143"/>
      <c r="O125" s="143"/>
      <c r="P125" s="143"/>
      <c r="Q125" s="143"/>
      <c r="R125" s="143"/>
      <c r="S125" s="143"/>
      <c r="T125" s="143"/>
      <c r="U125" s="143"/>
      <c r="V125" s="143"/>
      <c r="W125" s="143"/>
      <c r="X125" s="143"/>
      <c r="Y125" s="143"/>
      <c r="Z125" s="141"/>
    </row>
    <row r="126" spans="1:26" ht="20.100000000000001" customHeight="1" x14ac:dyDescent="0.15">
      <c r="A126" s="117">
        <f>IFERROR(IF(NOT(IFERROR(SEARCH("@",$I126),0)&gt;0),1001,0),3)</f>
        <v>1001</v>
      </c>
      <c r="B126" s="117"/>
      <c r="C126" s="136"/>
      <c r="D126" s="137">
        <f>D124+1</f>
        <v>8</v>
      </c>
      <c r="E126" s="112" t="s">
        <v>104</v>
      </c>
      <c r="I126" s="4"/>
      <c r="J126" s="5"/>
      <c r="K126" s="5"/>
      <c r="L126" s="5"/>
      <c r="M126" s="5"/>
      <c r="N126" s="5"/>
      <c r="O126" s="5"/>
      <c r="P126" s="5"/>
      <c r="Q126" s="5"/>
      <c r="R126" s="5"/>
      <c r="S126" s="5"/>
      <c r="T126" s="5"/>
      <c r="U126" s="5"/>
      <c r="V126" s="5"/>
      <c r="W126" s="5"/>
      <c r="X126" s="5"/>
      <c r="Y126" s="5"/>
      <c r="Z126" s="141"/>
    </row>
    <row r="127" spans="1:26" ht="20.100000000000001" customHeight="1" x14ac:dyDescent="0.15">
      <c r="A127" s="117"/>
      <c r="B127" s="117"/>
      <c r="C127" s="145"/>
      <c r="D127" s="142"/>
      <c r="E127" s="142"/>
      <c r="F127" s="142"/>
      <c r="G127" s="142"/>
      <c r="H127" s="142"/>
      <c r="I127" s="139"/>
      <c r="J127" s="150" t="s">
        <v>146</v>
      </c>
      <c r="K127" s="167"/>
      <c r="L127" s="143"/>
      <c r="M127" s="143"/>
      <c r="N127" s="143"/>
      <c r="O127" s="143"/>
      <c r="P127" s="143"/>
      <c r="Q127" s="168"/>
      <c r="R127" s="143"/>
      <c r="S127" s="143"/>
      <c r="T127" s="143"/>
      <c r="U127" s="143"/>
      <c r="V127" s="143"/>
      <c r="W127" s="143"/>
      <c r="X127" s="143"/>
      <c r="Y127" s="143"/>
      <c r="Z127" s="141"/>
    </row>
    <row r="128" spans="1:26" ht="20.100000000000001" customHeight="1" x14ac:dyDescent="0.15">
      <c r="A128" s="117"/>
      <c r="B128" s="117"/>
      <c r="C128" s="156"/>
      <c r="D128" s="157"/>
      <c r="E128" s="157"/>
      <c r="F128" s="157"/>
      <c r="G128" s="157"/>
      <c r="H128" s="157"/>
      <c r="I128" s="159"/>
      <c r="J128" s="158"/>
      <c r="K128" s="159"/>
      <c r="L128" s="158"/>
      <c r="M128" s="158"/>
      <c r="N128" s="158"/>
      <c r="O128" s="158"/>
      <c r="P128" s="158"/>
      <c r="Q128" s="181"/>
      <c r="R128" s="158"/>
      <c r="S128" s="158"/>
      <c r="T128" s="158"/>
      <c r="U128" s="158"/>
      <c r="V128" s="158"/>
      <c r="W128" s="158"/>
      <c r="X128" s="158"/>
      <c r="Y128" s="158"/>
      <c r="Z128" s="160"/>
    </row>
    <row r="129" spans="1:26" ht="20.100000000000001" customHeight="1" x14ac:dyDescent="0.15">
      <c r="A129" s="117"/>
      <c r="B129" s="117"/>
      <c r="C129" s="142"/>
      <c r="D129" s="142"/>
      <c r="E129" s="142"/>
      <c r="F129" s="142"/>
      <c r="G129" s="142"/>
      <c r="H129" s="142"/>
      <c r="I129" s="162"/>
      <c r="J129" s="162"/>
      <c r="K129" s="162"/>
      <c r="L129" s="162"/>
      <c r="M129" s="162"/>
      <c r="N129" s="162"/>
      <c r="O129" s="162"/>
      <c r="P129" s="162"/>
      <c r="Q129" s="182"/>
      <c r="R129" s="162"/>
      <c r="S129" s="162"/>
      <c r="T129" s="162"/>
      <c r="U129" s="162"/>
      <c r="V129" s="162"/>
      <c r="W129" s="162"/>
      <c r="X129" s="162"/>
      <c r="Y129" s="162"/>
      <c r="Z129" s="142"/>
    </row>
    <row r="130" spans="1:26" ht="15.75" hidden="1" customHeight="1" x14ac:dyDescent="0.15">
      <c r="A130" s="117"/>
      <c r="B130" s="117"/>
      <c r="C130" s="142"/>
      <c r="D130" s="142"/>
      <c r="E130" s="142"/>
      <c r="F130" s="142"/>
      <c r="G130" s="142"/>
      <c r="H130" s="142"/>
      <c r="I130" s="162"/>
      <c r="J130" s="162"/>
      <c r="K130" s="162"/>
      <c r="L130" s="162"/>
      <c r="M130" s="162"/>
      <c r="N130" s="162"/>
      <c r="O130" s="162"/>
      <c r="P130" s="162"/>
      <c r="Q130" s="182"/>
      <c r="R130" s="162"/>
      <c r="S130" s="162"/>
      <c r="T130" s="162"/>
      <c r="U130" s="162"/>
      <c r="V130" s="162"/>
      <c r="W130" s="162"/>
      <c r="X130" s="162"/>
      <c r="Y130" s="162"/>
      <c r="Z130" s="142"/>
    </row>
    <row r="131" spans="1:26" ht="15.75" hidden="1" customHeight="1" x14ac:dyDescent="0.15">
      <c r="A131" s="117"/>
      <c r="B131" s="117"/>
      <c r="C131" s="142"/>
      <c r="D131" s="142"/>
      <c r="E131" s="142"/>
      <c r="F131" s="142"/>
      <c r="G131" s="142"/>
      <c r="H131" s="142"/>
      <c r="I131" s="162"/>
      <c r="J131" s="162"/>
      <c r="K131" s="162"/>
      <c r="L131" s="162"/>
      <c r="M131" s="162"/>
      <c r="N131" s="162"/>
      <c r="O131" s="162"/>
      <c r="P131" s="162"/>
      <c r="Q131" s="182"/>
      <c r="R131" s="162"/>
      <c r="S131" s="162"/>
      <c r="T131" s="162"/>
      <c r="U131" s="162"/>
      <c r="V131" s="162"/>
      <c r="W131" s="162"/>
      <c r="X131" s="162"/>
      <c r="Y131" s="162"/>
      <c r="Z131" s="142"/>
    </row>
    <row r="132" spans="1:26" ht="15.75" hidden="1" customHeight="1" x14ac:dyDescent="0.15">
      <c r="A132" s="117"/>
      <c r="B132" s="117"/>
      <c r="C132" s="142"/>
      <c r="D132" s="142"/>
      <c r="E132" s="142"/>
      <c r="F132" s="142"/>
      <c r="G132" s="142"/>
      <c r="H132" s="142"/>
      <c r="I132" s="162"/>
      <c r="J132" s="162"/>
      <c r="K132" s="162"/>
      <c r="L132" s="162"/>
      <c r="M132" s="162"/>
      <c r="N132" s="162"/>
      <c r="O132" s="162"/>
      <c r="P132" s="162"/>
      <c r="Q132" s="182"/>
      <c r="R132" s="162"/>
      <c r="S132" s="162"/>
      <c r="T132" s="162"/>
      <c r="U132" s="162"/>
      <c r="V132" s="162"/>
      <c r="W132" s="162"/>
      <c r="X132" s="162"/>
      <c r="Y132" s="162"/>
      <c r="Z132" s="142"/>
    </row>
    <row r="133" spans="1:26" ht="15.75" hidden="1" customHeight="1" x14ac:dyDescent="0.15">
      <c r="A133" s="117"/>
      <c r="B133" s="117"/>
      <c r="C133" s="142"/>
      <c r="D133" s="142"/>
      <c r="E133" s="142"/>
      <c r="F133" s="142"/>
      <c r="G133" s="142"/>
      <c r="H133" s="142"/>
      <c r="I133" s="162"/>
      <c r="J133" s="162"/>
      <c r="K133" s="162"/>
      <c r="L133" s="162"/>
      <c r="M133" s="162"/>
      <c r="N133" s="162"/>
      <c r="O133" s="162"/>
      <c r="P133" s="162"/>
      <c r="Q133" s="182"/>
      <c r="R133" s="162"/>
      <c r="S133" s="162"/>
      <c r="T133" s="162"/>
      <c r="U133" s="162"/>
      <c r="V133" s="162"/>
      <c r="W133" s="162"/>
      <c r="X133" s="162"/>
      <c r="Y133" s="162"/>
      <c r="Z133" s="142"/>
    </row>
    <row r="134" spans="1:26" ht="15.75" hidden="1" customHeight="1" x14ac:dyDescent="0.15">
      <c r="A134" s="117"/>
      <c r="B134" s="117"/>
      <c r="C134" s="142"/>
      <c r="D134" s="142"/>
      <c r="E134" s="142"/>
      <c r="F134" s="142"/>
      <c r="G134" s="142"/>
      <c r="H134" s="142"/>
      <c r="I134" s="162"/>
      <c r="J134" s="162"/>
      <c r="K134" s="162"/>
      <c r="L134" s="162"/>
      <c r="M134" s="162"/>
      <c r="N134" s="162"/>
      <c r="O134" s="162"/>
      <c r="P134" s="162"/>
      <c r="Q134" s="182"/>
      <c r="R134" s="162"/>
      <c r="S134" s="162"/>
      <c r="T134" s="162"/>
      <c r="U134" s="162"/>
      <c r="V134" s="162"/>
      <c r="W134" s="162"/>
      <c r="X134" s="162"/>
      <c r="Y134" s="162"/>
      <c r="Z134" s="142"/>
    </row>
    <row r="135" spans="1:26" ht="15.75" hidden="1" customHeight="1" x14ac:dyDescent="0.15">
      <c r="A135" s="117"/>
      <c r="B135" s="117"/>
      <c r="C135" s="142"/>
      <c r="D135" s="142"/>
      <c r="E135" s="142"/>
      <c r="F135" s="142"/>
      <c r="G135" s="142"/>
      <c r="H135" s="142"/>
      <c r="I135" s="162"/>
      <c r="J135" s="162"/>
      <c r="K135" s="162"/>
      <c r="L135" s="162"/>
      <c r="M135" s="162"/>
      <c r="N135" s="162"/>
      <c r="O135" s="162"/>
      <c r="P135" s="162"/>
      <c r="Q135" s="182"/>
      <c r="R135" s="162"/>
      <c r="S135" s="162"/>
      <c r="T135" s="162"/>
      <c r="U135" s="162"/>
      <c r="V135" s="162"/>
      <c r="W135" s="162"/>
      <c r="X135" s="162"/>
      <c r="Y135" s="162"/>
      <c r="Z135" s="142"/>
    </row>
    <row r="136" spans="1:26" ht="15.75" hidden="1" customHeight="1" x14ac:dyDescent="0.15">
      <c r="A136" s="117"/>
      <c r="B136" s="117"/>
      <c r="C136" s="142"/>
      <c r="D136" s="142"/>
      <c r="E136" s="142"/>
      <c r="F136" s="142"/>
      <c r="G136" s="142"/>
      <c r="H136" s="142"/>
      <c r="I136" s="162"/>
      <c r="J136" s="162"/>
      <c r="K136" s="162"/>
      <c r="L136" s="162"/>
      <c r="M136" s="162"/>
      <c r="N136" s="162"/>
      <c r="O136" s="162"/>
      <c r="P136" s="162"/>
      <c r="Q136" s="182"/>
      <c r="R136" s="162"/>
      <c r="S136" s="162"/>
      <c r="T136" s="162"/>
      <c r="U136" s="162"/>
      <c r="V136" s="162"/>
      <c r="W136" s="162"/>
      <c r="X136" s="162"/>
      <c r="Y136" s="162"/>
      <c r="Z136" s="142"/>
    </row>
    <row r="137" spans="1:26" ht="15.75" hidden="1" customHeight="1" x14ac:dyDescent="0.15">
      <c r="A137" s="117"/>
      <c r="B137" s="117"/>
      <c r="C137" s="142"/>
      <c r="D137" s="142"/>
      <c r="E137" s="142"/>
      <c r="F137" s="142"/>
      <c r="G137" s="142"/>
      <c r="H137" s="142"/>
      <c r="I137" s="162"/>
      <c r="J137" s="162"/>
      <c r="K137" s="162"/>
      <c r="L137" s="162"/>
      <c r="M137" s="162"/>
      <c r="N137" s="162"/>
      <c r="O137" s="162"/>
      <c r="P137" s="162"/>
      <c r="Q137" s="182"/>
      <c r="R137" s="162"/>
      <c r="S137" s="162"/>
      <c r="T137" s="162"/>
      <c r="U137" s="162"/>
      <c r="V137" s="162"/>
      <c r="W137" s="162"/>
      <c r="X137" s="162"/>
      <c r="Y137" s="162"/>
      <c r="Z137" s="142"/>
    </row>
    <row r="138" spans="1:26" ht="15.75" hidden="1" customHeight="1" x14ac:dyDescent="0.15">
      <c r="A138" s="117"/>
      <c r="B138" s="117"/>
      <c r="C138" s="142"/>
      <c r="D138" s="142"/>
      <c r="E138" s="142"/>
      <c r="F138" s="142"/>
      <c r="G138" s="142"/>
      <c r="H138" s="142"/>
      <c r="I138" s="162"/>
      <c r="J138" s="162"/>
      <c r="K138" s="162"/>
      <c r="L138" s="162"/>
      <c r="M138" s="162"/>
      <c r="N138" s="162"/>
      <c r="O138" s="162"/>
      <c r="P138" s="162"/>
      <c r="Q138" s="182"/>
      <c r="R138" s="162"/>
      <c r="S138" s="162"/>
      <c r="T138" s="162"/>
      <c r="U138" s="162"/>
      <c r="V138" s="162"/>
      <c r="W138" s="162"/>
      <c r="X138" s="162"/>
      <c r="Y138" s="162"/>
      <c r="Z138" s="142"/>
    </row>
    <row r="139" spans="1:26" ht="15.75" hidden="1" customHeight="1" x14ac:dyDescent="0.15">
      <c r="A139" s="117"/>
      <c r="B139" s="117"/>
      <c r="C139" s="142"/>
      <c r="D139" s="142"/>
      <c r="E139" s="142"/>
      <c r="F139" s="142"/>
      <c r="G139" s="142"/>
      <c r="H139" s="142"/>
      <c r="I139" s="162"/>
      <c r="J139" s="162"/>
      <c r="K139" s="162"/>
      <c r="L139" s="162"/>
      <c r="M139" s="162"/>
      <c r="N139" s="162"/>
      <c r="O139" s="162"/>
      <c r="P139" s="162"/>
      <c r="Q139" s="182"/>
      <c r="R139" s="162"/>
      <c r="S139" s="162"/>
      <c r="T139" s="162"/>
      <c r="U139" s="162"/>
      <c r="V139" s="162"/>
      <c r="W139" s="162"/>
      <c r="X139" s="162"/>
      <c r="Y139" s="162"/>
      <c r="Z139" s="142"/>
    </row>
    <row r="140" spans="1:26" ht="15.75" hidden="1" customHeight="1" x14ac:dyDescent="0.15">
      <c r="A140" s="117"/>
      <c r="B140" s="117"/>
      <c r="C140" s="142"/>
      <c r="D140" s="142"/>
      <c r="E140" s="142"/>
      <c r="F140" s="142"/>
      <c r="G140" s="142"/>
      <c r="H140" s="142"/>
      <c r="I140" s="162"/>
      <c r="J140" s="162"/>
      <c r="K140" s="162"/>
      <c r="L140" s="162"/>
      <c r="M140" s="162"/>
      <c r="N140" s="162"/>
      <c r="O140" s="162"/>
      <c r="P140" s="162"/>
      <c r="Q140" s="182"/>
      <c r="R140" s="162"/>
      <c r="S140" s="162"/>
      <c r="T140" s="162"/>
      <c r="U140" s="162"/>
      <c r="V140" s="162"/>
      <c r="W140" s="162"/>
      <c r="X140" s="162"/>
      <c r="Y140" s="162"/>
      <c r="Z140" s="142"/>
    </row>
    <row r="141" spans="1:26" ht="15.75" hidden="1" customHeight="1" x14ac:dyDescent="0.15">
      <c r="A141" s="117"/>
      <c r="B141" s="117"/>
      <c r="C141" s="142"/>
      <c r="D141" s="142"/>
      <c r="E141" s="142"/>
      <c r="F141" s="142"/>
      <c r="G141" s="142"/>
      <c r="H141" s="142"/>
      <c r="I141" s="162"/>
      <c r="J141" s="162"/>
      <c r="K141" s="162"/>
      <c r="L141" s="162"/>
      <c r="M141" s="162"/>
      <c r="N141" s="162"/>
      <c r="O141" s="162"/>
      <c r="P141" s="162"/>
      <c r="Q141" s="182"/>
      <c r="R141" s="162"/>
      <c r="S141" s="162"/>
      <c r="T141" s="162"/>
      <c r="U141" s="162"/>
      <c r="V141" s="162"/>
      <c r="W141" s="162"/>
      <c r="X141" s="162"/>
      <c r="Y141" s="162"/>
      <c r="Z141" s="142"/>
    </row>
    <row r="142" spans="1:26" ht="15.75" hidden="1" customHeight="1" x14ac:dyDescent="0.15">
      <c r="A142" s="117"/>
      <c r="B142" s="117"/>
      <c r="C142" s="142"/>
      <c r="D142" s="142"/>
      <c r="E142" s="142"/>
      <c r="F142" s="142"/>
      <c r="G142" s="142"/>
      <c r="H142" s="142"/>
      <c r="I142" s="162"/>
      <c r="J142" s="162"/>
      <c r="K142" s="162"/>
      <c r="L142" s="162"/>
      <c r="M142" s="162"/>
      <c r="N142" s="162"/>
      <c r="O142" s="162"/>
      <c r="P142" s="162"/>
      <c r="Q142" s="182"/>
      <c r="R142" s="162"/>
      <c r="S142" s="162"/>
      <c r="T142" s="162"/>
      <c r="U142" s="162"/>
      <c r="V142" s="162"/>
      <c r="W142" s="162"/>
      <c r="X142" s="162"/>
      <c r="Y142" s="162"/>
      <c r="Z142" s="142"/>
    </row>
    <row r="143" spans="1:26" ht="15.75" hidden="1" customHeight="1" x14ac:dyDescent="0.15">
      <c r="A143" s="117"/>
      <c r="B143" s="117"/>
      <c r="C143" s="142"/>
      <c r="D143" s="142"/>
      <c r="E143" s="142"/>
      <c r="F143" s="142"/>
      <c r="G143" s="142"/>
      <c r="H143" s="142"/>
      <c r="I143" s="162"/>
      <c r="J143" s="162"/>
      <c r="K143" s="162"/>
      <c r="L143" s="162"/>
      <c r="M143" s="162"/>
      <c r="N143" s="162"/>
      <c r="O143" s="162"/>
      <c r="P143" s="162"/>
      <c r="Q143" s="182"/>
      <c r="R143" s="162"/>
      <c r="S143" s="162"/>
      <c r="T143" s="162"/>
      <c r="U143" s="162"/>
      <c r="V143" s="162"/>
      <c r="W143" s="162"/>
      <c r="X143" s="162"/>
      <c r="Y143" s="162"/>
      <c r="Z143" s="142"/>
    </row>
    <row r="144" spans="1:26" ht="15.75" hidden="1" customHeight="1" x14ac:dyDescent="0.15">
      <c r="A144" s="117"/>
      <c r="B144" s="117"/>
      <c r="C144" s="142"/>
      <c r="D144" s="142"/>
      <c r="E144" s="142"/>
      <c r="F144" s="142"/>
      <c r="G144" s="142"/>
      <c r="H144" s="142"/>
      <c r="I144" s="162"/>
      <c r="J144" s="162"/>
      <c r="K144" s="162"/>
      <c r="L144" s="162"/>
      <c r="M144" s="162"/>
      <c r="N144" s="162"/>
      <c r="O144" s="162"/>
      <c r="P144" s="162"/>
      <c r="Q144" s="182"/>
      <c r="R144" s="162"/>
      <c r="S144" s="162"/>
      <c r="T144" s="162"/>
      <c r="U144" s="162"/>
      <c r="V144" s="162"/>
      <c r="W144" s="162"/>
      <c r="X144" s="162"/>
      <c r="Y144" s="162"/>
      <c r="Z144" s="142"/>
    </row>
    <row r="145" spans="1:26" ht="15.75" hidden="1" customHeight="1" x14ac:dyDescent="0.15">
      <c r="A145" s="117"/>
      <c r="B145" s="117"/>
      <c r="C145" s="142"/>
      <c r="D145" s="142"/>
      <c r="E145" s="142"/>
      <c r="F145" s="142"/>
      <c r="G145" s="142"/>
      <c r="H145" s="142"/>
      <c r="I145" s="162"/>
      <c r="J145" s="162"/>
      <c r="K145" s="162"/>
      <c r="L145" s="162"/>
      <c r="M145" s="162"/>
      <c r="N145" s="162"/>
      <c r="O145" s="162"/>
      <c r="P145" s="162"/>
      <c r="Q145" s="182"/>
      <c r="R145" s="162"/>
      <c r="S145" s="162"/>
      <c r="T145" s="162"/>
      <c r="U145" s="162"/>
      <c r="V145" s="162"/>
      <c r="W145" s="162"/>
      <c r="X145" s="162"/>
      <c r="Y145" s="162"/>
      <c r="Z145" s="142"/>
    </row>
    <row r="146" spans="1:26" ht="15.75" hidden="1" customHeight="1" x14ac:dyDescent="0.15">
      <c r="A146" s="117"/>
      <c r="B146" s="117"/>
      <c r="C146" s="142"/>
      <c r="D146" s="142"/>
      <c r="E146" s="142"/>
      <c r="F146" s="142"/>
      <c r="G146" s="142"/>
      <c r="H146" s="142"/>
      <c r="I146" s="162"/>
      <c r="J146" s="162"/>
      <c r="K146" s="162"/>
      <c r="L146" s="162"/>
      <c r="M146" s="162"/>
      <c r="N146" s="162"/>
      <c r="O146" s="162"/>
      <c r="P146" s="162"/>
      <c r="Q146" s="182"/>
      <c r="R146" s="162"/>
      <c r="S146" s="162"/>
      <c r="T146" s="162"/>
      <c r="U146" s="162"/>
      <c r="V146" s="162"/>
      <c r="W146" s="162"/>
      <c r="X146" s="162"/>
      <c r="Y146" s="162"/>
      <c r="Z146" s="142"/>
    </row>
    <row r="147" spans="1:26" ht="15.75" hidden="1" customHeight="1" x14ac:dyDescent="0.15">
      <c r="A147" s="117"/>
      <c r="B147" s="117"/>
      <c r="C147" s="142"/>
      <c r="D147" s="142"/>
      <c r="E147" s="142"/>
      <c r="F147" s="142"/>
      <c r="G147" s="142"/>
      <c r="H147" s="142"/>
      <c r="I147" s="162"/>
      <c r="J147" s="162"/>
      <c r="K147" s="162"/>
      <c r="L147" s="162"/>
      <c r="M147" s="162"/>
      <c r="N147" s="162"/>
      <c r="O147" s="162"/>
      <c r="P147" s="162"/>
      <c r="Q147" s="182"/>
      <c r="R147" s="162"/>
      <c r="S147" s="162"/>
      <c r="T147" s="162"/>
      <c r="U147" s="162"/>
      <c r="V147" s="162"/>
      <c r="W147" s="162"/>
      <c r="X147" s="162"/>
      <c r="Y147" s="162"/>
      <c r="Z147" s="142"/>
    </row>
    <row r="148" spans="1:26" ht="15.75" hidden="1" customHeight="1" x14ac:dyDescent="0.15">
      <c r="A148" s="117"/>
      <c r="B148" s="117"/>
      <c r="C148" s="142"/>
      <c r="D148" s="142"/>
      <c r="E148" s="142"/>
      <c r="F148" s="142"/>
      <c r="G148" s="142"/>
      <c r="H148" s="142"/>
      <c r="I148" s="162"/>
      <c r="J148" s="162"/>
      <c r="K148" s="162"/>
      <c r="L148" s="162"/>
      <c r="M148" s="162"/>
      <c r="N148" s="162"/>
      <c r="O148" s="162"/>
      <c r="P148" s="162"/>
      <c r="Q148" s="182"/>
      <c r="R148" s="162"/>
      <c r="S148" s="162"/>
      <c r="T148" s="162"/>
      <c r="U148" s="162"/>
      <c r="V148" s="162"/>
      <c r="W148" s="162"/>
      <c r="X148" s="162"/>
      <c r="Y148" s="162"/>
      <c r="Z148" s="142"/>
    </row>
    <row r="149" spans="1:26" ht="20.100000000000001" customHeight="1" x14ac:dyDescent="0.15">
      <c r="A149" s="117"/>
      <c r="B149" s="117"/>
      <c r="C149" s="142"/>
      <c r="D149" s="142"/>
      <c r="E149" s="142"/>
      <c r="F149" s="142"/>
      <c r="G149" s="142"/>
      <c r="H149" s="142"/>
      <c r="I149" s="162"/>
      <c r="J149" s="142"/>
      <c r="K149" s="142"/>
      <c r="L149" s="142"/>
      <c r="M149" s="142"/>
      <c r="N149" s="142"/>
      <c r="O149" s="142"/>
      <c r="P149" s="142"/>
      <c r="Q149" s="183"/>
      <c r="R149" s="142"/>
      <c r="S149" s="142"/>
      <c r="T149" s="142"/>
      <c r="U149" s="142"/>
      <c r="V149" s="142"/>
      <c r="W149" s="142"/>
      <c r="X149" s="142"/>
      <c r="Y149" s="142"/>
      <c r="Z149" s="142"/>
    </row>
    <row r="150" spans="1:26" ht="20.100000000000001" customHeight="1" x14ac:dyDescent="0.15">
      <c r="A150" s="117"/>
      <c r="B150" s="117"/>
      <c r="C150" s="129" t="s">
        <v>119</v>
      </c>
      <c r="D150" s="130"/>
      <c r="E150" s="130"/>
      <c r="F150" s="130"/>
      <c r="G150" s="130"/>
      <c r="H150" s="131"/>
      <c r="I150" s="163"/>
      <c r="K150" s="163"/>
    </row>
    <row r="151" spans="1:26" ht="20.100000000000001" customHeight="1" x14ac:dyDescent="0.15">
      <c r="A151" s="117"/>
      <c r="B151" s="117"/>
      <c r="C151" s="132"/>
      <c r="D151" s="133"/>
      <c r="E151" s="133"/>
      <c r="F151" s="133"/>
      <c r="G151" s="133"/>
      <c r="H151" s="133"/>
      <c r="I151" s="134"/>
      <c r="J151" s="134"/>
      <c r="K151" s="134"/>
      <c r="L151" s="134"/>
      <c r="M151" s="134"/>
      <c r="N151" s="134"/>
      <c r="O151" s="134"/>
      <c r="P151" s="134"/>
      <c r="Q151" s="134"/>
      <c r="R151" s="134"/>
      <c r="S151" s="134"/>
      <c r="T151" s="134"/>
      <c r="U151" s="134"/>
      <c r="V151" s="134"/>
      <c r="W151" s="134"/>
      <c r="X151" s="134"/>
      <c r="Y151" s="134"/>
      <c r="Z151" s="135"/>
    </row>
    <row r="152" spans="1:26" ht="20.100000000000001" customHeight="1" x14ac:dyDescent="0.15">
      <c r="A152" s="117"/>
      <c r="B152" s="117"/>
      <c r="C152" s="132"/>
      <c r="D152" s="184" t="s">
        <v>120</v>
      </c>
      <c r="E152" s="164"/>
      <c r="F152" s="164"/>
      <c r="G152" s="164"/>
      <c r="H152" s="164"/>
      <c r="I152" s="164"/>
      <c r="J152" s="164"/>
      <c r="K152" s="164"/>
      <c r="L152" s="164"/>
      <c r="M152" s="164"/>
      <c r="N152" s="164"/>
      <c r="O152" s="164"/>
      <c r="P152" s="164"/>
      <c r="Q152" s="164"/>
      <c r="R152" s="164"/>
      <c r="S152" s="164"/>
      <c r="T152" s="164"/>
      <c r="U152" s="164"/>
      <c r="V152" s="164"/>
      <c r="W152" s="164"/>
      <c r="X152" s="143"/>
      <c r="Y152" s="142"/>
      <c r="Z152" s="141"/>
    </row>
    <row r="153" spans="1:26" ht="20.100000000000001" customHeight="1" x14ac:dyDescent="0.15">
      <c r="A153" s="117">
        <f>IFERROR(IF(AND($I153&lt;&gt;"しない", $I153&lt;&gt;"する"),1001,0),3)</f>
        <v>0</v>
      </c>
      <c r="B153" s="117"/>
      <c r="C153" s="136"/>
      <c r="D153" s="137">
        <v>1</v>
      </c>
      <c r="E153" s="142" t="s">
        <v>121</v>
      </c>
      <c r="F153" s="142"/>
      <c r="G153" s="142"/>
      <c r="H153" s="142"/>
      <c r="I153" s="4" t="s">
        <v>122</v>
      </c>
      <c r="J153" s="5"/>
      <c r="K153" s="5"/>
      <c r="L153" s="5"/>
      <c r="M153" s="5"/>
      <c r="N153" s="142"/>
      <c r="O153" s="142"/>
      <c r="P153" s="142"/>
      <c r="Q153" s="142"/>
      <c r="R153" s="142"/>
      <c r="S153" s="142"/>
      <c r="T153" s="142"/>
      <c r="U153" s="142"/>
      <c r="Z153" s="185"/>
    </row>
    <row r="154" spans="1:26" ht="20.100000000000001" customHeight="1" x14ac:dyDescent="0.15">
      <c r="A154" s="117"/>
      <c r="B154" s="117"/>
      <c r="C154" s="145"/>
      <c r="D154" s="142"/>
      <c r="E154" s="142"/>
      <c r="F154" s="142"/>
      <c r="G154" s="142"/>
      <c r="H154" s="142"/>
      <c r="I154" s="186"/>
      <c r="J154" s="144" t="s">
        <v>15</v>
      </c>
      <c r="K154" s="144"/>
      <c r="L154" s="144"/>
      <c r="M154" s="144"/>
      <c r="N154" s="144"/>
      <c r="O154" s="144"/>
      <c r="P154" s="144"/>
      <c r="Q154" s="144"/>
      <c r="R154" s="144"/>
      <c r="S154" s="144"/>
      <c r="T154" s="144"/>
      <c r="U154" s="142"/>
      <c r="Z154" s="185"/>
    </row>
    <row r="155" spans="1:26" ht="20.100000000000001" customHeight="1" x14ac:dyDescent="0.15">
      <c r="A155" s="117">
        <f>IFERROR(IF(AND($I153="する",OR(TRIM($I155)="", NOT(OR(IFERROR(SEARCH(" ",$I155),0)&gt;0, IFERROR(SEARCH("　",$I155),0)&gt;0)))),1001,0),3)</f>
        <v>0</v>
      </c>
      <c r="B155" s="117"/>
      <c r="C155" s="136"/>
      <c r="D155" s="137">
        <v>2</v>
      </c>
      <c r="E155" s="112" t="s">
        <v>117</v>
      </c>
      <c r="I155" s="4"/>
      <c r="J155" s="4"/>
      <c r="K155" s="4"/>
      <c r="L155" s="4"/>
      <c r="M155" s="4"/>
      <c r="N155" s="4"/>
      <c r="O155" s="4"/>
      <c r="P155" s="4"/>
      <c r="Q155" s="4"/>
      <c r="R155" s="4"/>
      <c r="S155" s="4"/>
      <c r="T155" s="4"/>
      <c r="U155" s="4"/>
      <c r="V155" s="4"/>
      <c r="W155" s="4"/>
      <c r="X155" s="4"/>
      <c r="Y155" s="4"/>
      <c r="Z155" s="141"/>
    </row>
    <row r="156" spans="1:26" ht="20.100000000000001" customHeight="1" x14ac:dyDescent="0.15">
      <c r="A156" s="117"/>
      <c r="B156" s="117"/>
      <c r="C156" s="136"/>
      <c r="D156" s="137"/>
      <c r="E156" s="142"/>
      <c r="F156" s="142"/>
      <c r="G156" s="142"/>
      <c r="H156" s="142"/>
      <c r="I156" s="148"/>
      <c r="J156" s="144" t="s">
        <v>96</v>
      </c>
      <c r="K156" s="144"/>
      <c r="L156" s="144"/>
      <c r="M156" s="144"/>
      <c r="N156" s="144"/>
      <c r="O156" s="144"/>
      <c r="P156" s="144"/>
      <c r="Q156" s="144"/>
      <c r="R156" s="144"/>
      <c r="S156" s="144"/>
      <c r="T156" s="144"/>
      <c r="U156" s="144"/>
      <c r="V156" s="144"/>
      <c r="W156" s="144"/>
      <c r="X156" s="144"/>
      <c r="Y156" s="144"/>
      <c r="Z156" s="141"/>
    </row>
    <row r="157" spans="1:26" ht="20.100000000000001" customHeight="1" x14ac:dyDescent="0.15">
      <c r="A157" s="117">
        <f>IFERROR(IF(AND($I153="する",OR(TRIM($I157)="", NOT(OR(IFERROR(SEARCH(" ",$I157),0)&gt;0, IFERROR(SEARCH("　",$I157),0)&gt;0)))),1001,0),3)</f>
        <v>0</v>
      </c>
      <c r="B157" s="117"/>
      <c r="C157" s="136"/>
      <c r="D157" s="137">
        <v>3</v>
      </c>
      <c r="E157" s="112" t="s">
        <v>118</v>
      </c>
      <c r="I157" s="4"/>
      <c r="J157" s="4"/>
      <c r="K157" s="4"/>
      <c r="L157" s="4"/>
      <c r="M157" s="4"/>
      <c r="N157" s="4"/>
      <c r="O157" s="4"/>
      <c r="P157" s="4"/>
      <c r="Q157" s="4"/>
      <c r="R157" s="4"/>
      <c r="S157" s="4"/>
      <c r="T157" s="4"/>
      <c r="U157" s="4"/>
      <c r="V157" s="4"/>
      <c r="W157" s="4"/>
      <c r="X157" s="4"/>
      <c r="Y157" s="4"/>
      <c r="Z157" s="141"/>
    </row>
    <row r="158" spans="1:26" ht="20.100000000000001" customHeight="1" x14ac:dyDescent="0.15">
      <c r="A158" s="117"/>
      <c r="B158" s="117"/>
      <c r="C158" s="145"/>
      <c r="D158" s="142"/>
      <c r="E158" s="142"/>
      <c r="F158" s="142"/>
      <c r="G158" s="142"/>
      <c r="H158" s="142"/>
      <c r="I158" s="148"/>
      <c r="J158" s="144" t="s">
        <v>98</v>
      </c>
      <c r="K158" s="144"/>
      <c r="L158" s="144"/>
      <c r="M158" s="144"/>
      <c r="N158" s="144"/>
      <c r="O158" s="144"/>
      <c r="P158" s="144"/>
      <c r="Q158" s="144"/>
      <c r="R158" s="144"/>
      <c r="S158" s="144"/>
      <c r="T158" s="144"/>
      <c r="U158" s="144"/>
      <c r="V158" s="144"/>
      <c r="W158" s="144"/>
      <c r="X158" s="144"/>
      <c r="Y158" s="144"/>
      <c r="Z158" s="141"/>
    </row>
    <row r="159" spans="1:26" ht="20.100000000000001" customHeight="1" x14ac:dyDescent="0.15">
      <c r="A159" s="117">
        <f>IFERROR(IF(AND($I153="する",OR(TRIM($I159)="", LEN($I159)&lt;&gt;8, NOT(ISNUMBER(VALUE($I159))), IFERROR(SEARCH("-", $I159),0)&gt;0)),1001,0),3)</f>
        <v>0</v>
      </c>
      <c r="B159" s="117"/>
      <c r="C159" s="136"/>
      <c r="D159" s="137">
        <v>4</v>
      </c>
      <c r="E159" s="112" t="s">
        <v>123</v>
      </c>
      <c r="I159" s="4"/>
      <c r="J159" s="4"/>
      <c r="K159" s="4"/>
      <c r="L159" s="4"/>
      <c r="M159" s="4"/>
      <c r="N159" s="142"/>
      <c r="O159" s="142"/>
      <c r="P159" s="142"/>
      <c r="Q159" s="142"/>
      <c r="R159" s="142"/>
      <c r="S159" s="142"/>
      <c r="T159" s="142"/>
      <c r="U159" s="142"/>
      <c r="V159" s="142"/>
      <c r="W159" s="142"/>
      <c r="X159" s="142"/>
      <c r="Y159" s="142"/>
      <c r="Z159" s="141"/>
    </row>
    <row r="160" spans="1:26" ht="20.100000000000001" customHeight="1" x14ac:dyDescent="0.15">
      <c r="A160" s="117"/>
      <c r="B160" s="117"/>
      <c r="C160" s="145"/>
      <c r="D160" s="142"/>
      <c r="E160" s="142"/>
      <c r="F160" s="142"/>
      <c r="G160" s="142"/>
      <c r="H160" s="142"/>
      <c r="I160" s="139"/>
      <c r="J160" s="144" t="s">
        <v>138</v>
      </c>
      <c r="K160" s="143"/>
      <c r="L160" s="143"/>
      <c r="M160" s="143"/>
      <c r="N160" s="143"/>
      <c r="O160" s="143"/>
      <c r="P160" s="143"/>
      <c r="Q160" s="143"/>
      <c r="R160" s="143"/>
      <c r="S160" s="143"/>
      <c r="T160" s="143"/>
      <c r="U160" s="143"/>
      <c r="V160" s="143"/>
      <c r="W160" s="143"/>
      <c r="X160" s="143"/>
      <c r="Y160" s="143"/>
      <c r="Z160" s="141"/>
    </row>
    <row r="161" spans="1:27" ht="20.100000000000001" customHeight="1" x14ac:dyDescent="0.15">
      <c r="A161" s="117">
        <f>IFERROR(IF(AND($I153="する",TRIM($I161)=""),1001,0),3)</f>
        <v>0</v>
      </c>
      <c r="B161" s="117"/>
      <c r="C161" s="136"/>
      <c r="D161" s="137">
        <v>5</v>
      </c>
      <c r="E161" s="112" t="s">
        <v>88</v>
      </c>
      <c r="I161" s="88"/>
      <c r="J161" s="89"/>
      <c r="K161" s="89"/>
      <c r="L161" s="89"/>
      <c r="M161" s="89"/>
      <c r="N161" s="142"/>
      <c r="O161" s="142"/>
      <c r="P161" s="142"/>
      <c r="Q161" s="142"/>
      <c r="R161" s="142"/>
      <c r="S161" s="142"/>
      <c r="T161" s="142"/>
      <c r="U161" s="142"/>
      <c r="V161" s="142"/>
      <c r="W161" s="142"/>
      <c r="X161" s="142"/>
      <c r="Y161" s="142"/>
      <c r="Z161" s="141"/>
    </row>
    <row r="162" spans="1:27" ht="20.100000000000001" customHeight="1" x14ac:dyDescent="0.15">
      <c r="A162" s="117"/>
      <c r="B162" s="117"/>
      <c r="C162" s="136"/>
      <c r="D162" s="137"/>
      <c r="E162" s="142"/>
      <c r="F162" s="142"/>
      <c r="G162" s="142"/>
      <c r="H162" s="142"/>
      <c r="I162" s="139"/>
      <c r="J162" s="144" t="s">
        <v>147</v>
      </c>
      <c r="K162" s="143"/>
      <c r="L162" s="143"/>
      <c r="M162" s="143"/>
      <c r="N162" s="143"/>
      <c r="O162" s="143"/>
      <c r="P162" s="143"/>
      <c r="Q162" s="143"/>
      <c r="R162" s="143"/>
      <c r="S162" s="143"/>
      <c r="T162" s="143"/>
      <c r="U162" s="143"/>
      <c r="V162" s="143"/>
      <c r="W162" s="143"/>
      <c r="X162" s="143"/>
      <c r="Y162" s="143"/>
      <c r="Z162" s="141"/>
    </row>
    <row r="163" spans="1:27" ht="20.100000000000001" customHeight="1" x14ac:dyDescent="0.15">
      <c r="A163" s="117">
        <f>IFERROR(IF(AND($I153="する",AND($I163&lt;&gt;"", OR(ISERROR(FIND("@"&amp;LEFT($I163,3)&amp;"@", 都道府県3))=FALSE, ISERROR(FIND("@"&amp;LEFT($I163,4)&amp;"@",都道府県4))=FALSE))=FALSE),1001,0),3)</f>
        <v>0</v>
      </c>
      <c r="B163" s="117"/>
      <c r="C163" s="136"/>
      <c r="D163" s="137">
        <v>6</v>
      </c>
      <c r="E163" s="112" t="s">
        <v>89</v>
      </c>
      <c r="I163" s="90"/>
      <c r="J163" s="90"/>
      <c r="K163" s="90"/>
      <c r="L163" s="90"/>
      <c r="M163" s="90"/>
      <c r="N163" s="90"/>
      <c r="O163" s="90"/>
      <c r="P163" s="90"/>
      <c r="Q163" s="91"/>
      <c r="R163" s="90"/>
      <c r="S163" s="90"/>
      <c r="T163" s="90"/>
      <c r="U163" s="90"/>
      <c r="V163" s="90"/>
      <c r="W163" s="90"/>
      <c r="X163" s="90"/>
      <c r="Y163" s="90"/>
      <c r="Z163" s="141"/>
    </row>
    <row r="164" spans="1:27" ht="20.100000000000001" customHeight="1" x14ac:dyDescent="0.15">
      <c r="A164" s="117"/>
      <c r="B164" s="117"/>
      <c r="C164" s="136"/>
      <c r="D164" s="137"/>
      <c r="E164" s="142"/>
      <c r="F164" s="142"/>
      <c r="G164" s="142"/>
      <c r="H164" s="142"/>
      <c r="I164" s="139"/>
      <c r="J164" s="144" t="s">
        <v>90</v>
      </c>
      <c r="K164" s="143"/>
      <c r="L164" s="143"/>
      <c r="M164" s="143"/>
      <c r="N164" s="143"/>
      <c r="O164" s="143"/>
      <c r="P164" s="143"/>
      <c r="Q164" s="143"/>
      <c r="R164" s="143"/>
      <c r="S164" s="143"/>
      <c r="T164" s="143"/>
      <c r="U164" s="143"/>
      <c r="V164" s="143"/>
      <c r="W164" s="143"/>
      <c r="X164" s="143"/>
      <c r="Y164" s="143"/>
      <c r="Z164" s="141"/>
    </row>
    <row r="165" spans="1:27" ht="20.100000000000001" customHeight="1" x14ac:dyDescent="0.15">
      <c r="A165" s="117">
        <f>IFERROR(IF(AND($I153="する",NOT(AND(TRIM($I165)&lt;&gt;"",ISNUMBER(VALUE(SUBSTITUTE($I165,"-",""))),IFERROR(SEARCH("-",$I165),0)&gt;0))),1001,0),3)</f>
        <v>0</v>
      </c>
      <c r="B165" s="117"/>
      <c r="C165" s="136"/>
      <c r="D165" s="137">
        <v>7</v>
      </c>
      <c r="E165" s="112" t="s">
        <v>99</v>
      </c>
      <c r="I165" s="4"/>
      <c r="J165" s="4"/>
      <c r="K165" s="4"/>
      <c r="L165" s="4"/>
      <c r="M165" s="4"/>
      <c r="Y165" s="143"/>
      <c r="Z165" s="141"/>
    </row>
    <row r="166" spans="1:27" ht="20.100000000000001" customHeight="1" x14ac:dyDescent="0.15">
      <c r="A166" s="117"/>
      <c r="B166" s="117"/>
      <c r="C166" s="145"/>
      <c r="D166" s="142"/>
      <c r="E166" s="142"/>
      <c r="F166" s="142"/>
      <c r="G166" s="142"/>
      <c r="H166" s="142"/>
      <c r="I166" s="139"/>
      <c r="J166" s="144" t="s">
        <v>102</v>
      </c>
      <c r="K166" s="143"/>
      <c r="L166" s="143"/>
      <c r="M166" s="143"/>
      <c r="N166" s="143"/>
      <c r="O166" s="143"/>
      <c r="P166" s="143"/>
      <c r="Q166" s="143"/>
      <c r="R166" s="143"/>
      <c r="S166" s="143"/>
      <c r="T166" s="143"/>
      <c r="U166" s="143"/>
      <c r="V166" s="143"/>
      <c r="W166" s="143"/>
      <c r="X166" s="143"/>
      <c r="Y166" s="143"/>
      <c r="Z166" s="141"/>
    </row>
    <row r="167" spans="1:27" ht="20.100000000000001" customHeight="1" x14ac:dyDescent="0.15">
      <c r="A167" s="117">
        <f>IFERROR(IF(AND($I153="する",AND(TRIM($I167)&lt;&gt;"",NOT(AND(ISNUMBER(VALUE(SUBSTITUTE($I167,"-",""))),IFERROR(SEARCH("-",$I167),0)&gt;0)))),1001,0),3)</f>
        <v>0</v>
      </c>
      <c r="B167" s="117"/>
      <c r="C167" s="136"/>
      <c r="D167" s="137">
        <v>8</v>
      </c>
      <c r="E167" s="112" t="s">
        <v>103</v>
      </c>
      <c r="I167" s="4"/>
      <c r="J167" s="4"/>
      <c r="K167" s="4"/>
      <c r="L167" s="4"/>
      <c r="M167" s="4"/>
      <c r="N167" s="143"/>
      <c r="O167" s="143"/>
      <c r="P167" s="143"/>
      <c r="Q167" s="143"/>
      <c r="R167" s="143"/>
      <c r="S167" s="143"/>
      <c r="T167" s="143"/>
      <c r="U167" s="143"/>
      <c r="V167" s="143"/>
      <c r="W167" s="143"/>
      <c r="X167" s="143"/>
      <c r="Y167" s="143"/>
      <c r="Z167" s="141"/>
    </row>
    <row r="168" spans="1:27" ht="20.100000000000001" customHeight="1" x14ac:dyDescent="0.15">
      <c r="A168" s="117"/>
      <c r="B168" s="117"/>
      <c r="C168" s="145"/>
      <c r="D168" s="142"/>
      <c r="E168" s="142"/>
      <c r="F168" s="142"/>
      <c r="G168" s="142"/>
      <c r="H168" s="142"/>
      <c r="I168" s="139"/>
      <c r="J168" s="144" t="s">
        <v>102</v>
      </c>
      <c r="K168" s="143"/>
      <c r="L168" s="143"/>
      <c r="M168" s="143"/>
      <c r="N168" s="143"/>
      <c r="O168" s="143"/>
      <c r="P168" s="143"/>
      <c r="Q168" s="143"/>
      <c r="R168" s="143"/>
      <c r="S168" s="143"/>
      <c r="T168" s="143"/>
      <c r="U168" s="143"/>
      <c r="V168" s="143"/>
      <c r="W168" s="143"/>
      <c r="X168" s="143"/>
      <c r="Y168" s="143"/>
      <c r="Z168" s="141"/>
    </row>
    <row r="169" spans="1:27" ht="20.100000000000001" customHeight="1" x14ac:dyDescent="0.15">
      <c r="A169" s="117">
        <f>IFERROR(IF(OR(AND($I153="する", NOT(IFERROR(SEARCH("@",$I169),0)&gt;0))),1001,0),3)</f>
        <v>0</v>
      </c>
      <c r="B169" s="117"/>
      <c r="C169" s="136"/>
      <c r="D169" s="137">
        <v>9</v>
      </c>
      <c r="E169" s="112" t="s">
        <v>104</v>
      </c>
      <c r="I169" s="4"/>
      <c r="J169" s="5"/>
      <c r="K169" s="5"/>
      <c r="L169" s="5"/>
      <c r="M169" s="5"/>
      <c r="N169" s="5"/>
      <c r="O169" s="5"/>
      <c r="P169" s="5"/>
      <c r="Q169" s="5"/>
      <c r="R169" s="5"/>
      <c r="S169" s="5"/>
      <c r="T169" s="5"/>
      <c r="U169" s="5"/>
      <c r="V169" s="5"/>
      <c r="W169" s="5"/>
      <c r="X169" s="5"/>
      <c r="Y169" s="5"/>
      <c r="Z169" s="141"/>
    </row>
    <row r="170" spans="1:27" ht="20.100000000000001" customHeight="1" x14ac:dyDescent="0.15">
      <c r="A170" s="117"/>
      <c r="B170" s="117"/>
      <c r="C170" s="145"/>
      <c r="D170" s="142"/>
      <c r="E170" s="142"/>
      <c r="F170" s="142"/>
      <c r="G170" s="142"/>
      <c r="H170" s="142"/>
      <c r="I170" s="139"/>
      <c r="J170" s="150" t="s">
        <v>146</v>
      </c>
      <c r="K170" s="167"/>
      <c r="L170" s="143"/>
      <c r="M170" s="143"/>
      <c r="N170" s="143"/>
      <c r="O170" s="143"/>
      <c r="P170" s="143"/>
      <c r="Q170" s="168"/>
      <c r="R170" s="143"/>
      <c r="S170" s="143"/>
      <c r="T170" s="143"/>
      <c r="U170" s="143"/>
      <c r="V170" s="143"/>
      <c r="W170" s="143"/>
      <c r="X170" s="143"/>
      <c r="Y170" s="143"/>
      <c r="Z170" s="141"/>
    </row>
    <row r="171" spans="1:27" ht="20.100000000000001" customHeight="1" x14ac:dyDescent="0.15">
      <c r="A171" s="117"/>
      <c r="B171" s="117"/>
      <c r="C171" s="156"/>
      <c r="D171" s="157"/>
      <c r="E171" s="157"/>
      <c r="F171" s="157"/>
      <c r="G171" s="157"/>
      <c r="H171" s="157"/>
      <c r="I171" s="158"/>
      <c r="J171" s="158"/>
      <c r="K171" s="159"/>
      <c r="L171" s="158"/>
      <c r="M171" s="158"/>
      <c r="N171" s="158"/>
      <c r="O171" s="158"/>
      <c r="P171" s="158"/>
      <c r="Q171" s="158"/>
      <c r="R171" s="158"/>
      <c r="S171" s="158"/>
      <c r="T171" s="158"/>
      <c r="U171" s="158"/>
      <c r="V171" s="158"/>
      <c r="W171" s="158"/>
      <c r="X171" s="158"/>
      <c r="Y171" s="187"/>
      <c r="Z171" s="160"/>
      <c r="AA171" s="174"/>
    </row>
    <row r="172" spans="1:27" ht="20.100000000000001" customHeight="1" x14ac:dyDescent="0.15">
      <c r="A172" s="117"/>
      <c r="B172" s="117"/>
      <c r="C172" s="142"/>
      <c r="D172" s="142"/>
      <c r="E172" s="142"/>
      <c r="F172" s="142"/>
      <c r="G172" s="142"/>
      <c r="H172" s="142"/>
      <c r="I172" s="162"/>
      <c r="J172" s="162"/>
      <c r="K172" s="162"/>
      <c r="L172" s="162"/>
      <c r="M172" s="162"/>
      <c r="N172" s="162"/>
      <c r="O172" s="162"/>
      <c r="P172" s="162"/>
      <c r="Q172" s="162"/>
      <c r="R172" s="162"/>
      <c r="S172" s="162"/>
      <c r="T172" s="162"/>
      <c r="U172" s="162"/>
      <c r="V172" s="162"/>
      <c r="W172" s="162"/>
      <c r="X172" s="162"/>
      <c r="Y172" s="188"/>
      <c r="Z172" s="142"/>
      <c r="AA172" s="174"/>
    </row>
    <row r="173" spans="1:27" ht="20.100000000000001" customHeight="1" x14ac:dyDescent="0.15">
      <c r="A173" s="117"/>
      <c r="B173" s="117"/>
      <c r="C173" s="142"/>
      <c r="D173" s="142"/>
      <c r="E173" s="142"/>
      <c r="F173" s="142"/>
      <c r="G173" s="142"/>
      <c r="H173" s="142"/>
      <c r="I173" s="189"/>
      <c r="J173" s="162"/>
      <c r="K173" s="162"/>
      <c r="L173" s="162"/>
      <c r="M173" s="162"/>
      <c r="N173" s="188"/>
      <c r="O173" s="162"/>
      <c r="P173" s="162"/>
      <c r="Q173" s="162"/>
      <c r="R173" s="188"/>
      <c r="S173" s="162"/>
      <c r="T173" s="162"/>
      <c r="U173" s="162"/>
      <c r="V173" s="162"/>
      <c r="W173" s="162"/>
      <c r="X173" s="162"/>
      <c r="Y173" s="162"/>
      <c r="Z173" s="162"/>
      <c r="AA173" s="162"/>
    </row>
    <row r="174" spans="1:27" ht="20.100000000000001" customHeight="1" x14ac:dyDescent="0.15">
      <c r="A174" s="112"/>
      <c r="B174" s="110"/>
      <c r="C174" s="129" t="s">
        <v>180</v>
      </c>
      <c r="D174" s="130"/>
      <c r="E174" s="130"/>
      <c r="F174" s="130"/>
      <c r="G174" s="130"/>
      <c r="H174" s="131"/>
      <c r="I174" s="163"/>
      <c r="V174" s="190"/>
      <c r="W174" s="190"/>
      <c r="X174" s="190"/>
      <c r="Y174" s="190"/>
      <c r="Z174" s="190"/>
    </row>
    <row r="175" spans="1:27" ht="20.100000000000001" customHeight="1" x14ac:dyDescent="0.15">
      <c r="A175" s="112"/>
      <c r="B175" s="110"/>
      <c r="C175" s="175"/>
      <c r="D175" s="176"/>
      <c r="E175" s="176"/>
      <c r="F175" s="176"/>
      <c r="G175" s="176"/>
      <c r="H175" s="176"/>
      <c r="I175" s="177"/>
      <c r="J175" s="134"/>
      <c r="K175" s="134"/>
      <c r="L175" s="134"/>
      <c r="M175" s="134"/>
      <c r="N175" s="134"/>
      <c r="O175" s="134"/>
      <c r="P175" s="134"/>
      <c r="Q175" s="134"/>
      <c r="R175" s="134"/>
      <c r="S175" s="134"/>
      <c r="T175" s="134"/>
      <c r="U175" s="134"/>
      <c r="V175" s="142"/>
      <c r="Z175" s="191"/>
    </row>
    <row r="176" spans="1:27" ht="30" customHeight="1" x14ac:dyDescent="0.15">
      <c r="A176" s="112"/>
      <c r="B176" s="110"/>
      <c r="C176" s="175"/>
      <c r="D176" s="192" t="s">
        <v>198</v>
      </c>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85"/>
    </row>
    <row r="177" spans="1:26" ht="20.100000000000001" customHeight="1" x14ac:dyDescent="0.15">
      <c r="A177" s="112">
        <f>IFERROR(IF(AND($I177&lt;&gt;"利用しない", $I177&lt;&gt;"同意する"),1001,0),3)</f>
        <v>1001</v>
      </c>
      <c r="B177" s="110"/>
      <c r="C177" s="175"/>
      <c r="D177" s="137">
        <v>1</v>
      </c>
      <c r="E177" s="142" t="s">
        <v>181</v>
      </c>
      <c r="F177" s="142"/>
      <c r="G177" s="142"/>
      <c r="H177" s="142"/>
      <c r="I177" s="4"/>
      <c r="J177" s="4"/>
      <c r="K177" s="4"/>
      <c r="L177" s="4"/>
      <c r="M177" s="4"/>
      <c r="N177" s="142"/>
      <c r="O177" s="142"/>
      <c r="P177" s="142"/>
      <c r="Q177" s="142"/>
      <c r="R177" s="142"/>
      <c r="S177" s="142"/>
      <c r="T177" s="142"/>
      <c r="U177" s="142"/>
      <c r="V177" s="142"/>
      <c r="Z177" s="185"/>
    </row>
    <row r="178" spans="1:26" ht="20.100000000000001" customHeight="1" x14ac:dyDescent="0.15">
      <c r="A178" s="112"/>
      <c r="B178" s="110"/>
      <c r="C178" s="175"/>
      <c r="D178" s="142"/>
      <c r="E178" s="142"/>
      <c r="F178" s="142"/>
      <c r="G178" s="142"/>
      <c r="H178" s="142"/>
      <c r="I178" s="148"/>
      <c r="J178" s="144" t="s">
        <v>15</v>
      </c>
      <c r="K178" s="143"/>
      <c r="L178" s="143"/>
      <c r="M178" s="143"/>
      <c r="N178" s="143"/>
      <c r="O178" s="143"/>
      <c r="P178" s="142"/>
      <c r="Q178" s="142"/>
      <c r="R178" s="142"/>
      <c r="S178" s="142"/>
      <c r="T178" s="142"/>
      <c r="U178" s="142"/>
      <c r="V178" s="142"/>
      <c r="Z178" s="185"/>
    </row>
    <row r="179" spans="1:26" ht="35.1" customHeight="1" x14ac:dyDescent="0.15">
      <c r="A179" s="112"/>
      <c r="B179" s="110"/>
      <c r="C179" s="175"/>
      <c r="D179" s="192" t="s">
        <v>182</v>
      </c>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85"/>
    </row>
    <row r="180" spans="1:26" ht="20.100000000000001" customHeight="1" x14ac:dyDescent="0.15">
      <c r="A180" s="112">
        <f>IFERROR(IF(AND($I177="利用しない",NOT(ISBLANK($I180))),1001,0),3)</f>
        <v>0</v>
      </c>
      <c r="B180" s="110"/>
      <c r="C180" s="136"/>
      <c r="D180" s="137">
        <v>2</v>
      </c>
      <c r="E180" s="112" t="s">
        <v>183</v>
      </c>
      <c r="I180" s="4"/>
      <c r="J180" s="4"/>
      <c r="K180" s="4"/>
      <c r="L180" s="4"/>
      <c r="M180" s="4"/>
      <c r="N180" s="4"/>
      <c r="O180" s="4"/>
      <c r="P180" s="4"/>
      <c r="Q180" s="4"/>
      <c r="R180" s="4"/>
      <c r="S180" s="4"/>
      <c r="T180" s="4"/>
      <c r="U180" s="4"/>
      <c r="V180" s="4"/>
      <c r="W180" s="4"/>
      <c r="X180" s="4"/>
      <c r="Y180" s="4"/>
      <c r="Z180" s="185"/>
    </row>
    <row r="181" spans="1:26" ht="20.100000000000001" customHeight="1" x14ac:dyDescent="0.15">
      <c r="A181" s="112"/>
      <c r="B181" s="110"/>
      <c r="C181" s="136"/>
      <c r="D181" s="137"/>
      <c r="E181" s="142"/>
      <c r="F181" s="142"/>
      <c r="G181" s="142"/>
      <c r="H181" s="142"/>
      <c r="I181" s="194"/>
      <c r="J181" s="154" t="s">
        <v>184</v>
      </c>
      <c r="K181" s="166"/>
      <c r="L181" s="166"/>
      <c r="M181" s="166"/>
      <c r="N181" s="166"/>
      <c r="O181" s="166"/>
      <c r="P181" s="166"/>
      <c r="Q181" s="166"/>
      <c r="R181" s="166"/>
      <c r="S181" s="166"/>
      <c r="T181" s="166"/>
      <c r="U181" s="166"/>
      <c r="V181" s="142"/>
      <c r="Z181" s="185"/>
    </row>
    <row r="182" spans="1:26" ht="20.100000000000001" customHeight="1" x14ac:dyDescent="0.15">
      <c r="A182" s="112">
        <f>IFERROR(IF(OR(AND($I177="利用しない",NOT(ISBLANK($I182))),AND($I177="同意する",OR(AND(OR(TRIM($I180)&lt;&gt;"",TRIM($I184)&lt;&gt;""),TRIM($I182)=""), AND(TRIM($I182)&lt;&gt;"",OR(NOT(OR(IFERROR(SEARCH(" ",$I182),0)&gt;0, IFERROR(SEARCH("　",$I182),0)&gt;0))))))),1001,0),3)</f>
        <v>0</v>
      </c>
      <c r="B182" s="110"/>
      <c r="C182" s="136"/>
      <c r="D182" s="137">
        <v>3</v>
      </c>
      <c r="E182" s="112" t="s">
        <v>185</v>
      </c>
      <c r="I182" s="4"/>
      <c r="J182" s="4"/>
      <c r="K182" s="4"/>
      <c r="L182" s="4"/>
      <c r="M182" s="4"/>
      <c r="N182" s="4"/>
      <c r="O182" s="4"/>
      <c r="P182" s="4"/>
      <c r="Q182" s="4"/>
      <c r="R182" s="4"/>
      <c r="S182" s="4"/>
      <c r="T182" s="4"/>
      <c r="U182" s="4"/>
      <c r="V182" s="4"/>
      <c r="W182" s="4"/>
      <c r="X182" s="4"/>
      <c r="Y182" s="4"/>
      <c r="Z182" s="185"/>
    </row>
    <row r="183" spans="1:26" ht="20.100000000000001" customHeight="1" x14ac:dyDescent="0.15">
      <c r="A183" s="112"/>
      <c r="B183" s="110"/>
      <c r="C183" s="136"/>
      <c r="D183" s="137"/>
      <c r="E183" s="142"/>
      <c r="F183" s="142"/>
      <c r="G183" s="142"/>
      <c r="H183" s="142"/>
      <c r="I183" s="194"/>
      <c r="J183" s="154" t="s">
        <v>98</v>
      </c>
      <c r="K183" s="166"/>
      <c r="L183" s="166"/>
      <c r="M183" s="166"/>
      <c r="N183" s="166"/>
      <c r="O183" s="166"/>
      <c r="P183" s="166"/>
      <c r="Q183" s="166"/>
      <c r="R183" s="166"/>
      <c r="S183" s="166"/>
      <c r="T183" s="166"/>
      <c r="U183" s="166"/>
      <c r="V183" s="142"/>
      <c r="Z183" s="185"/>
    </row>
    <row r="184" spans="1:26" ht="20.100000000000001" customHeight="1" x14ac:dyDescent="0.15">
      <c r="A184" s="112">
        <f>IFERROR(IF(OR(AND($I177="利用しない",NOT(ISBLANK($I184))),OR(AND($I177="同意する",OR(AND(OR(TRIM($I180)&lt;&gt;"",TRIM($I182)&lt;&gt;""),TRIM($I184)=""),AND(TRIM($I184)&lt;&gt;"",NOT(IFERROR(SEARCH("@",$I184),0)&gt;0)),AND($I177="利用しない",NOT(ISBLANK($I184))),AND($I177="同意する",LEN(TRIM($I184))&gt;0,LEN(TRIM($I184))&gt;0,$I184=$I191))))),1001,0),3)</f>
        <v>0</v>
      </c>
      <c r="B184" s="110"/>
      <c r="C184" s="136"/>
      <c r="D184" s="137">
        <v>4</v>
      </c>
      <c r="E184" s="112" t="s">
        <v>186</v>
      </c>
      <c r="I184" s="4"/>
      <c r="J184" s="4"/>
      <c r="K184" s="4"/>
      <c r="L184" s="4"/>
      <c r="M184" s="4"/>
      <c r="N184" s="4"/>
      <c r="O184" s="4"/>
      <c r="P184" s="4"/>
      <c r="Q184" s="4"/>
      <c r="R184" s="4"/>
      <c r="S184" s="4"/>
      <c r="T184" s="4"/>
      <c r="U184" s="5"/>
      <c r="V184" s="5"/>
      <c r="W184" s="5"/>
      <c r="X184" s="5"/>
      <c r="Y184" s="5"/>
      <c r="Z184" s="185"/>
    </row>
    <row r="185" spans="1:26" ht="20.100000000000001" customHeight="1" x14ac:dyDescent="0.15">
      <c r="A185" s="112"/>
      <c r="B185" s="110"/>
      <c r="C185" s="136"/>
      <c r="D185" s="137"/>
      <c r="E185" s="166" t="s">
        <v>187</v>
      </c>
      <c r="F185" s="142"/>
      <c r="G185" s="142"/>
      <c r="H185" s="142"/>
      <c r="I185" s="194"/>
      <c r="J185" s="154" t="s">
        <v>188</v>
      </c>
      <c r="K185" s="166"/>
      <c r="L185" s="166"/>
      <c r="M185" s="166"/>
      <c r="N185" s="166"/>
      <c r="O185" s="166"/>
      <c r="P185" s="166"/>
      <c r="Q185" s="166"/>
      <c r="R185" s="166"/>
      <c r="S185" s="166"/>
      <c r="T185" s="166"/>
      <c r="U185" s="166"/>
      <c r="V185" s="142"/>
      <c r="Z185" s="185"/>
    </row>
    <row r="186" spans="1:26" ht="24.95" customHeight="1" x14ac:dyDescent="0.15">
      <c r="A186" s="112"/>
      <c r="B186" s="110"/>
      <c r="C186" s="175"/>
      <c r="D186" s="192" t="s">
        <v>189</v>
      </c>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85"/>
    </row>
    <row r="187" spans="1:26" ht="20.100000000000001" customHeight="1" x14ac:dyDescent="0.15">
      <c r="A187" s="112">
        <f>IFERROR(IF(AND($I177="利用しない",NOT(ISBLANK($I187))),1001,0),3)</f>
        <v>0</v>
      </c>
      <c r="B187" s="110"/>
      <c r="C187" s="136"/>
      <c r="D187" s="137">
        <v>5</v>
      </c>
      <c r="E187" s="112" t="s">
        <v>190</v>
      </c>
      <c r="I187" s="4"/>
      <c r="J187" s="4"/>
      <c r="K187" s="4"/>
      <c r="L187" s="4"/>
      <c r="M187" s="4"/>
      <c r="N187" s="4"/>
      <c r="O187" s="4"/>
      <c r="P187" s="4"/>
      <c r="Q187" s="4"/>
      <c r="R187" s="4"/>
      <c r="S187" s="4"/>
      <c r="T187" s="4"/>
      <c r="U187" s="4"/>
      <c r="V187" s="4"/>
      <c r="W187" s="4"/>
      <c r="X187" s="4"/>
      <c r="Y187" s="4"/>
      <c r="Z187" s="185"/>
    </row>
    <row r="188" spans="1:26" ht="20.100000000000001" customHeight="1" x14ac:dyDescent="0.15">
      <c r="A188" s="112"/>
      <c r="B188" s="110"/>
      <c r="C188" s="136"/>
      <c r="D188" s="137"/>
      <c r="E188" s="142"/>
      <c r="F188" s="142"/>
      <c r="G188" s="142"/>
      <c r="H188" s="142"/>
      <c r="I188" s="194"/>
      <c r="J188" s="154" t="s">
        <v>191</v>
      </c>
      <c r="K188" s="166"/>
      <c r="L188" s="166"/>
      <c r="M188" s="166"/>
      <c r="N188" s="166"/>
      <c r="O188" s="166"/>
      <c r="P188" s="166"/>
      <c r="Q188" s="166"/>
      <c r="R188" s="166"/>
      <c r="S188" s="166"/>
      <c r="T188" s="166"/>
      <c r="U188" s="166"/>
      <c r="V188" s="142"/>
      <c r="Z188" s="185"/>
    </row>
    <row r="189" spans="1:26" ht="20.100000000000001" customHeight="1" x14ac:dyDescent="0.15">
      <c r="A189" s="112">
        <f>IFERROR(IF(OR(AND($I177="利用しない",NOT(ISBLANK($I189))),AND($I177="同意する",OR(TRIM($I189)="", NOT(OR(IFERROR(SEARCH(" ",$I189),0)&gt;0, IFERROR(SEARCH("　",$I189),0)&gt;0))))),1001,0),3)</f>
        <v>0</v>
      </c>
      <c r="B189" s="110"/>
      <c r="C189" s="136"/>
      <c r="D189" s="137">
        <v>6</v>
      </c>
      <c r="E189" s="112" t="s">
        <v>192</v>
      </c>
      <c r="I189" s="4"/>
      <c r="J189" s="4"/>
      <c r="K189" s="4"/>
      <c r="L189" s="4"/>
      <c r="M189" s="4"/>
      <c r="N189" s="4"/>
      <c r="O189" s="4"/>
      <c r="P189" s="4"/>
      <c r="Q189" s="4"/>
      <c r="R189" s="4"/>
      <c r="S189" s="4"/>
      <c r="T189" s="4"/>
      <c r="U189" s="5"/>
      <c r="V189" s="5"/>
      <c r="W189" s="5"/>
      <c r="X189" s="5"/>
      <c r="Y189" s="5"/>
      <c r="Z189" s="185"/>
    </row>
    <row r="190" spans="1:26" ht="20.100000000000001" customHeight="1" x14ac:dyDescent="0.15">
      <c r="A190" s="112"/>
      <c r="B190" s="110"/>
      <c r="C190" s="145"/>
      <c r="D190" s="142"/>
      <c r="E190" s="142"/>
      <c r="F190" s="142"/>
      <c r="G190" s="142"/>
      <c r="H190" s="142"/>
      <c r="I190" s="194"/>
      <c r="J190" s="154" t="s">
        <v>98</v>
      </c>
      <c r="K190" s="166"/>
      <c r="L190" s="166"/>
      <c r="M190" s="166"/>
      <c r="N190" s="166"/>
      <c r="O190" s="166"/>
      <c r="P190" s="166"/>
      <c r="Q190" s="166"/>
      <c r="R190" s="166"/>
      <c r="S190" s="166"/>
      <c r="T190" s="166"/>
      <c r="U190" s="166"/>
      <c r="V190" s="142"/>
      <c r="Z190" s="185"/>
    </row>
    <row r="191" spans="1:26" ht="20.100000000000001" customHeight="1" x14ac:dyDescent="0.15">
      <c r="A191" s="112">
        <f>IFERROR(IF(OR(AND($I177="利用しない",NOT(ISBLANK($I191))),OR(AND($I177="同意する",NOT(IFERROR(SEARCH("@",$I191),0)&gt;0)),AND($I177="利用しない",NOT(ISBLANK($I191))))),1001,0),3)</f>
        <v>0</v>
      </c>
      <c r="B191" s="110"/>
      <c r="C191" s="136"/>
      <c r="D191" s="137">
        <v>7</v>
      </c>
      <c r="E191" s="112" t="s">
        <v>193</v>
      </c>
      <c r="I191" s="4"/>
      <c r="J191" s="4"/>
      <c r="K191" s="4"/>
      <c r="L191" s="4"/>
      <c r="M191" s="4"/>
      <c r="N191" s="4"/>
      <c r="O191" s="4"/>
      <c r="P191" s="4"/>
      <c r="Q191" s="4"/>
      <c r="R191" s="4"/>
      <c r="S191" s="4"/>
      <c r="T191" s="4"/>
      <c r="U191" s="5"/>
      <c r="V191" s="5"/>
      <c r="W191" s="5"/>
      <c r="X191" s="5"/>
      <c r="Y191" s="5"/>
      <c r="Z191" s="185"/>
    </row>
    <row r="192" spans="1:26" ht="20.100000000000001" customHeight="1" x14ac:dyDescent="0.15">
      <c r="A192" s="112"/>
      <c r="B192" s="110"/>
      <c r="C192" s="145"/>
      <c r="D192" s="142"/>
      <c r="E192" s="166" t="s">
        <v>187</v>
      </c>
      <c r="F192" s="142"/>
      <c r="G192" s="142"/>
      <c r="H192" s="142"/>
      <c r="I192" s="194"/>
      <c r="J192" s="154" t="s">
        <v>194</v>
      </c>
      <c r="K192" s="166"/>
      <c r="L192" s="166"/>
      <c r="M192" s="166"/>
      <c r="N192" s="166"/>
      <c r="O192" s="166"/>
      <c r="P192" s="166"/>
      <c r="Q192" s="166"/>
      <c r="R192" s="166"/>
      <c r="S192" s="166"/>
      <c r="T192" s="166"/>
      <c r="U192" s="166"/>
      <c r="V192" s="142"/>
      <c r="Z192" s="185"/>
    </row>
    <row r="193" spans="1:27" ht="110.1" customHeight="1" x14ac:dyDescent="0.15">
      <c r="A193" s="112"/>
      <c r="B193" s="110"/>
      <c r="C193" s="145"/>
      <c r="D193" s="142"/>
      <c r="E193" s="195" t="s">
        <v>202</v>
      </c>
      <c r="F193" s="196"/>
      <c r="G193" s="196"/>
      <c r="H193" s="196"/>
      <c r="I193" s="196"/>
      <c r="J193" s="196"/>
      <c r="K193" s="196"/>
      <c r="L193" s="196"/>
      <c r="M193" s="196"/>
      <c r="N193" s="196"/>
      <c r="O193" s="196"/>
      <c r="P193" s="196"/>
      <c r="Q193" s="196"/>
      <c r="R193" s="196"/>
      <c r="S193" s="196"/>
      <c r="T193" s="196"/>
      <c r="U193" s="196"/>
      <c r="V193" s="196"/>
      <c r="W193" s="196"/>
      <c r="X193" s="196"/>
      <c r="Y193" s="196"/>
      <c r="Z193" s="185"/>
    </row>
    <row r="194" spans="1:27" ht="20.100000000000001" customHeight="1" x14ac:dyDescent="0.15">
      <c r="A194" s="112"/>
      <c r="B194" s="110"/>
      <c r="C194" s="156"/>
      <c r="D194" s="157"/>
      <c r="E194" s="157"/>
      <c r="F194" s="157"/>
      <c r="G194" s="157"/>
      <c r="H194" s="157"/>
      <c r="I194" s="197"/>
      <c r="J194" s="198"/>
      <c r="K194" s="198"/>
      <c r="L194" s="198"/>
      <c r="M194" s="198"/>
      <c r="N194" s="198"/>
      <c r="O194" s="198"/>
      <c r="P194" s="198"/>
      <c r="Q194" s="198"/>
      <c r="R194" s="198"/>
      <c r="S194" s="198"/>
      <c r="T194" s="198"/>
      <c r="U194" s="198"/>
      <c r="V194" s="157"/>
      <c r="W194" s="190"/>
      <c r="X194" s="190"/>
      <c r="Y194" s="190"/>
      <c r="Z194" s="199"/>
    </row>
    <row r="195" spans="1:27" ht="20.100000000000001" customHeight="1" x14ac:dyDescent="0.15">
      <c r="A195" s="112"/>
    </row>
    <row r="196" spans="1:27" ht="20.100000000000001" customHeight="1" x14ac:dyDescent="0.15">
      <c r="A196" s="112"/>
    </row>
    <row r="197" spans="1:27" ht="20.100000000000001" customHeight="1" x14ac:dyDescent="0.15">
      <c r="A197" s="117"/>
      <c r="B197" s="117"/>
      <c r="C197" s="129" t="s">
        <v>195</v>
      </c>
      <c r="D197" s="130"/>
      <c r="E197" s="130"/>
      <c r="F197" s="130"/>
      <c r="G197" s="130"/>
      <c r="H197" s="131"/>
      <c r="I197" s="200"/>
      <c r="J197" s="190"/>
      <c r="K197" s="190"/>
      <c r="L197" s="190"/>
      <c r="M197" s="190"/>
      <c r="N197" s="190"/>
      <c r="O197" s="190"/>
      <c r="P197" s="190"/>
      <c r="Q197" s="190"/>
      <c r="R197" s="190"/>
      <c r="S197" s="190"/>
      <c r="T197" s="190"/>
      <c r="U197" s="190"/>
      <c r="V197" s="190"/>
      <c r="W197" s="190"/>
      <c r="X197" s="190"/>
      <c r="Y197" s="190"/>
      <c r="Z197" s="190"/>
    </row>
    <row r="198" spans="1:27" ht="20.100000000000001" customHeight="1" x14ac:dyDescent="0.15">
      <c r="A198" s="117"/>
      <c r="B198" s="117"/>
      <c r="C198" s="201"/>
      <c r="D198" s="202"/>
      <c r="E198" s="202"/>
      <c r="F198" s="202"/>
      <c r="G198" s="202"/>
      <c r="H198" s="202"/>
      <c r="Z198" s="185"/>
      <c r="AA198" s="153"/>
    </row>
    <row r="199" spans="1:27" ht="20.100000000000001" customHeight="1" x14ac:dyDescent="0.15">
      <c r="A199" s="128"/>
      <c r="B199" s="117"/>
      <c r="C199" s="132"/>
      <c r="D199" s="137">
        <v>1</v>
      </c>
      <c r="E199" s="112" t="s">
        <v>24</v>
      </c>
      <c r="I199" s="72"/>
      <c r="J199" s="74"/>
      <c r="K199" s="74"/>
      <c r="L199" s="74"/>
      <c r="M199" s="74"/>
      <c r="N199" s="203"/>
      <c r="O199" s="203"/>
      <c r="P199" s="203"/>
      <c r="Q199" s="203"/>
      <c r="R199" s="203"/>
      <c r="S199" s="203"/>
      <c r="T199" s="203"/>
      <c r="U199" s="203"/>
      <c r="V199" s="142"/>
      <c r="W199" s="142"/>
      <c r="Z199" s="185"/>
    </row>
    <row r="200" spans="1:27" ht="30" customHeight="1" x14ac:dyDescent="0.15">
      <c r="A200" s="128"/>
      <c r="B200" s="117"/>
      <c r="C200" s="132"/>
      <c r="D200" s="204"/>
      <c r="E200" s="205"/>
      <c r="F200" s="205"/>
      <c r="G200" s="205"/>
      <c r="H200" s="203"/>
      <c r="I200" s="206"/>
      <c r="J200" s="165"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200" s="165"/>
      <c r="L200" s="165"/>
      <c r="M200" s="165"/>
      <c r="N200" s="165"/>
      <c r="O200" s="165"/>
      <c r="P200" s="165"/>
      <c r="Q200" s="165"/>
      <c r="R200" s="165"/>
      <c r="S200" s="165"/>
      <c r="T200" s="165"/>
      <c r="U200" s="165"/>
      <c r="V200" s="165"/>
      <c r="W200" s="165"/>
      <c r="X200" s="165"/>
      <c r="Y200" s="165"/>
      <c r="Z200" s="185"/>
    </row>
    <row r="201" spans="1:27" ht="20.100000000000001" customHeight="1" x14ac:dyDescent="0.15">
      <c r="A201" s="128"/>
      <c r="B201" s="117"/>
      <c r="C201" s="132"/>
      <c r="D201" s="137">
        <v>2</v>
      </c>
      <c r="E201" s="112" t="s">
        <v>25</v>
      </c>
      <c r="I201" s="4"/>
      <c r="J201" s="74"/>
      <c r="K201" s="74"/>
      <c r="L201" s="74"/>
      <c r="M201" s="74"/>
      <c r="N201" s="203"/>
      <c r="O201" s="203"/>
      <c r="P201" s="173"/>
      <c r="Q201" s="203"/>
      <c r="R201" s="203"/>
      <c r="S201" s="203"/>
      <c r="T201" s="203"/>
      <c r="U201" s="203"/>
      <c r="V201" s="142"/>
      <c r="W201" s="142"/>
      <c r="Z201" s="185"/>
    </row>
    <row r="202" spans="1:27" ht="20.100000000000001" customHeight="1" x14ac:dyDescent="0.15">
      <c r="A202" s="128"/>
      <c r="B202" s="117"/>
      <c r="C202" s="132"/>
      <c r="D202" s="204"/>
      <c r="E202" s="205"/>
      <c r="F202" s="205"/>
      <c r="G202" s="205"/>
      <c r="H202" s="203"/>
      <c r="I202" s="206"/>
      <c r="J202" s="207" t="s">
        <v>150</v>
      </c>
      <c r="K202" s="207"/>
      <c r="L202" s="207"/>
      <c r="M202" s="207"/>
      <c r="N202" s="207"/>
      <c r="O202" s="207"/>
      <c r="P202" s="207"/>
      <c r="Q202" s="207"/>
      <c r="R202" s="207"/>
      <c r="S202" s="207"/>
      <c r="T202" s="207"/>
      <c r="U202" s="207"/>
      <c r="V202" s="207"/>
      <c r="W202" s="207"/>
      <c r="X202" s="207"/>
      <c r="Y202" s="207"/>
      <c r="Z202" s="185"/>
    </row>
    <row r="203" spans="1:27" ht="20.100000000000001" customHeight="1" x14ac:dyDescent="0.15">
      <c r="A203" s="117"/>
      <c r="B203" s="117"/>
      <c r="C203" s="136"/>
      <c r="D203" s="137">
        <v>3</v>
      </c>
      <c r="E203" s="142" t="s">
        <v>1</v>
      </c>
      <c r="F203" s="142"/>
      <c r="P203" s="208"/>
      <c r="Q203" s="209"/>
      <c r="R203" s="209"/>
      <c r="S203" s="209"/>
      <c r="T203" s="209"/>
      <c r="U203" s="209"/>
      <c r="V203" s="209"/>
      <c r="W203" s="209"/>
      <c r="X203" s="209"/>
      <c r="Y203" s="209"/>
      <c r="Z203" s="141"/>
    </row>
    <row r="204" spans="1:27" ht="45" customHeight="1" x14ac:dyDescent="0.15">
      <c r="A204" s="117"/>
      <c r="B204" s="117"/>
      <c r="C204" s="136"/>
      <c r="D204" s="137"/>
      <c r="E204" s="210" t="s">
        <v>38</v>
      </c>
      <c r="F204" s="210"/>
      <c r="G204" s="210"/>
      <c r="H204" s="210"/>
      <c r="I204" s="210"/>
      <c r="J204" s="210"/>
      <c r="K204" s="210"/>
      <c r="L204" s="210"/>
      <c r="M204" s="210"/>
      <c r="N204" s="210"/>
      <c r="O204" s="210"/>
      <c r="P204" s="210"/>
      <c r="Q204" s="210"/>
      <c r="R204" s="210"/>
      <c r="S204" s="210"/>
      <c r="T204" s="210"/>
      <c r="U204" s="210"/>
      <c r="V204" s="210"/>
      <c r="W204" s="210"/>
      <c r="X204" s="210"/>
      <c r="Y204" s="210"/>
      <c r="Z204" s="141"/>
    </row>
    <row r="205" spans="1:27" ht="20.100000000000001" customHeight="1" x14ac:dyDescent="0.15">
      <c r="A205" s="117">
        <f>IFERROR(IF(COUNTIF($K206:$K209,"○")&gt;1,1001,0),3)</f>
        <v>0</v>
      </c>
      <c r="B205" s="433"/>
      <c r="C205" s="136"/>
      <c r="D205" s="137"/>
      <c r="E205" s="211" t="s">
        <v>8</v>
      </c>
      <c r="F205" s="212"/>
      <c r="G205" s="212"/>
      <c r="H205" s="212"/>
      <c r="I205" s="212"/>
      <c r="J205" s="213"/>
      <c r="K205" s="214" t="s">
        <v>18</v>
      </c>
      <c r="L205" s="215"/>
      <c r="M205" s="216"/>
      <c r="N205" s="217" t="s">
        <v>9</v>
      </c>
      <c r="O205" s="218"/>
      <c r="P205" s="218"/>
      <c r="Q205" s="218"/>
      <c r="R205" s="218"/>
      <c r="S205" s="218"/>
      <c r="T205" s="218"/>
      <c r="U205" s="218"/>
      <c r="V205" s="219"/>
      <c r="W205" s="220" t="s">
        <v>10</v>
      </c>
      <c r="X205" s="221"/>
      <c r="Y205" s="222"/>
      <c r="Z205" s="141"/>
    </row>
    <row r="206" spans="1:27" ht="20.100000000000001" customHeight="1" x14ac:dyDescent="0.15">
      <c r="A206" s="117"/>
      <c r="B206" s="117"/>
      <c r="C206" s="136"/>
      <c r="D206" s="223"/>
      <c r="E206" s="224" t="s">
        <v>19</v>
      </c>
      <c r="F206" s="225"/>
      <c r="G206" s="225"/>
      <c r="H206" s="225"/>
      <c r="I206" s="225"/>
      <c r="J206" s="226"/>
      <c r="K206" s="45"/>
      <c r="L206" s="86"/>
      <c r="M206" s="87"/>
      <c r="N206" s="227"/>
      <c r="O206" s="228"/>
      <c r="P206" s="228"/>
      <c r="Q206" s="228"/>
      <c r="R206" s="228"/>
      <c r="S206" s="228"/>
      <c r="T206" s="228"/>
      <c r="U206" s="228"/>
      <c r="V206" s="229"/>
      <c r="W206" s="230"/>
      <c r="X206" s="231"/>
      <c r="Y206" s="232"/>
      <c r="Z206" s="141"/>
    </row>
    <row r="207" spans="1:27" ht="20.100000000000001" customHeight="1" x14ac:dyDescent="0.15">
      <c r="A207" s="117">
        <f>IFERROR(IF(AND($K207="○",TRIM($N207)=""),1001,0),3)</f>
        <v>0</v>
      </c>
      <c r="B207" s="117"/>
      <c r="C207" s="136"/>
      <c r="D207" s="223"/>
      <c r="E207" s="233" t="s">
        <v>20</v>
      </c>
      <c r="F207" s="234"/>
      <c r="G207" s="234"/>
      <c r="H207" s="234"/>
      <c r="I207" s="234"/>
      <c r="J207" s="235"/>
      <c r="K207" s="41"/>
      <c r="L207" s="84"/>
      <c r="M207" s="85"/>
      <c r="N207" s="13"/>
      <c r="O207" s="14"/>
      <c r="P207" s="14"/>
      <c r="Q207" s="14"/>
      <c r="R207" s="14"/>
      <c r="S207" s="14"/>
      <c r="T207" s="14"/>
      <c r="U207" s="14"/>
      <c r="V207" s="19"/>
      <c r="W207" s="236"/>
      <c r="X207" s="237"/>
      <c r="Y207" s="238"/>
      <c r="Z207" s="141"/>
    </row>
    <row r="208" spans="1:27" ht="20.100000000000001" customHeight="1" x14ac:dyDescent="0.15">
      <c r="A208" s="117">
        <f>IFERROR(IF(AND($K208="○",TRIM($N208)=""),1001,0),3)</f>
        <v>0</v>
      </c>
      <c r="B208" s="117"/>
      <c r="C208" s="136"/>
      <c r="D208" s="223"/>
      <c r="E208" s="233" t="s">
        <v>21</v>
      </c>
      <c r="F208" s="234"/>
      <c r="G208" s="234"/>
      <c r="H208" s="234"/>
      <c r="I208" s="234"/>
      <c r="J208" s="235"/>
      <c r="K208" s="41"/>
      <c r="L208" s="84"/>
      <c r="M208" s="85"/>
      <c r="N208" s="13"/>
      <c r="O208" s="14"/>
      <c r="P208" s="14"/>
      <c r="Q208" s="14"/>
      <c r="R208" s="14"/>
      <c r="S208" s="14"/>
      <c r="T208" s="14"/>
      <c r="U208" s="14"/>
      <c r="V208" s="19"/>
      <c r="W208" s="239">
        <v>100</v>
      </c>
      <c r="X208" s="240"/>
      <c r="Y208" s="241" t="s">
        <v>11</v>
      </c>
      <c r="Z208" s="141"/>
    </row>
    <row r="209" spans="1:27" ht="20.100000000000001" customHeight="1" x14ac:dyDescent="0.15">
      <c r="A209" s="117">
        <f>IFERROR(IF(AND($K209="○",OR(TRIM($N209)="",TRIM($W209)="")),1001,0),3)</f>
        <v>0</v>
      </c>
      <c r="B209" s="117"/>
      <c r="C209" s="136"/>
      <c r="D209" s="223"/>
      <c r="E209" s="242" t="s">
        <v>22</v>
      </c>
      <c r="F209" s="243"/>
      <c r="G209" s="243"/>
      <c r="H209" s="243"/>
      <c r="I209" s="243"/>
      <c r="J209" s="244"/>
      <c r="K209" s="93"/>
      <c r="L209" s="94"/>
      <c r="M209" s="95"/>
      <c r="N209" s="13"/>
      <c r="O209" s="14"/>
      <c r="P209" s="99"/>
      <c r="Q209" s="14"/>
      <c r="R209" s="14"/>
      <c r="S209" s="14"/>
      <c r="T209" s="14"/>
      <c r="U209" s="14"/>
      <c r="V209" s="19"/>
      <c r="W209" s="100"/>
      <c r="X209" s="101"/>
      <c r="Y209" s="245" t="s">
        <v>11</v>
      </c>
      <c r="Z209" s="141"/>
    </row>
    <row r="210" spans="1:27" ht="20.100000000000001" customHeight="1" x14ac:dyDescent="0.15">
      <c r="A210" s="117"/>
      <c r="B210" s="117"/>
      <c r="C210" s="136"/>
      <c r="D210" s="223"/>
      <c r="E210" s="246"/>
      <c r="F210" s="247"/>
      <c r="G210" s="247"/>
      <c r="H210" s="247"/>
      <c r="I210" s="247"/>
      <c r="J210" s="248"/>
      <c r="K210" s="96"/>
      <c r="L210" s="97"/>
      <c r="M210" s="98"/>
      <c r="N210" s="6"/>
      <c r="O210" s="7"/>
      <c r="P210" s="102"/>
      <c r="Q210" s="7"/>
      <c r="R210" s="7"/>
      <c r="S210" s="7"/>
      <c r="T210" s="7"/>
      <c r="U210" s="7"/>
      <c r="V210" s="12"/>
      <c r="W210" s="103"/>
      <c r="X210" s="104"/>
      <c r="Y210" s="249" t="s">
        <v>11</v>
      </c>
      <c r="Z210" s="141"/>
    </row>
    <row r="211" spans="1:27" ht="20.100000000000001" customHeight="1" x14ac:dyDescent="0.15">
      <c r="A211" s="117"/>
      <c r="B211" s="117"/>
      <c r="C211" s="136"/>
      <c r="D211" s="137"/>
      <c r="E211" s="250"/>
      <c r="F211" s="250"/>
      <c r="G211" s="250"/>
      <c r="H211" s="250"/>
      <c r="I211" s="250"/>
      <c r="J211" s="250"/>
      <c r="K211" s="143"/>
      <c r="L211" s="143"/>
      <c r="M211" s="143"/>
      <c r="N211" s="143"/>
      <c r="O211" s="143"/>
      <c r="P211" s="143"/>
      <c r="Q211" s="143"/>
      <c r="R211" s="143"/>
      <c r="S211" s="143"/>
      <c r="T211" s="143"/>
      <c r="U211" s="143"/>
      <c r="V211" s="143"/>
      <c r="W211" s="143"/>
      <c r="X211" s="143"/>
      <c r="Y211" s="143"/>
      <c r="Z211" s="141"/>
    </row>
    <row r="212" spans="1:27" ht="20.100000000000001" customHeight="1" x14ac:dyDescent="0.15">
      <c r="A212" s="117">
        <f>IFERROR(IF(TRIM($I212)="",1001,0),3)</f>
        <v>1001</v>
      </c>
      <c r="B212" s="117"/>
      <c r="C212" s="136"/>
      <c r="D212" s="137">
        <v>4</v>
      </c>
      <c r="E212" s="112" t="s">
        <v>0</v>
      </c>
      <c r="I212" s="75"/>
      <c r="J212" s="75"/>
      <c r="K212" s="75"/>
      <c r="L212" s="75"/>
      <c r="M212" s="75"/>
      <c r="N212" s="142" t="s">
        <v>23</v>
      </c>
      <c r="O212" s="142"/>
      <c r="P212" s="142"/>
      <c r="Q212" s="142"/>
      <c r="R212" s="142"/>
      <c r="S212" s="142"/>
      <c r="T212" s="142"/>
      <c r="U212" s="142"/>
      <c r="V212" s="142"/>
      <c r="W212" s="142"/>
      <c r="X212" s="142"/>
      <c r="Y212" s="142"/>
      <c r="Z212" s="141"/>
    </row>
    <row r="213" spans="1:27" ht="45" customHeight="1" x14ac:dyDescent="0.15">
      <c r="A213" s="117"/>
      <c r="B213" s="117"/>
      <c r="C213" s="145"/>
      <c r="D213" s="142"/>
      <c r="E213" s="142"/>
      <c r="F213" s="142"/>
      <c r="G213" s="142"/>
      <c r="H213" s="142"/>
      <c r="I213" s="139"/>
      <c r="J213" s="165" t="s">
        <v>144</v>
      </c>
      <c r="K213" s="251"/>
      <c r="L213" s="251"/>
      <c r="M213" s="251"/>
      <c r="N213" s="251"/>
      <c r="O213" s="251"/>
      <c r="P213" s="251"/>
      <c r="Q213" s="251"/>
      <c r="R213" s="251"/>
      <c r="S213" s="251"/>
      <c r="T213" s="251"/>
      <c r="U213" s="251"/>
      <c r="V213" s="251"/>
      <c r="W213" s="251"/>
      <c r="X213" s="251"/>
      <c r="Y213" s="251"/>
      <c r="Z213" s="141"/>
    </row>
    <row r="214" spans="1:27" ht="20.100000000000001" customHeight="1" x14ac:dyDescent="0.15">
      <c r="A214" s="117"/>
      <c r="B214" s="117"/>
      <c r="C214" s="136"/>
      <c r="D214" s="137">
        <v>5</v>
      </c>
      <c r="E214" s="112" t="s">
        <v>26</v>
      </c>
      <c r="I214" s="72"/>
      <c r="J214" s="80"/>
      <c r="K214" s="80"/>
      <c r="L214" s="80"/>
      <c r="M214" s="80"/>
      <c r="N214" s="142"/>
      <c r="O214" s="142"/>
      <c r="P214" s="142"/>
      <c r="Q214" s="142"/>
      <c r="R214" s="142"/>
      <c r="S214" s="142"/>
      <c r="T214" s="142"/>
      <c r="U214" s="142"/>
      <c r="V214" s="142"/>
      <c r="W214" s="142"/>
      <c r="X214" s="142"/>
      <c r="Y214" s="142"/>
      <c r="Z214" s="141"/>
    </row>
    <row r="215" spans="1:27" ht="20.100000000000001" customHeight="1" x14ac:dyDescent="0.15">
      <c r="A215" s="117"/>
      <c r="B215" s="117"/>
      <c r="C215" s="145"/>
      <c r="D215" s="142"/>
      <c r="E215" s="142"/>
      <c r="F215" s="142"/>
      <c r="G215" s="142"/>
      <c r="H215" s="142"/>
      <c r="I215" s="139"/>
      <c r="J215" s="144" t="str">
        <f>日付例&amp;"　年月日を入力してください。個人の場合や設立日が1900/3/31以前の場合は、入力不要です。"</f>
        <v>例)2025/4/1、R7/4/1　年月日を入力してください。個人の場合や設立日が1900/3/31以前の場合は、入力不要です。</v>
      </c>
      <c r="K215" s="143"/>
      <c r="L215" s="143"/>
      <c r="M215" s="143"/>
      <c r="N215" s="143"/>
      <c r="O215" s="143"/>
      <c r="P215" s="143"/>
      <c r="Q215" s="143"/>
      <c r="R215" s="143"/>
      <c r="S215" s="143"/>
      <c r="T215" s="143"/>
      <c r="U215" s="143"/>
      <c r="V215" s="143"/>
      <c r="W215" s="143"/>
      <c r="X215" s="143"/>
      <c r="Y215" s="143"/>
      <c r="Z215" s="141"/>
    </row>
    <row r="216" spans="1:27" ht="20.100000000000001" customHeight="1" x14ac:dyDescent="0.15">
      <c r="A216" s="117"/>
      <c r="B216" s="117"/>
      <c r="C216" s="136"/>
      <c r="D216" s="137">
        <v>6</v>
      </c>
      <c r="E216" s="112" t="s">
        <v>124</v>
      </c>
      <c r="F216" s="142"/>
      <c r="G216" s="142"/>
      <c r="H216" s="142"/>
      <c r="I216" s="72"/>
      <c r="J216" s="80"/>
      <c r="K216" s="80"/>
      <c r="L216" s="80"/>
      <c r="M216" s="80"/>
      <c r="N216" s="252"/>
      <c r="O216" s="209"/>
      <c r="P216" s="209"/>
      <c r="Q216" s="209"/>
      <c r="R216" s="209"/>
      <c r="S216" s="209"/>
      <c r="T216" s="209"/>
      <c r="U216" s="209"/>
      <c r="V216" s="209"/>
      <c r="W216" s="209"/>
      <c r="X216" s="209"/>
      <c r="Y216" s="209"/>
      <c r="Z216" s="253"/>
      <c r="AA216" s="145"/>
    </row>
    <row r="217" spans="1:27" ht="20.100000000000001" customHeight="1" x14ac:dyDescent="0.15">
      <c r="A217" s="117"/>
      <c r="B217" s="117"/>
      <c r="C217" s="136"/>
      <c r="D217" s="137"/>
      <c r="E217" s="142"/>
      <c r="F217" s="142"/>
      <c r="G217" s="142"/>
      <c r="H217" s="142"/>
      <c r="I217" s="254"/>
      <c r="J217" s="144" t="str">
        <f>日付例&amp;"　年月日を入力してください。創業日が1900/3/31以前の場合は、入力不要です。"</f>
        <v>例)2025/4/1、R7/4/1　年月日を入力してください。創業日が1900/3/31以前の場合は、入力不要です。</v>
      </c>
      <c r="K217" s="144"/>
      <c r="L217" s="144"/>
      <c r="M217" s="152"/>
      <c r="N217" s="255"/>
      <c r="O217" s="144"/>
      <c r="P217" s="152"/>
      <c r="Q217" s="144"/>
      <c r="R217" s="144"/>
      <c r="S217" s="144"/>
      <c r="T217" s="144"/>
      <c r="U217" s="144"/>
      <c r="V217" s="144"/>
      <c r="W217" s="144"/>
      <c r="X217" s="144"/>
      <c r="Y217" s="144"/>
      <c r="Z217" s="155"/>
      <c r="AA217" s="145"/>
    </row>
    <row r="218" spans="1:27" ht="20.100000000000001" customHeight="1" x14ac:dyDescent="0.15">
      <c r="A218" s="117"/>
      <c r="B218" s="117"/>
      <c r="C218" s="136"/>
      <c r="D218" s="137">
        <v>7</v>
      </c>
      <c r="E218" s="142" t="s">
        <v>27</v>
      </c>
      <c r="F218" s="142"/>
      <c r="G218" s="142"/>
      <c r="H218" s="142"/>
      <c r="I218" s="72"/>
      <c r="J218" s="74"/>
      <c r="K218" s="74"/>
      <c r="L218" s="74"/>
      <c r="M218" s="74"/>
      <c r="N218" s="256" t="s">
        <v>28</v>
      </c>
      <c r="O218" s="72"/>
      <c r="P218" s="73"/>
      <c r="Q218" s="73"/>
      <c r="R218" s="73"/>
      <c r="S218" s="257" t="s">
        <v>29</v>
      </c>
      <c r="U218" s="209"/>
      <c r="V218" s="209"/>
      <c r="W218" s="209"/>
      <c r="X218" s="209"/>
      <c r="Y218" s="209"/>
      <c r="Z218" s="253"/>
      <c r="AA218" s="145"/>
    </row>
    <row r="219" spans="1:27" ht="20.100000000000001" customHeight="1" x14ac:dyDescent="0.15">
      <c r="A219" s="117"/>
      <c r="B219" s="117"/>
      <c r="C219" s="136"/>
      <c r="D219" s="137"/>
      <c r="E219" s="250" t="s">
        <v>30</v>
      </c>
      <c r="F219" s="142"/>
      <c r="G219" s="142"/>
      <c r="H219" s="142"/>
      <c r="I219" s="254"/>
      <c r="J219" s="144" t="str">
        <f>日付例&amp;"　年月日を入力してください。"</f>
        <v>例)2025/4/1、R7/4/1　年月日を入力してください。</v>
      </c>
      <c r="K219" s="144"/>
      <c r="L219" s="144"/>
      <c r="M219" s="152"/>
      <c r="N219" s="255"/>
      <c r="O219" s="144"/>
      <c r="P219" s="152"/>
      <c r="Q219" s="144"/>
      <c r="R219" s="144"/>
      <c r="S219" s="144"/>
      <c r="T219" s="144"/>
      <c r="U219" s="144"/>
      <c r="V219" s="144"/>
      <c r="W219" s="144"/>
      <c r="X219" s="144"/>
      <c r="Y219" s="144"/>
      <c r="Z219" s="155"/>
      <c r="AA219" s="145"/>
    </row>
    <row r="220" spans="1:27" ht="20.100000000000001" customHeight="1" x14ac:dyDescent="0.15">
      <c r="A220" s="117"/>
      <c r="B220" s="117"/>
      <c r="C220" s="136"/>
      <c r="D220" s="137">
        <v>8</v>
      </c>
      <c r="E220" s="258" t="s">
        <v>141</v>
      </c>
      <c r="F220" s="142"/>
      <c r="G220" s="142"/>
      <c r="H220" s="142"/>
      <c r="I220" s="72"/>
      <c r="J220" s="74"/>
      <c r="K220" s="74"/>
      <c r="L220" s="74"/>
      <c r="M220" s="74"/>
      <c r="N220" s="259"/>
      <c r="O220" s="209"/>
      <c r="P220" s="208"/>
      <c r="Q220" s="209"/>
      <c r="R220" s="209"/>
      <c r="S220" s="209"/>
      <c r="T220" s="209"/>
      <c r="U220" s="209"/>
      <c r="V220" s="209"/>
      <c r="W220" s="209"/>
      <c r="X220" s="209"/>
      <c r="Y220" s="209"/>
      <c r="Z220" s="253"/>
      <c r="AA220" s="145"/>
    </row>
    <row r="221" spans="1:27" ht="20.100000000000001" customHeight="1" x14ac:dyDescent="0.15">
      <c r="A221" s="117"/>
      <c r="B221" s="117"/>
      <c r="C221" s="136"/>
      <c r="D221" s="137"/>
      <c r="E221" s="250" t="s">
        <v>125</v>
      </c>
      <c r="F221" s="142"/>
      <c r="G221" s="142"/>
      <c r="H221" s="142"/>
      <c r="I221" s="260"/>
      <c r="J221" s="144" t="str">
        <f>日付例&amp;"　年月日を入力してください。"</f>
        <v>例)2025/4/1、R7/4/1　年月日を入力してください。</v>
      </c>
      <c r="K221" s="144"/>
      <c r="L221" s="144"/>
      <c r="M221" s="152"/>
      <c r="N221" s="255"/>
      <c r="O221" s="144"/>
      <c r="P221" s="152"/>
      <c r="Q221" s="144"/>
      <c r="R221" s="144"/>
      <c r="X221" s="144"/>
      <c r="Y221" s="144"/>
      <c r="Z221" s="155"/>
      <c r="AA221" s="145"/>
    </row>
    <row r="222" spans="1:27" ht="20.100000000000001" customHeight="1" x14ac:dyDescent="0.15">
      <c r="A222" s="117"/>
      <c r="B222" s="117"/>
      <c r="C222" s="136"/>
      <c r="D222" s="137">
        <v>9</v>
      </c>
      <c r="E222" s="112" t="s">
        <v>148</v>
      </c>
      <c r="I222" s="203"/>
      <c r="J222" s="203"/>
      <c r="K222" s="203"/>
      <c r="L222" s="203"/>
      <c r="M222" s="142"/>
      <c r="N222" s="142"/>
      <c r="O222" s="142"/>
      <c r="P222" s="142"/>
      <c r="Q222" s="142"/>
      <c r="R222" s="142"/>
      <c r="S222" s="142"/>
      <c r="T222" s="142"/>
      <c r="U222" s="142"/>
      <c r="V222" s="142"/>
      <c r="W222" s="142"/>
      <c r="X222" s="142"/>
      <c r="Z222" s="185"/>
    </row>
    <row r="223" spans="1:27" ht="20.100000000000001" customHeight="1" x14ac:dyDescent="0.15">
      <c r="A223" s="117">
        <f>IFERROR(IF(TRIM($I223)="",1001,0),3)</f>
        <v>1001</v>
      </c>
      <c r="B223" s="117"/>
      <c r="C223" s="136"/>
      <c r="E223" s="261" t="s">
        <v>126</v>
      </c>
      <c r="F223" s="262"/>
      <c r="G223" s="262"/>
      <c r="H223" s="263"/>
      <c r="I223" s="52"/>
      <c r="J223" s="76"/>
      <c r="K223" s="76"/>
      <c r="L223" s="76"/>
      <c r="M223" s="77"/>
      <c r="Y223" s="142"/>
      <c r="Z223" s="185"/>
    </row>
    <row r="224" spans="1:27" ht="20.100000000000001" customHeight="1" x14ac:dyDescent="0.15">
      <c r="A224" s="117">
        <f>IFERROR(IF(TRIM($I224)="",1001,0),3)</f>
        <v>1001</v>
      </c>
      <c r="B224" s="117"/>
      <c r="C224" s="136"/>
      <c r="D224" s="137"/>
      <c r="E224" s="264" t="s">
        <v>127</v>
      </c>
      <c r="F224" s="265"/>
      <c r="G224" s="265"/>
      <c r="H224" s="266"/>
      <c r="I224" s="55"/>
      <c r="J224" s="78"/>
      <c r="K224" s="78"/>
      <c r="L224" s="78"/>
      <c r="M224" s="79"/>
      <c r="Y224" s="142"/>
      <c r="Z224" s="185"/>
    </row>
    <row r="225" spans="1:27" ht="20.100000000000001" customHeight="1" x14ac:dyDescent="0.15">
      <c r="A225" s="117">
        <f>IFERROR(IF(TRIM($I225)="",1001,0),3)</f>
        <v>1001</v>
      </c>
      <c r="B225" s="117"/>
      <c r="C225" s="136"/>
      <c r="D225" s="137"/>
      <c r="E225" s="267" t="s">
        <v>128</v>
      </c>
      <c r="F225" s="268"/>
      <c r="G225" s="268"/>
      <c r="H225" s="269"/>
      <c r="I225" s="55"/>
      <c r="J225" s="78"/>
      <c r="K225" s="78"/>
      <c r="L225" s="78"/>
      <c r="M225" s="79"/>
      <c r="Y225" s="142"/>
      <c r="Z225" s="185"/>
    </row>
    <row r="226" spans="1:27" ht="20.100000000000001" customHeight="1" x14ac:dyDescent="0.15">
      <c r="A226" s="117"/>
      <c r="B226" s="117"/>
      <c r="C226" s="136"/>
      <c r="D226" s="137"/>
      <c r="E226" s="264" t="s">
        <v>129</v>
      </c>
      <c r="F226" s="265"/>
      <c r="G226" s="265"/>
      <c r="H226" s="266"/>
      <c r="I226" s="270">
        <f>I223+I224+I225</f>
        <v>0</v>
      </c>
      <c r="J226" s="271"/>
      <c r="K226" s="271"/>
      <c r="L226" s="271"/>
      <c r="M226" s="272"/>
      <c r="Y226" s="142"/>
      <c r="Z226" s="185"/>
    </row>
    <row r="227" spans="1:27" ht="20.100000000000001" customHeight="1" x14ac:dyDescent="0.15">
      <c r="A227" s="117">
        <f>IFERROR(IF(TRIM($I227)="",1001,0),3)</f>
        <v>1001</v>
      </c>
      <c r="B227" s="117"/>
      <c r="C227" s="136"/>
      <c r="D227" s="137"/>
      <c r="E227" s="273" t="s">
        <v>130</v>
      </c>
      <c r="F227" s="274"/>
      <c r="G227" s="274"/>
      <c r="H227" s="275"/>
      <c r="I227" s="81"/>
      <c r="J227" s="82"/>
      <c r="K227" s="82"/>
      <c r="L227" s="82"/>
      <c r="M227" s="83"/>
      <c r="Y227" s="142"/>
      <c r="Z227" s="185"/>
    </row>
    <row r="228" spans="1:27" ht="20.100000000000001" customHeight="1" x14ac:dyDescent="0.15">
      <c r="A228" s="117"/>
      <c r="B228" s="117"/>
      <c r="C228" s="136"/>
      <c r="D228" s="137"/>
      <c r="E228" s="276"/>
      <c r="F228" s="277"/>
      <c r="G228" s="259"/>
      <c r="H228" s="259"/>
      <c r="I228" s="252"/>
      <c r="J228" s="259"/>
      <c r="K228" s="259"/>
      <c r="Y228" s="142"/>
      <c r="Z228" s="185"/>
    </row>
    <row r="229" spans="1:27" ht="20.100000000000001" customHeight="1" x14ac:dyDescent="0.15">
      <c r="A229" s="117"/>
      <c r="B229" s="117"/>
      <c r="C229" s="136"/>
      <c r="D229" s="137">
        <v>10</v>
      </c>
      <c r="E229" s="112" t="s">
        <v>31</v>
      </c>
      <c r="I229" s="4"/>
      <c r="J229" s="80"/>
      <c r="K229" s="80"/>
      <c r="L229" s="80"/>
      <c r="M229" s="80"/>
      <c r="N229" s="142"/>
      <c r="O229" s="142"/>
      <c r="P229" s="142"/>
      <c r="Q229" s="142"/>
      <c r="R229" s="142"/>
      <c r="S229" s="142"/>
      <c r="T229" s="142"/>
      <c r="U229" s="142"/>
      <c r="V229" s="142"/>
      <c r="W229" s="142"/>
      <c r="X229" s="142"/>
      <c r="Y229" s="142"/>
      <c r="Z229" s="141"/>
    </row>
    <row r="230" spans="1:27" ht="60" customHeight="1" x14ac:dyDescent="0.15">
      <c r="A230" s="117"/>
      <c r="B230" s="117"/>
      <c r="C230" s="145"/>
      <c r="D230" s="142"/>
      <c r="E230" s="142"/>
      <c r="F230" s="142"/>
      <c r="G230" s="142"/>
      <c r="H230" s="142"/>
      <c r="I230" s="139"/>
      <c r="J230" s="278" t="s">
        <v>145</v>
      </c>
      <c r="K230" s="278"/>
      <c r="L230" s="278"/>
      <c r="M230" s="278"/>
      <c r="N230" s="278"/>
      <c r="O230" s="278"/>
      <c r="P230" s="278"/>
      <c r="Q230" s="278"/>
      <c r="R230" s="278"/>
      <c r="S230" s="278"/>
      <c r="T230" s="278"/>
      <c r="U230" s="278"/>
      <c r="V230" s="278"/>
      <c r="W230" s="278"/>
      <c r="X230" s="278"/>
      <c r="Y230" s="278"/>
      <c r="Z230" s="141"/>
    </row>
    <row r="231" spans="1:27" ht="20.100000000000001" customHeight="1" x14ac:dyDescent="0.15">
      <c r="A231" s="117"/>
      <c r="B231" s="117"/>
      <c r="C231" s="132"/>
      <c r="D231" s="137">
        <v>11</v>
      </c>
      <c r="E231" s="142" t="s">
        <v>32</v>
      </c>
      <c r="F231" s="133"/>
      <c r="G231" s="133"/>
      <c r="H231" s="133"/>
      <c r="I231" s="142"/>
      <c r="J231" s="142"/>
      <c r="K231" s="142"/>
      <c r="L231" s="142"/>
      <c r="M231" s="142"/>
      <c r="N231" s="142"/>
      <c r="O231" s="142"/>
      <c r="P231" s="142"/>
      <c r="Q231" s="142"/>
      <c r="R231" s="142"/>
      <c r="S231" s="142"/>
      <c r="T231" s="142"/>
      <c r="U231" s="142"/>
      <c r="V231" s="142"/>
      <c r="W231" s="142"/>
      <c r="X231" s="142"/>
      <c r="Y231" s="142"/>
      <c r="Z231" s="141"/>
      <c r="AA231" s="145"/>
    </row>
    <row r="232" spans="1:27" ht="20.100000000000001" customHeight="1" x14ac:dyDescent="0.15">
      <c r="A232" s="117"/>
      <c r="B232" s="117"/>
      <c r="C232" s="136"/>
      <c r="D232" s="185"/>
      <c r="E232" s="279" t="s">
        <v>7</v>
      </c>
      <c r="F232" s="280"/>
      <c r="G232" s="280"/>
      <c r="H232" s="281"/>
      <c r="I232" s="282" t="s">
        <v>170</v>
      </c>
      <c r="J232" s="283"/>
      <c r="K232" s="283"/>
      <c r="L232" s="283"/>
      <c r="M232" s="284"/>
      <c r="Z232" s="185"/>
      <c r="AA232" s="145"/>
    </row>
    <row r="233" spans="1:27" ht="20.100000000000001" customHeight="1" x14ac:dyDescent="0.15">
      <c r="A233" s="117"/>
      <c r="B233" s="117"/>
      <c r="C233" s="136"/>
      <c r="D233" s="185"/>
      <c r="E233" s="285" t="s">
        <v>33</v>
      </c>
      <c r="F233" s="286"/>
      <c r="G233" s="286"/>
      <c r="H233" s="287"/>
      <c r="I233" s="52"/>
      <c r="J233" s="53"/>
      <c r="K233" s="53"/>
      <c r="L233" s="53"/>
      <c r="M233" s="54"/>
      <c r="Z233" s="185"/>
      <c r="AA233" s="145"/>
    </row>
    <row r="234" spans="1:27" ht="20.100000000000001" customHeight="1" x14ac:dyDescent="0.15">
      <c r="A234" s="117"/>
      <c r="B234" s="117"/>
      <c r="C234" s="136"/>
      <c r="D234" s="185"/>
      <c r="E234" s="288" t="s">
        <v>34</v>
      </c>
      <c r="F234" s="289"/>
      <c r="G234" s="289"/>
      <c r="H234" s="290"/>
      <c r="I234" s="55"/>
      <c r="J234" s="56"/>
      <c r="K234" s="56"/>
      <c r="L234" s="56"/>
      <c r="M234" s="57"/>
      <c r="Z234" s="185"/>
      <c r="AA234" s="145"/>
    </row>
    <row r="235" spans="1:27" ht="20.100000000000001" customHeight="1" x14ac:dyDescent="0.15">
      <c r="A235" s="117"/>
      <c r="B235" s="117"/>
      <c r="C235" s="136"/>
      <c r="D235" s="185"/>
      <c r="E235" s="288" t="s">
        <v>35</v>
      </c>
      <c r="F235" s="289"/>
      <c r="G235" s="289"/>
      <c r="H235" s="290"/>
      <c r="I235" s="55"/>
      <c r="J235" s="56"/>
      <c r="K235" s="56"/>
      <c r="L235" s="56"/>
      <c r="M235" s="57"/>
      <c r="Z235" s="185"/>
      <c r="AA235" s="145"/>
    </row>
    <row r="236" spans="1:27" ht="20.100000000000001" customHeight="1" thickBot="1" x14ac:dyDescent="0.2">
      <c r="A236" s="117"/>
      <c r="B236" s="117"/>
      <c r="C236" s="136"/>
      <c r="D236" s="185"/>
      <c r="E236" s="291" t="s">
        <v>36</v>
      </c>
      <c r="F236" s="292"/>
      <c r="G236" s="292"/>
      <c r="H236" s="293"/>
      <c r="I236" s="58"/>
      <c r="J236" s="59"/>
      <c r="K236" s="59"/>
      <c r="L236" s="59"/>
      <c r="M236" s="60"/>
      <c r="Z236" s="185"/>
      <c r="AA236" s="145"/>
    </row>
    <row r="237" spans="1:27" ht="20.100000000000001" customHeight="1" thickTop="1" x14ac:dyDescent="0.15">
      <c r="A237" s="117"/>
      <c r="B237" s="117"/>
      <c r="C237" s="136"/>
      <c r="E237" s="294" t="s">
        <v>131</v>
      </c>
      <c r="F237" s="295"/>
      <c r="G237" s="295"/>
      <c r="H237" s="296"/>
      <c r="I237" s="297">
        <f>I233+I235+I236</f>
        <v>0</v>
      </c>
      <c r="J237" s="298"/>
      <c r="K237" s="298"/>
      <c r="L237" s="298"/>
      <c r="M237" s="299"/>
      <c r="Z237" s="185"/>
      <c r="AA237" s="145"/>
    </row>
    <row r="238" spans="1:27" ht="20.100000000000001" customHeight="1" x14ac:dyDescent="0.15">
      <c r="A238" s="117"/>
      <c r="B238" s="117"/>
      <c r="C238" s="136"/>
      <c r="D238" s="137"/>
      <c r="E238" s="142"/>
      <c r="F238" s="142"/>
      <c r="G238" s="142"/>
      <c r="H238" s="142"/>
      <c r="I238" s="209"/>
      <c r="J238" s="209"/>
      <c r="K238" s="209"/>
      <c r="L238" s="259"/>
      <c r="M238" s="259"/>
      <c r="N238" s="259"/>
      <c r="O238" s="209"/>
      <c r="P238" s="209"/>
      <c r="Q238" s="209"/>
      <c r="R238" s="209"/>
      <c r="S238" s="209"/>
      <c r="T238" s="209"/>
      <c r="U238" s="209"/>
      <c r="V238" s="209"/>
      <c r="W238" s="209"/>
      <c r="X238" s="209"/>
      <c r="Y238" s="209"/>
      <c r="Z238" s="253"/>
      <c r="AA238" s="145"/>
    </row>
    <row r="239" spans="1:27" ht="20.100000000000001" customHeight="1" x14ac:dyDescent="0.15">
      <c r="A239" s="117"/>
      <c r="B239" s="117"/>
      <c r="C239" s="136"/>
      <c r="D239" s="137">
        <v>12</v>
      </c>
      <c r="E239" s="142" t="s">
        <v>171</v>
      </c>
      <c r="F239" s="142"/>
      <c r="G239" s="142"/>
      <c r="H239" s="142"/>
      <c r="I239" s="174"/>
      <c r="Z239" s="185"/>
      <c r="AA239" s="145"/>
    </row>
    <row r="240" spans="1:27" ht="20.100000000000001" customHeight="1" x14ac:dyDescent="0.15">
      <c r="A240" s="117"/>
      <c r="B240" s="117"/>
      <c r="C240" s="136"/>
      <c r="D240" s="185"/>
      <c r="E240" s="279" t="s">
        <v>7</v>
      </c>
      <c r="F240" s="280"/>
      <c r="G240" s="280"/>
      <c r="H240" s="281"/>
      <c r="I240" s="282" t="s">
        <v>132</v>
      </c>
      <c r="J240" s="283"/>
      <c r="K240" s="283"/>
      <c r="L240" s="283"/>
      <c r="M240" s="284"/>
      <c r="Z240" s="185"/>
      <c r="AA240" s="145"/>
    </row>
    <row r="241" spans="1:27" ht="20.100000000000001" customHeight="1" x14ac:dyDescent="0.15">
      <c r="A241" s="117"/>
      <c r="B241" s="117"/>
      <c r="C241" s="136"/>
      <c r="D241" s="137"/>
      <c r="E241" s="300" t="s">
        <v>172</v>
      </c>
      <c r="F241" s="301"/>
      <c r="G241" s="301"/>
      <c r="H241" s="302"/>
      <c r="I241" s="52"/>
      <c r="J241" s="53"/>
      <c r="K241" s="53"/>
      <c r="L241" s="53"/>
      <c r="M241" s="54"/>
      <c r="N241" s="112" t="s">
        <v>133</v>
      </c>
      <c r="Z241" s="185"/>
      <c r="AA241" s="145"/>
    </row>
    <row r="242" spans="1:27" ht="20.100000000000001" customHeight="1" thickBot="1" x14ac:dyDescent="0.2">
      <c r="A242" s="117"/>
      <c r="B242" s="117"/>
      <c r="C242" s="136"/>
      <c r="D242" s="137"/>
      <c r="E242" s="303" t="s">
        <v>173</v>
      </c>
      <c r="F242" s="304"/>
      <c r="G242" s="304"/>
      <c r="H242" s="305"/>
      <c r="I242" s="58"/>
      <c r="J242" s="59"/>
      <c r="K242" s="59"/>
      <c r="L242" s="59"/>
      <c r="M242" s="60"/>
      <c r="N242" s="112" t="s">
        <v>133</v>
      </c>
      <c r="Z242" s="185"/>
      <c r="AA242" s="145"/>
    </row>
    <row r="243" spans="1:27" ht="20.100000000000001" customHeight="1" thickTop="1" x14ac:dyDescent="0.15">
      <c r="A243" s="117"/>
      <c r="B243" s="117"/>
      <c r="C243" s="136"/>
      <c r="D243" s="137"/>
      <c r="E243" s="306" t="s">
        <v>37</v>
      </c>
      <c r="F243" s="307"/>
      <c r="G243" s="307"/>
      <c r="H243" s="308"/>
      <c r="I243" s="309" t="str">
        <f>IFERROR(ROUND(I241*100/I242,1),"")</f>
        <v/>
      </c>
      <c r="J243" s="310"/>
      <c r="K243" s="310"/>
      <c r="L243" s="310"/>
      <c r="M243" s="311"/>
      <c r="N243" s="112" t="s">
        <v>11</v>
      </c>
      <c r="Z243" s="185"/>
      <c r="AA243" s="145"/>
    </row>
    <row r="244" spans="1:27" ht="20.100000000000001" customHeight="1" x14ac:dyDescent="0.15">
      <c r="A244" s="117"/>
      <c r="B244" s="117"/>
      <c r="C244" s="136"/>
      <c r="D244" s="137"/>
      <c r="E244" s="209"/>
      <c r="F244" s="209"/>
      <c r="G244" s="209"/>
      <c r="H244" s="209"/>
      <c r="I244" s="209"/>
      <c r="J244" s="209"/>
      <c r="K244" s="209"/>
      <c r="L244" s="209"/>
      <c r="M244" s="209"/>
      <c r="N244" s="209"/>
      <c r="O244" s="209"/>
      <c r="P244" s="209"/>
      <c r="Q244" s="209"/>
      <c r="R244" s="209"/>
      <c r="S244" s="209"/>
      <c r="T244" s="209"/>
      <c r="U244" s="209"/>
      <c r="V244" s="209"/>
      <c r="W244" s="209"/>
      <c r="X244" s="209"/>
      <c r="Y244" s="209"/>
      <c r="Z244" s="253"/>
      <c r="AA244" s="145"/>
    </row>
    <row r="245" spans="1:27" ht="20.100000000000001" customHeight="1" x14ac:dyDescent="0.15">
      <c r="A245" s="117"/>
      <c r="B245" s="117"/>
      <c r="C245" s="156"/>
      <c r="D245" s="157"/>
      <c r="E245" s="157"/>
      <c r="F245" s="157"/>
      <c r="G245" s="157"/>
      <c r="H245" s="157"/>
      <c r="I245" s="157"/>
      <c r="J245" s="158"/>
      <c r="K245" s="158"/>
      <c r="L245" s="158"/>
      <c r="M245" s="181"/>
      <c r="N245" s="158"/>
      <c r="O245" s="158"/>
      <c r="P245" s="181"/>
      <c r="Q245" s="158"/>
      <c r="R245" s="158"/>
      <c r="S245" s="158"/>
      <c r="T245" s="158"/>
      <c r="U245" s="158"/>
      <c r="V245" s="158"/>
      <c r="W245" s="158"/>
      <c r="X245" s="158"/>
      <c r="Y245" s="158"/>
      <c r="Z245" s="312"/>
      <c r="AA245" s="145"/>
    </row>
    <row r="246" spans="1:27" ht="20.100000000000001" customHeight="1" x14ac:dyDescent="0.15">
      <c r="A246" s="117"/>
      <c r="B246" s="117"/>
      <c r="C246" s="142"/>
      <c r="D246" s="142"/>
      <c r="E246" s="142"/>
      <c r="F246" s="142"/>
      <c r="G246" s="142"/>
      <c r="H246" s="142"/>
      <c r="I246" s="142"/>
      <c r="J246" s="162"/>
      <c r="K246" s="162"/>
      <c r="L246" s="162"/>
      <c r="M246" s="182"/>
      <c r="N246" s="162"/>
      <c r="O246" s="162"/>
      <c r="P246" s="182"/>
      <c r="Q246" s="162"/>
      <c r="R246" s="162"/>
      <c r="S246" s="162"/>
      <c r="T246" s="162"/>
      <c r="U246" s="162"/>
      <c r="V246" s="162"/>
      <c r="W246" s="162"/>
      <c r="X246" s="162"/>
      <c r="Y246" s="162"/>
      <c r="Z246" s="162"/>
      <c r="AA246" s="162"/>
    </row>
    <row r="247" spans="1:27" ht="20.100000000000001" customHeight="1" x14ac:dyDescent="0.15">
      <c r="A247" s="128"/>
      <c r="B247" s="117"/>
      <c r="C247" s="142"/>
      <c r="D247" s="142"/>
      <c r="E247" s="142"/>
      <c r="F247" s="142"/>
      <c r="G247" s="142"/>
      <c r="H247" s="142"/>
      <c r="I247" s="162"/>
      <c r="J247" s="142"/>
      <c r="K247" s="142"/>
      <c r="L247" s="173"/>
      <c r="M247" s="142"/>
      <c r="N247" s="142"/>
      <c r="O247" s="142"/>
      <c r="P247" s="142"/>
      <c r="Q247" s="142"/>
      <c r="R247" s="142"/>
      <c r="S247" s="142"/>
      <c r="T247" s="142"/>
      <c r="U247" s="142"/>
      <c r="V247" s="142"/>
      <c r="W247" s="142"/>
      <c r="X247" s="142"/>
      <c r="Y247" s="142"/>
      <c r="Z247" s="142"/>
    </row>
    <row r="248" spans="1:27" ht="20.100000000000001" customHeight="1" x14ac:dyDescent="0.15">
      <c r="A248" s="128"/>
      <c r="B248" s="117"/>
      <c r="C248" s="129" t="s">
        <v>196</v>
      </c>
      <c r="D248" s="130"/>
      <c r="E248" s="130"/>
      <c r="F248" s="130"/>
      <c r="G248" s="130"/>
      <c r="H248" s="130"/>
      <c r="I248" s="131"/>
      <c r="L248" s="163"/>
    </row>
    <row r="249" spans="1:27" ht="20.100000000000001" customHeight="1" x14ac:dyDescent="0.15">
      <c r="A249" s="128"/>
      <c r="B249" s="117"/>
      <c r="C249" s="132"/>
      <c r="D249" s="133"/>
      <c r="E249" s="133"/>
      <c r="F249" s="133"/>
      <c r="G249" s="133"/>
      <c r="H249" s="133"/>
      <c r="I249" s="133"/>
      <c r="J249" s="134"/>
      <c r="K249" s="134"/>
      <c r="L249" s="177"/>
      <c r="M249" s="177"/>
      <c r="N249" s="134"/>
      <c r="O249" s="134"/>
      <c r="P249" s="134"/>
      <c r="Q249" s="134"/>
      <c r="R249" s="134"/>
      <c r="S249" s="134"/>
      <c r="T249" s="134"/>
      <c r="U249" s="134"/>
      <c r="V249" s="134"/>
      <c r="W249" s="134"/>
      <c r="X249" s="134"/>
      <c r="Y249" s="134"/>
      <c r="Z249" s="135"/>
    </row>
    <row r="250" spans="1:27" ht="20.100000000000001" hidden="1" customHeight="1" x14ac:dyDescent="0.15">
      <c r="A250" s="128"/>
      <c r="B250" s="117"/>
      <c r="C250" s="132"/>
      <c r="D250" s="133"/>
      <c r="E250" s="133"/>
      <c r="F250" s="133"/>
      <c r="G250" s="133"/>
      <c r="H250" s="133"/>
      <c r="I250" s="133"/>
      <c r="J250" s="142"/>
      <c r="K250" s="142"/>
      <c r="L250" s="173"/>
      <c r="M250" s="173"/>
      <c r="N250" s="142"/>
      <c r="O250" s="142"/>
      <c r="P250" s="142"/>
      <c r="Q250" s="142"/>
      <c r="R250" s="142"/>
      <c r="S250" s="142"/>
      <c r="T250" s="142"/>
      <c r="U250" s="142"/>
      <c r="V250" s="142"/>
      <c r="W250" s="142"/>
      <c r="X250" s="142"/>
      <c r="Y250" s="142"/>
      <c r="Z250" s="141"/>
    </row>
    <row r="251" spans="1:27" ht="20.100000000000001" customHeight="1" x14ac:dyDescent="0.15">
      <c r="A251" s="128"/>
      <c r="B251" s="117"/>
      <c r="C251" s="136"/>
      <c r="D251" s="137">
        <v>1</v>
      </c>
      <c r="E251" s="112" t="s">
        <v>40</v>
      </c>
      <c r="J251" s="143"/>
      <c r="K251" s="143"/>
      <c r="L251" s="180"/>
      <c r="M251" s="143"/>
      <c r="N251" s="143"/>
      <c r="O251" s="180"/>
      <c r="P251" s="143"/>
      <c r="Q251" s="143"/>
      <c r="R251" s="180"/>
      <c r="S251" s="143"/>
      <c r="T251" s="143"/>
      <c r="U251" s="143"/>
      <c r="V251" s="143"/>
      <c r="W251" s="143"/>
      <c r="X251" s="143"/>
      <c r="Y251" s="143"/>
      <c r="Z251" s="141"/>
    </row>
    <row r="252" spans="1:27" ht="30" customHeight="1" x14ac:dyDescent="0.15">
      <c r="A252" s="128"/>
      <c r="B252" s="117"/>
      <c r="C252" s="136"/>
      <c r="D252" s="137"/>
      <c r="E252" s="313" t="s">
        <v>136</v>
      </c>
      <c r="F252" s="313"/>
      <c r="G252" s="313"/>
      <c r="H252" s="313"/>
      <c r="I252" s="313"/>
      <c r="J252" s="313"/>
      <c r="K252" s="313"/>
      <c r="L252" s="313"/>
      <c r="M252" s="313"/>
      <c r="N252" s="313"/>
      <c r="O252" s="313"/>
      <c r="P252" s="313"/>
      <c r="Q252" s="313"/>
      <c r="R252" s="313"/>
      <c r="S252" s="313"/>
      <c r="T252" s="313"/>
      <c r="U252" s="313"/>
      <c r="V252" s="313"/>
      <c r="W252" s="313"/>
      <c r="X252" s="313"/>
      <c r="Y252" s="313"/>
      <c r="Z252" s="141"/>
    </row>
    <row r="253" spans="1:27" ht="20.100000000000001" customHeight="1" x14ac:dyDescent="0.15">
      <c r="A253" s="128"/>
      <c r="B253" s="117"/>
      <c r="C253" s="132"/>
      <c r="D253" s="253"/>
      <c r="E253" s="314" t="s">
        <v>134</v>
      </c>
      <c r="F253" s="315"/>
      <c r="G253" s="315"/>
      <c r="H253" s="315"/>
      <c r="I253" s="315"/>
      <c r="J253" s="315"/>
      <c r="K253" s="315"/>
      <c r="L253" s="315"/>
      <c r="M253" s="315"/>
      <c r="N253" s="315"/>
      <c r="O253" s="315"/>
      <c r="P253" s="314" t="s">
        <v>135</v>
      </c>
      <c r="Q253" s="315"/>
      <c r="R253" s="315"/>
      <c r="S253" s="315"/>
      <c r="T253" s="315"/>
      <c r="U253" s="316"/>
      <c r="V253" s="317" t="s">
        <v>169</v>
      </c>
      <c r="W253" s="318"/>
      <c r="X253" s="318"/>
      <c r="Y253" s="319"/>
      <c r="Z253" s="185"/>
    </row>
    <row r="254" spans="1:27" ht="20.100000000000001" customHeight="1" x14ac:dyDescent="0.15">
      <c r="A254" s="128"/>
      <c r="B254" s="117"/>
      <c r="C254" s="132"/>
      <c r="D254" s="253"/>
      <c r="E254" s="61"/>
      <c r="F254" s="62"/>
      <c r="G254" s="62"/>
      <c r="H254" s="62"/>
      <c r="I254" s="62"/>
      <c r="J254" s="320" t="s">
        <v>17</v>
      </c>
      <c r="K254" s="68"/>
      <c r="L254" s="62"/>
      <c r="M254" s="62"/>
      <c r="N254" s="62"/>
      <c r="O254" s="321" t="s">
        <v>17</v>
      </c>
      <c r="P254" s="61"/>
      <c r="Q254" s="62"/>
      <c r="R254" s="62"/>
      <c r="S254" s="320" t="s">
        <v>17</v>
      </c>
      <c r="T254" s="3"/>
      <c r="U254" s="322" t="s">
        <v>17</v>
      </c>
      <c r="V254" s="323"/>
      <c r="W254" s="324"/>
      <c r="X254" s="324"/>
      <c r="Y254" s="325"/>
      <c r="Z254" s="185"/>
    </row>
    <row r="255" spans="1:27" ht="20.100000000000001" customHeight="1" x14ac:dyDescent="0.15">
      <c r="A255" s="128"/>
      <c r="B255" s="117"/>
      <c r="C255" s="132"/>
      <c r="D255" s="253"/>
      <c r="E255" s="63"/>
      <c r="F255" s="64"/>
      <c r="G255" s="64"/>
      <c r="H255" s="64"/>
      <c r="I255" s="64"/>
      <c r="J255" s="326" t="s">
        <v>16</v>
      </c>
      <c r="K255" s="69"/>
      <c r="L255" s="64"/>
      <c r="M255" s="64"/>
      <c r="N255" s="64"/>
      <c r="O255" s="327" t="s">
        <v>16</v>
      </c>
      <c r="P255" s="63"/>
      <c r="Q255" s="64"/>
      <c r="R255" s="64"/>
      <c r="S255" s="328" t="s">
        <v>16</v>
      </c>
      <c r="T255" s="2"/>
      <c r="U255" s="329" t="s">
        <v>16</v>
      </c>
      <c r="V255" s="330"/>
      <c r="W255" s="331"/>
      <c r="X255" s="331"/>
      <c r="Y255" s="332"/>
      <c r="Z255" s="185"/>
    </row>
    <row r="256" spans="1:27" ht="20.100000000000001" customHeight="1" x14ac:dyDescent="0.15">
      <c r="A256" s="128"/>
      <c r="B256" s="117"/>
      <c r="C256" s="132"/>
      <c r="D256" s="253"/>
      <c r="E256" s="65"/>
      <c r="F256" s="66"/>
      <c r="G256" s="66"/>
      <c r="H256" s="66"/>
      <c r="I256" s="66"/>
      <c r="J256" s="67"/>
      <c r="K256" s="70"/>
      <c r="L256" s="66"/>
      <c r="M256" s="66"/>
      <c r="N256" s="66"/>
      <c r="O256" s="71"/>
      <c r="P256" s="65"/>
      <c r="Q256" s="66"/>
      <c r="R256" s="66"/>
      <c r="S256" s="105"/>
      <c r="T256" s="70"/>
      <c r="U256" s="71"/>
      <c r="V256" s="65"/>
      <c r="W256" s="106"/>
      <c r="X256" s="106"/>
      <c r="Y256" s="107"/>
      <c r="Z256" s="185"/>
    </row>
    <row r="257" spans="1:26" ht="30" customHeight="1" x14ac:dyDescent="0.15">
      <c r="A257" s="128"/>
      <c r="B257" s="117"/>
      <c r="C257" s="136"/>
      <c r="D257" s="137"/>
      <c r="E257" s="333" t="str">
        <f>"*1 "&amp;日付例&amp;"　年月日を入力してください。"</f>
        <v>*1 例)2025/4/1、R7/4/1　年月日を入力してください。</v>
      </c>
      <c r="F257" s="334"/>
      <c r="G257" s="334"/>
      <c r="H257" s="334"/>
      <c r="Z257" s="141"/>
    </row>
    <row r="258" spans="1:26" ht="20.100000000000001" customHeight="1" x14ac:dyDescent="0.15">
      <c r="A258" s="128"/>
      <c r="B258" s="117"/>
      <c r="C258" s="136"/>
      <c r="D258" s="137">
        <v>2</v>
      </c>
      <c r="E258" s="112" t="s">
        <v>2</v>
      </c>
      <c r="J258" s="143"/>
      <c r="K258" s="143"/>
      <c r="L258" s="180"/>
      <c r="M258" s="143"/>
      <c r="N258" s="143"/>
      <c r="O258" s="180"/>
      <c r="P258" s="143"/>
      <c r="Q258" s="143"/>
      <c r="R258" s="180"/>
      <c r="S258" s="143"/>
      <c r="T258" s="143"/>
      <c r="U258" s="143"/>
      <c r="V258" s="143"/>
      <c r="W258" s="143"/>
      <c r="X258" s="143"/>
      <c r="Y258" s="143"/>
      <c r="Z258" s="141"/>
    </row>
    <row r="259" spans="1:26" ht="20.100000000000001" customHeight="1" x14ac:dyDescent="0.15">
      <c r="A259" s="128"/>
      <c r="B259" s="117"/>
      <c r="C259" s="136"/>
      <c r="D259" s="137"/>
      <c r="E259" s="335" t="s">
        <v>3</v>
      </c>
      <c r="F259" s="336"/>
      <c r="G259" s="336"/>
      <c r="H259" s="337"/>
      <c r="I259" s="52"/>
      <c r="J259" s="53"/>
      <c r="K259" s="53"/>
      <c r="L259" s="53"/>
      <c r="M259" s="54"/>
      <c r="P259" s="334"/>
      <c r="Q259" s="334"/>
      <c r="R259" s="334"/>
      <c r="S259" s="143"/>
      <c r="T259" s="143"/>
      <c r="U259" s="143"/>
      <c r="V259" s="143"/>
      <c r="W259" s="143"/>
      <c r="X259" s="143"/>
      <c r="Y259" s="143"/>
      <c r="Z259" s="141"/>
    </row>
    <row r="260" spans="1:26" ht="20.100000000000001" customHeight="1" x14ac:dyDescent="0.15">
      <c r="A260" s="128"/>
      <c r="B260" s="117"/>
      <c r="C260" s="132"/>
      <c r="D260" s="137"/>
      <c r="E260" s="338" t="s">
        <v>4</v>
      </c>
      <c r="F260" s="339"/>
      <c r="G260" s="339"/>
      <c r="H260" s="340"/>
      <c r="I260" s="55"/>
      <c r="J260" s="56"/>
      <c r="K260" s="56"/>
      <c r="L260" s="56"/>
      <c r="M260" s="57"/>
      <c r="P260" s="334"/>
      <c r="Q260" s="334"/>
      <c r="R260" s="334"/>
      <c r="S260" s="209"/>
      <c r="T260" s="259"/>
      <c r="U260" s="259"/>
      <c r="V260" s="259"/>
      <c r="W260" s="259"/>
      <c r="X260" s="259"/>
      <c r="Y260" s="259"/>
      <c r="Z260" s="141"/>
    </row>
    <row r="261" spans="1:26" ht="20.100000000000001" customHeight="1" thickBot="1" x14ac:dyDescent="0.2">
      <c r="A261" s="128"/>
      <c r="B261" s="117"/>
      <c r="C261" s="132"/>
      <c r="D261" s="137"/>
      <c r="E261" s="341" t="s">
        <v>5</v>
      </c>
      <c r="F261" s="342"/>
      <c r="G261" s="342"/>
      <c r="H261" s="343"/>
      <c r="I261" s="58"/>
      <c r="J261" s="59"/>
      <c r="K261" s="59"/>
      <c r="L261" s="59"/>
      <c r="M261" s="60"/>
      <c r="P261" s="334"/>
      <c r="Q261" s="334"/>
      <c r="R261" s="334"/>
      <c r="S261" s="209"/>
      <c r="T261" s="209"/>
      <c r="U261" s="209"/>
      <c r="V261" s="209"/>
      <c r="W261" s="209"/>
      <c r="X261" s="209"/>
      <c r="Y261" s="209"/>
      <c r="Z261" s="141"/>
    </row>
    <row r="262" spans="1:26" ht="20.100000000000001" customHeight="1" thickTop="1" x14ac:dyDescent="0.15">
      <c r="A262" s="128"/>
      <c r="B262" s="117"/>
      <c r="C262" s="136"/>
      <c r="D262" s="137"/>
      <c r="E262" s="344" t="s">
        <v>6</v>
      </c>
      <c r="F262" s="345"/>
      <c r="G262" s="345"/>
      <c r="H262" s="346"/>
      <c r="I262" s="297">
        <f>I259+I260+I261</f>
        <v>0</v>
      </c>
      <c r="J262" s="298"/>
      <c r="K262" s="298"/>
      <c r="L262" s="298"/>
      <c r="M262" s="299"/>
      <c r="P262" s="334"/>
      <c r="Q262" s="334"/>
      <c r="R262" s="334"/>
      <c r="S262" s="209"/>
      <c r="T262" s="143"/>
      <c r="U262" s="143"/>
      <c r="V262" s="143"/>
      <c r="W262" s="143"/>
      <c r="X262" s="143"/>
      <c r="Y262" s="143"/>
      <c r="Z262" s="141"/>
    </row>
    <row r="263" spans="1:26" ht="20.100000000000001" customHeight="1" x14ac:dyDescent="0.15">
      <c r="A263" s="128"/>
      <c r="B263" s="117"/>
      <c r="C263" s="136"/>
      <c r="D263" s="137"/>
      <c r="E263" s="334"/>
      <c r="F263" s="334"/>
      <c r="G263" s="334"/>
      <c r="H263" s="334"/>
      <c r="I263" s="334"/>
      <c r="J263" s="334"/>
      <c r="K263" s="334"/>
      <c r="L263" s="334"/>
      <c r="M263" s="334"/>
      <c r="N263" s="334"/>
      <c r="O263" s="334"/>
      <c r="P263" s="334"/>
      <c r="Q263" s="334"/>
      <c r="R263" s="334"/>
      <c r="S263" s="209"/>
      <c r="T263" s="143"/>
      <c r="U263" s="143"/>
      <c r="V263" s="143"/>
      <c r="W263" s="143"/>
      <c r="X263" s="143"/>
      <c r="Y263" s="143"/>
      <c r="Z263" s="141"/>
    </row>
    <row r="264" spans="1:26" ht="20.100000000000001" customHeight="1" x14ac:dyDescent="0.15">
      <c r="A264" s="128"/>
      <c r="B264" s="117"/>
      <c r="C264" s="136"/>
      <c r="D264" s="137">
        <v>3</v>
      </c>
      <c r="E264" s="112" t="s">
        <v>39</v>
      </c>
      <c r="J264" s="143"/>
      <c r="K264" s="143"/>
      <c r="L264" s="180"/>
      <c r="M264" s="143"/>
      <c r="N264" s="143"/>
      <c r="O264" s="180"/>
      <c r="P264" s="143"/>
      <c r="Q264" s="143"/>
      <c r="R264" s="180"/>
      <c r="S264" s="143"/>
      <c r="T264" s="143"/>
      <c r="U264" s="143"/>
      <c r="V264" s="143"/>
      <c r="W264" s="143"/>
      <c r="X264" s="143"/>
      <c r="Y264" s="143"/>
      <c r="Z264" s="141"/>
    </row>
    <row r="265" spans="1:26" ht="30" customHeight="1" x14ac:dyDescent="0.15">
      <c r="A265" s="128"/>
      <c r="B265" s="117"/>
      <c r="C265" s="132"/>
      <c r="E265" s="347" t="s">
        <v>149</v>
      </c>
      <c r="F265" s="347"/>
      <c r="G265" s="347"/>
      <c r="H265" s="347"/>
      <c r="I265" s="347"/>
      <c r="J265" s="347"/>
      <c r="K265" s="347"/>
      <c r="L265" s="347"/>
      <c r="M265" s="347"/>
      <c r="N265" s="347"/>
      <c r="O265" s="347"/>
      <c r="P265" s="347"/>
      <c r="Q265" s="347"/>
      <c r="R265" s="347"/>
      <c r="S265" s="347"/>
      <c r="T265" s="347"/>
      <c r="U265" s="347"/>
      <c r="V265" s="347"/>
      <c r="W265" s="347"/>
      <c r="X265" s="347"/>
      <c r="Y265" s="347"/>
      <c r="Z265" s="141"/>
    </row>
    <row r="266" spans="1:26" ht="20.100000000000001" customHeight="1" x14ac:dyDescent="0.15">
      <c r="A266" s="128">
        <f>IFERROR(IF(COUNTIF($N267:$N334,"○")&lt;1,1001,0),3)</f>
        <v>1001</v>
      </c>
      <c r="B266" s="433"/>
      <c r="C266" s="132"/>
      <c r="E266" s="348" t="s">
        <v>72</v>
      </c>
      <c r="F266" s="349"/>
      <c r="G266" s="349"/>
      <c r="H266" s="349"/>
      <c r="I266" s="349"/>
      <c r="J266" s="349"/>
      <c r="K266" s="349"/>
      <c r="L266" s="349"/>
      <c r="M266" s="350"/>
      <c r="N266" s="351" t="s">
        <v>69</v>
      </c>
      <c r="O266" s="352"/>
      <c r="P266" s="353" t="s">
        <v>139</v>
      </c>
      <c r="Q266" s="353"/>
      <c r="R266" s="353"/>
      <c r="S266" s="353"/>
      <c r="T266" s="353" t="s">
        <v>140</v>
      </c>
      <c r="U266" s="353"/>
      <c r="V266" s="353"/>
      <c r="W266" s="353"/>
      <c r="X266" s="353"/>
      <c r="Y266" s="354"/>
      <c r="Z266" s="141"/>
    </row>
    <row r="267" spans="1:26" ht="20.100000000000001" customHeight="1" x14ac:dyDescent="0.15">
      <c r="A267" s="128"/>
      <c r="B267" s="117"/>
      <c r="C267" s="145"/>
      <c r="D267" s="142"/>
      <c r="E267" s="355" t="s">
        <v>71</v>
      </c>
      <c r="F267" s="356">
        <v>101</v>
      </c>
      <c r="G267" s="357" t="s">
        <v>41</v>
      </c>
      <c r="H267" s="358"/>
      <c r="I267" s="358"/>
      <c r="J267" s="358"/>
      <c r="K267" s="358"/>
      <c r="L267" s="358"/>
      <c r="M267" s="359"/>
      <c r="N267" s="45"/>
      <c r="O267" s="46"/>
      <c r="P267" s="35"/>
      <c r="Q267" s="48"/>
      <c r="R267" s="48"/>
      <c r="S267" s="49"/>
      <c r="T267" s="35"/>
      <c r="U267" s="48"/>
      <c r="V267" s="48"/>
      <c r="W267" s="48"/>
      <c r="X267" s="48"/>
      <c r="Y267" s="50"/>
      <c r="Z267" s="141"/>
    </row>
    <row r="268" spans="1:26" ht="20.100000000000001" customHeight="1" x14ac:dyDescent="0.15">
      <c r="B268" s="185"/>
      <c r="D268" s="185"/>
      <c r="E268" s="361"/>
      <c r="F268" s="362">
        <v>102</v>
      </c>
      <c r="G268" s="363" t="s">
        <v>42</v>
      </c>
      <c r="H268" s="364"/>
      <c r="I268" s="364"/>
      <c r="J268" s="364"/>
      <c r="K268" s="364"/>
      <c r="L268" s="364"/>
      <c r="M268" s="365"/>
      <c r="N268" s="41"/>
      <c r="O268" s="42"/>
      <c r="P268" s="16"/>
      <c r="Q268" s="17"/>
      <c r="R268" s="17"/>
      <c r="S268" s="18"/>
      <c r="T268" s="16"/>
      <c r="U268" s="17"/>
      <c r="V268" s="17"/>
      <c r="W268" s="17"/>
      <c r="X268" s="17"/>
      <c r="Y268" s="47"/>
      <c r="Z268" s="185"/>
    </row>
    <row r="269" spans="1:26" ht="20.100000000000001" customHeight="1" x14ac:dyDescent="0.15">
      <c r="B269" s="185"/>
      <c r="E269" s="361"/>
      <c r="F269" s="362">
        <v>103</v>
      </c>
      <c r="G269" s="363" t="s">
        <v>43</v>
      </c>
      <c r="H269" s="364"/>
      <c r="I269" s="364"/>
      <c r="J269" s="364"/>
      <c r="K269" s="364"/>
      <c r="L269" s="364"/>
      <c r="M269" s="365"/>
      <c r="N269" s="41"/>
      <c r="O269" s="42"/>
      <c r="P269" s="16"/>
      <c r="Q269" s="17"/>
      <c r="R269" s="17"/>
      <c r="S269" s="18"/>
      <c r="T269" s="16"/>
      <c r="U269" s="17"/>
      <c r="V269" s="17"/>
      <c r="W269" s="17"/>
      <c r="X269" s="17"/>
      <c r="Y269" s="47"/>
      <c r="Z269" s="185"/>
    </row>
    <row r="270" spans="1:26" ht="20.100000000000001" customHeight="1" x14ac:dyDescent="0.15">
      <c r="B270" s="185"/>
      <c r="E270" s="361"/>
      <c r="F270" s="362">
        <v>104</v>
      </c>
      <c r="G270" s="363" t="s">
        <v>44</v>
      </c>
      <c r="H270" s="364"/>
      <c r="I270" s="364"/>
      <c r="J270" s="364"/>
      <c r="K270" s="364"/>
      <c r="L270" s="364"/>
      <c r="M270" s="365"/>
      <c r="N270" s="41"/>
      <c r="O270" s="42"/>
      <c r="P270" s="16"/>
      <c r="Q270" s="17"/>
      <c r="R270" s="17"/>
      <c r="S270" s="18"/>
      <c r="T270" s="16"/>
      <c r="U270" s="17"/>
      <c r="V270" s="17"/>
      <c r="W270" s="17"/>
      <c r="X270" s="17"/>
      <c r="Y270" s="47"/>
      <c r="Z270" s="185"/>
    </row>
    <row r="271" spans="1:26" ht="20.100000000000001" customHeight="1" x14ac:dyDescent="0.15">
      <c r="B271" s="185"/>
      <c r="E271" s="361"/>
      <c r="F271" s="362">
        <v>105</v>
      </c>
      <c r="G271" s="363" t="s">
        <v>45</v>
      </c>
      <c r="H271" s="364"/>
      <c r="I271" s="364"/>
      <c r="J271" s="364"/>
      <c r="K271" s="364"/>
      <c r="L271" s="364"/>
      <c r="M271" s="365"/>
      <c r="N271" s="41"/>
      <c r="O271" s="42"/>
      <c r="P271" s="16"/>
      <c r="Q271" s="17"/>
      <c r="R271" s="17"/>
      <c r="S271" s="18"/>
      <c r="T271" s="16"/>
      <c r="U271" s="17"/>
      <c r="V271" s="17"/>
      <c r="W271" s="17"/>
      <c r="X271" s="17"/>
      <c r="Y271" s="47"/>
      <c r="Z271" s="185"/>
    </row>
    <row r="272" spans="1:26" ht="20.100000000000001" customHeight="1" x14ac:dyDescent="0.15">
      <c r="B272" s="185"/>
      <c r="E272" s="361"/>
      <c r="F272" s="362">
        <v>106</v>
      </c>
      <c r="G272" s="363" t="s">
        <v>46</v>
      </c>
      <c r="H272" s="364"/>
      <c r="I272" s="364"/>
      <c r="J272" s="364"/>
      <c r="K272" s="364"/>
      <c r="L272" s="364"/>
      <c r="M272" s="365"/>
      <c r="N272" s="41"/>
      <c r="O272" s="42"/>
      <c r="P272" s="16"/>
      <c r="Q272" s="17"/>
      <c r="R272" s="17"/>
      <c r="S272" s="18"/>
      <c r="T272" s="16"/>
      <c r="U272" s="17"/>
      <c r="V272" s="17"/>
      <c r="W272" s="17"/>
      <c r="X272" s="17"/>
      <c r="Y272" s="47"/>
      <c r="Z272" s="185"/>
    </row>
    <row r="273" spans="2:26" ht="20.100000000000001" customHeight="1" x14ac:dyDescent="0.15">
      <c r="B273" s="185"/>
      <c r="E273" s="361"/>
      <c r="F273" s="362">
        <v>107</v>
      </c>
      <c r="G273" s="363" t="s">
        <v>47</v>
      </c>
      <c r="H273" s="364"/>
      <c r="I273" s="364"/>
      <c r="J273" s="364"/>
      <c r="K273" s="364"/>
      <c r="L273" s="364"/>
      <c r="M273" s="365"/>
      <c r="N273" s="41"/>
      <c r="O273" s="42"/>
      <c r="P273" s="16"/>
      <c r="Q273" s="17"/>
      <c r="R273" s="17"/>
      <c r="S273" s="18"/>
      <c r="T273" s="16"/>
      <c r="U273" s="17"/>
      <c r="V273" s="17"/>
      <c r="W273" s="17"/>
      <c r="X273" s="17"/>
      <c r="Y273" s="47"/>
      <c r="Z273" s="185"/>
    </row>
    <row r="274" spans="2:26" ht="20.100000000000001" customHeight="1" x14ac:dyDescent="0.15">
      <c r="B274" s="185"/>
      <c r="E274" s="361"/>
      <c r="F274" s="362">
        <v>108</v>
      </c>
      <c r="G274" s="363" t="s">
        <v>48</v>
      </c>
      <c r="H274" s="364"/>
      <c r="I274" s="364"/>
      <c r="J274" s="364"/>
      <c r="K274" s="364"/>
      <c r="L274" s="364"/>
      <c r="M274" s="365"/>
      <c r="N274" s="41"/>
      <c r="O274" s="42"/>
      <c r="P274" s="16"/>
      <c r="Q274" s="17"/>
      <c r="R274" s="17"/>
      <c r="S274" s="18"/>
      <c r="T274" s="16"/>
      <c r="U274" s="17"/>
      <c r="V274" s="17"/>
      <c r="W274" s="17"/>
      <c r="X274" s="17"/>
      <c r="Y274" s="47"/>
      <c r="Z274" s="185"/>
    </row>
    <row r="275" spans="2:26" ht="20.100000000000001" customHeight="1" x14ac:dyDescent="0.15">
      <c r="B275" s="185"/>
      <c r="E275" s="361"/>
      <c r="F275" s="362">
        <v>109</v>
      </c>
      <c r="G275" s="363" t="s">
        <v>49</v>
      </c>
      <c r="H275" s="364"/>
      <c r="I275" s="364"/>
      <c r="J275" s="364"/>
      <c r="K275" s="364"/>
      <c r="L275" s="364"/>
      <c r="M275" s="365"/>
      <c r="N275" s="41"/>
      <c r="O275" s="42"/>
      <c r="P275" s="16"/>
      <c r="Q275" s="17"/>
      <c r="R275" s="17"/>
      <c r="S275" s="18"/>
      <c r="T275" s="16"/>
      <c r="U275" s="17"/>
      <c r="V275" s="17"/>
      <c r="W275" s="17"/>
      <c r="X275" s="17"/>
      <c r="Y275" s="47"/>
      <c r="Z275" s="185"/>
    </row>
    <row r="276" spans="2:26" ht="20.100000000000001" customHeight="1" x14ac:dyDescent="0.15">
      <c r="B276" s="185"/>
      <c r="E276" s="361"/>
      <c r="F276" s="362">
        <v>110</v>
      </c>
      <c r="G276" s="363" t="s">
        <v>50</v>
      </c>
      <c r="H276" s="364"/>
      <c r="I276" s="364"/>
      <c r="J276" s="364"/>
      <c r="K276" s="364"/>
      <c r="L276" s="364"/>
      <c r="M276" s="365"/>
      <c r="N276" s="41"/>
      <c r="O276" s="42"/>
      <c r="P276" s="16"/>
      <c r="Q276" s="17"/>
      <c r="R276" s="17"/>
      <c r="S276" s="18"/>
      <c r="T276" s="16"/>
      <c r="U276" s="17"/>
      <c r="V276" s="17"/>
      <c r="W276" s="17"/>
      <c r="X276" s="17"/>
      <c r="Y276" s="47"/>
      <c r="Z276" s="185"/>
    </row>
    <row r="277" spans="2:26" ht="20.100000000000001" customHeight="1" x14ac:dyDescent="0.15">
      <c r="B277" s="185"/>
      <c r="E277" s="361"/>
      <c r="F277" s="362">
        <v>111</v>
      </c>
      <c r="G277" s="363" t="s">
        <v>51</v>
      </c>
      <c r="H277" s="364"/>
      <c r="I277" s="364"/>
      <c r="J277" s="364"/>
      <c r="K277" s="364"/>
      <c r="L277" s="364"/>
      <c r="M277" s="365"/>
      <c r="N277" s="41"/>
      <c r="O277" s="42"/>
      <c r="P277" s="16"/>
      <c r="Q277" s="17"/>
      <c r="R277" s="17"/>
      <c r="S277" s="18"/>
      <c r="T277" s="16"/>
      <c r="U277" s="17"/>
      <c r="V277" s="17"/>
      <c r="W277" s="17"/>
      <c r="X277" s="17"/>
      <c r="Y277" s="47"/>
      <c r="Z277" s="185"/>
    </row>
    <row r="278" spans="2:26" ht="20.100000000000001" customHeight="1" x14ac:dyDescent="0.15">
      <c r="B278" s="185"/>
      <c r="E278" s="361"/>
      <c r="F278" s="362">
        <v>112</v>
      </c>
      <c r="G278" s="363" t="s">
        <v>52</v>
      </c>
      <c r="H278" s="364"/>
      <c r="I278" s="364"/>
      <c r="J278" s="364"/>
      <c r="K278" s="364"/>
      <c r="L278" s="364"/>
      <c r="M278" s="365"/>
      <c r="N278" s="41"/>
      <c r="O278" s="42"/>
      <c r="P278" s="16"/>
      <c r="Q278" s="17"/>
      <c r="R278" s="17"/>
      <c r="S278" s="18"/>
      <c r="T278" s="16"/>
      <c r="U278" s="17"/>
      <c r="V278" s="17"/>
      <c r="W278" s="17"/>
      <c r="X278" s="17"/>
      <c r="Y278" s="47"/>
      <c r="Z278" s="185"/>
    </row>
    <row r="279" spans="2:26" ht="20.100000000000001" customHeight="1" x14ac:dyDescent="0.15">
      <c r="B279" s="185"/>
      <c r="E279" s="361"/>
      <c r="F279" s="362">
        <v>113</v>
      </c>
      <c r="G279" s="363" t="s">
        <v>53</v>
      </c>
      <c r="H279" s="364"/>
      <c r="I279" s="364"/>
      <c r="J279" s="364"/>
      <c r="K279" s="364"/>
      <c r="L279" s="364"/>
      <c r="M279" s="365"/>
      <c r="N279" s="41"/>
      <c r="O279" s="42"/>
      <c r="P279" s="16"/>
      <c r="Q279" s="17"/>
      <c r="R279" s="17"/>
      <c r="S279" s="18"/>
      <c r="T279" s="16"/>
      <c r="U279" s="17"/>
      <c r="V279" s="17"/>
      <c r="W279" s="17"/>
      <c r="X279" s="17"/>
      <c r="Y279" s="47"/>
      <c r="Z279" s="185"/>
    </row>
    <row r="280" spans="2:26" ht="20.100000000000001" customHeight="1" x14ac:dyDescent="0.15">
      <c r="B280" s="185"/>
      <c r="E280" s="361"/>
      <c r="F280" s="362">
        <v>114</v>
      </c>
      <c r="G280" s="363" t="s">
        <v>54</v>
      </c>
      <c r="H280" s="364"/>
      <c r="I280" s="364"/>
      <c r="J280" s="364"/>
      <c r="K280" s="364"/>
      <c r="L280" s="364"/>
      <c r="M280" s="365"/>
      <c r="N280" s="41"/>
      <c r="O280" s="42"/>
      <c r="P280" s="16"/>
      <c r="Q280" s="17"/>
      <c r="R280" s="17"/>
      <c r="S280" s="18"/>
      <c r="T280" s="16"/>
      <c r="U280" s="17"/>
      <c r="V280" s="17"/>
      <c r="W280" s="17"/>
      <c r="X280" s="17"/>
      <c r="Y280" s="47"/>
      <c r="Z280" s="185"/>
    </row>
    <row r="281" spans="2:26" ht="20.100000000000001" customHeight="1" x14ac:dyDescent="0.15">
      <c r="B281" s="185"/>
      <c r="E281" s="361"/>
      <c r="F281" s="362">
        <v>115</v>
      </c>
      <c r="G281" s="363" t="s">
        <v>55</v>
      </c>
      <c r="H281" s="364"/>
      <c r="I281" s="364"/>
      <c r="J281" s="364"/>
      <c r="K281" s="364"/>
      <c r="L281" s="364"/>
      <c r="M281" s="365"/>
      <c r="N281" s="41"/>
      <c r="O281" s="42"/>
      <c r="P281" s="16"/>
      <c r="Q281" s="17"/>
      <c r="R281" s="17"/>
      <c r="S281" s="18"/>
      <c r="T281" s="16"/>
      <c r="U281" s="17"/>
      <c r="V281" s="17"/>
      <c r="W281" s="17"/>
      <c r="X281" s="17"/>
      <c r="Y281" s="47"/>
      <c r="Z281" s="185"/>
    </row>
    <row r="282" spans="2:26" ht="20.100000000000001" customHeight="1" x14ac:dyDescent="0.15">
      <c r="B282" s="185"/>
      <c r="E282" s="361"/>
      <c r="F282" s="362">
        <v>116</v>
      </c>
      <c r="G282" s="363" t="s">
        <v>56</v>
      </c>
      <c r="H282" s="364"/>
      <c r="I282" s="364"/>
      <c r="J282" s="364"/>
      <c r="K282" s="364"/>
      <c r="L282" s="364"/>
      <c r="M282" s="365"/>
      <c r="N282" s="41"/>
      <c r="O282" s="42"/>
      <c r="P282" s="16"/>
      <c r="Q282" s="17"/>
      <c r="R282" s="17"/>
      <c r="S282" s="18"/>
      <c r="T282" s="16"/>
      <c r="U282" s="17"/>
      <c r="V282" s="17"/>
      <c r="W282" s="17"/>
      <c r="X282" s="17"/>
      <c r="Y282" s="47"/>
      <c r="Z282" s="185"/>
    </row>
    <row r="283" spans="2:26" ht="20.100000000000001" customHeight="1" x14ac:dyDescent="0.15">
      <c r="B283" s="185"/>
      <c r="E283" s="361"/>
      <c r="F283" s="362">
        <v>117</v>
      </c>
      <c r="G283" s="363" t="s">
        <v>57</v>
      </c>
      <c r="H283" s="364"/>
      <c r="I283" s="364"/>
      <c r="J283" s="364"/>
      <c r="K283" s="364"/>
      <c r="L283" s="364"/>
      <c r="M283" s="365"/>
      <c r="N283" s="41"/>
      <c r="O283" s="42"/>
      <c r="P283" s="16"/>
      <c r="Q283" s="17"/>
      <c r="R283" s="17"/>
      <c r="S283" s="18"/>
      <c r="T283" s="16"/>
      <c r="U283" s="17"/>
      <c r="V283" s="17"/>
      <c r="W283" s="17"/>
      <c r="X283" s="17"/>
      <c r="Y283" s="47"/>
      <c r="Z283" s="185"/>
    </row>
    <row r="284" spans="2:26" ht="20.100000000000001" customHeight="1" x14ac:dyDescent="0.15">
      <c r="B284" s="185"/>
      <c r="E284" s="361"/>
      <c r="F284" s="362">
        <v>118</v>
      </c>
      <c r="G284" s="363" t="s">
        <v>58</v>
      </c>
      <c r="H284" s="364"/>
      <c r="I284" s="364"/>
      <c r="J284" s="364"/>
      <c r="K284" s="364"/>
      <c r="L284" s="364"/>
      <c r="M284" s="365"/>
      <c r="N284" s="41"/>
      <c r="O284" s="42"/>
      <c r="P284" s="16"/>
      <c r="Q284" s="17"/>
      <c r="R284" s="17"/>
      <c r="S284" s="18"/>
      <c r="T284" s="16"/>
      <c r="U284" s="17"/>
      <c r="V284" s="17"/>
      <c r="W284" s="17"/>
      <c r="X284" s="17"/>
      <c r="Y284" s="47"/>
      <c r="Z284" s="185"/>
    </row>
    <row r="285" spans="2:26" ht="20.100000000000001" customHeight="1" x14ac:dyDescent="0.15">
      <c r="B285" s="185"/>
      <c r="E285" s="361"/>
      <c r="F285" s="362">
        <v>119</v>
      </c>
      <c r="G285" s="363" t="s">
        <v>59</v>
      </c>
      <c r="H285" s="364"/>
      <c r="I285" s="364"/>
      <c r="J285" s="364"/>
      <c r="K285" s="364"/>
      <c r="L285" s="364"/>
      <c r="M285" s="365"/>
      <c r="N285" s="41"/>
      <c r="O285" s="42"/>
      <c r="P285" s="16"/>
      <c r="Q285" s="17"/>
      <c r="R285" s="17"/>
      <c r="S285" s="18"/>
      <c r="T285" s="16"/>
      <c r="U285" s="17"/>
      <c r="V285" s="17"/>
      <c r="W285" s="17"/>
      <c r="X285" s="17"/>
      <c r="Y285" s="47"/>
      <c r="Z285" s="185"/>
    </row>
    <row r="286" spans="2:26" ht="20.100000000000001" customHeight="1" x14ac:dyDescent="0.15">
      <c r="B286" s="185"/>
      <c r="E286" s="361"/>
      <c r="F286" s="362">
        <v>120</v>
      </c>
      <c r="G286" s="363" t="s">
        <v>60</v>
      </c>
      <c r="H286" s="364"/>
      <c r="I286" s="364"/>
      <c r="J286" s="364"/>
      <c r="K286" s="364"/>
      <c r="L286" s="364"/>
      <c r="M286" s="365"/>
      <c r="N286" s="41"/>
      <c r="O286" s="42"/>
      <c r="P286" s="16"/>
      <c r="Q286" s="17"/>
      <c r="R286" s="17"/>
      <c r="S286" s="18"/>
      <c r="T286" s="16"/>
      <c r="U286" s="17"/>
      <c r="V286" s="17"/>
      <c r="W286" s="17"/>
      <c r="X286" s="17"/>
      <c r="Y286" s="47"/>
      <c r="Z286" s="185"/>
    </row>
    <row r="287" spans="2:26" ht="20.100000000000001" customHeight="1" x14ac:dyDescent="0.15">
      <c r="B287" s="185"/>
      <c r="E287" s="361"/>
      <c r="F287" s="362">
        <v>121</v>
      </c>
      <c r="G287" s="363" t="s">
        <v>61</v>
      </c>
      <c r="H287" s="364"/>
      <c r="I287" s="364"/>
      <c r="J287" s="364"/>
      <c r="K287" s="364"/>
      <c r="L287" s="364"/>
      <c r="M287" s="365"/>
      <c r="N287" s="41"/>
      <c r="O287" s="42"/>
      <c r="P287" s="16"/>
      <c r="Q287" s="17"/>
      <c r="R287" s="17"/>
      <c r="S287" s="18"/>
      <c r="T287" s="16"/>
      <c r="U287" s="17"/>
      <c r="V287" s="17"/>
      <c r="W287" s="17"/>
      <c r="X287" s="17"/>
      <c r="Y287" s="47"/>
      <c r="Z287" s="185"/>
    </row>
    <row r="288" spans="2:26" ht="20.100000000000001" customHeight="1" x14ac:dyDescent="0.15">
      <c r="B288" s="185"/>
      <c r="E288" s="361"/>
      <c r="F288" s="362">
        <v>122</v>
      </c>
      <c r="G288" s="363" t="s">
        <v>62</v>
      </c>
      <c r="H288" s="364"/>
      <c r="I288" s="364"/>
      <c r="J288" s="364"/>
      <c r="K288" s="364"/>
      <c r="L288" s="364"/>
      <c r="M288" s="365"/>
      <c r="N288" s="41"/>
      <c r="O288" s="42"/>
      <c r="P288" s="16"/>
      <c r="Q288" s="17"/>
      <c r="R288" s="17"/>
      <c r="S288" s="18"/>
      <c r="T288" s="16"/>
      <c r="U288" s="17"/>
      <c r="V288" s="17"/>
      <c r="W288" s="17"/>
      <c r="X288" s="17"/>
      <c r="Y288" s="47"/>
      <c r="Z288" s="185"/>
    </row>
    <row r="289" spans="1:26" ht="20.100000000000001" customHeight="1" x14ac:dyDescent="0.15">
      <c r="B289" s="185"/>
      <c r="E289" s="361"/>
      <c r="F289" s="362">
        <v>123</v>
      </c>
      <c r="G289" s="363" t="s">
        <v>63</v>
      </c>
      <c r="H289" s="364"/>
      <c r="I289" s="364"/>
      <c r="J289" s="364"/>
      <c r="K289" s="364"/>
      <c r="L289" s="364"/>
      <c r="M289" s="365"/>
      <c r="N289" s="41"/>
      <c r="O289" s="42"/>
      <c r="P289" s="16"/>
      <c r="Q289" s="17"/>
      <c r="R289" s="17"/>
      <c r="S289" s="18"/>
      <c r="T289" s="16"/>
      <c r="U289" s="17"/>
      <c r="V289" s="17"/>
      <c r="W289" s="17"/>
      <c r="X289" s="17"/>
      <c r="Y289" s="47"/>
      <c r="Z289" s="185"/>
    </row>
    <row r="290" spans="1:26" ht="20.100000000000001" customHeight="1" x14ac:dyDescent="0.15">
      <c r="B290" s="185"/>
      <c r="E290" s="361"/>
      <c r="F290" s="362">
        <v>124</v>
      </c>
      <c r="G290" s="363" t="s">
        <v>64</v>
      </c>
      <c r="H290" s="364"/>
      <c r="I290" s="364"/>
      <c r="J290" s="364"/>
      <c r="K290" s="364"/>
      <c r="L290" s="364"/>
      <c r="M290" s="365"/>
      <c r="N290" s="41"/>
      <c r="O290" s="42"/>
      <c r="P290" s="16"/>
      <c r="Q290" s="17"/>
      <c r="R290" s="17"/>
      <c r="S290" s="18"/>
      <c r="T290" s="16"/>
      <c r="U290" s="17"/>
      <c r="V290" s="17"/>
      <c r="W290" s="17"/>
      <c r="X290" s="17"/>
      <c r="Y290" s="47"/>
      <c r="Z290" s="185"/>
    </row>
    <row r="291" spans="1:26" ht="20.100000000000001" customHeight="1" x14ac:dyDescent="0.15">
      <c r="B291" s="185"/>
      <c r="E291" s="361"/>
      <c r="F291" s="362">
        <v>125</v>
      </c>
      <c r="G291" s="363" t="s">
        <v>65</v>
      </c>
      <c r="H291" s="364"/>
      <c r="I291" s="364"/>
      <c r="J291" s="364"/>
      <c r="K291" s="364"/>
      <c r="L291" s="364"/>
      <c r="M291" s="365"/>
      <c r="N291" s="41"/>
      <c r="O291" s="42"/>
      <c r="P291" s="16"/>
      <c r="Q291" s="17"/>
      <c r="R291" s="17"/>
      <c r="S291" s="18"/>
      <c r="T291" s="16"/>
      <c r="U291" s="17"/>
      <c r="V291" s="17"/>
      <c r="W291" s="17"/>
      <c r="X291" s="17"/>
      <c r="Y291" s="47"/>
      <c r="Z291" s="185"/>
    </row>
    <row r="292" spans="1:26" ht="20.100000000000001" customHeight="1" x14ac:dyDescent="0.15">
      <c r="A292" s="360">
        <f>IFERROR(IF(AND($N292="○",TRIM($T292)=""),1001,0),3)</f>
        <v>0</v>
      </c>
      <c r="B292" s="185"/>
      <c r="E292" s="366"/>
      <c r="F292" s="367">
        <v>126</v>
      </c>
      <c r="G292" s="368" t="s">
        <v>66</v>
      </c>
      <c r="H292" s="369"/>
      <c r="I292" s="369"/>
      <c r="J292" s="369"/>
      <c r="K292" s="369"/>
      <c r="L292" s="369"/>
      <c r="M292" s="370"/>
      <c r="N292" s="43"/>
      <c r="O292" s="44"/>
      <c r="P292" s="9"/>
      <c r="Q292" s="10"/>
      <c r="R292" s="10"/>
      <c r="S292" s="11"/>
      <c r="T292" s="9"/>
      <c r="U292" s="10"/>
      <c r="V292" s="10"/>
      <c r="W292" s="10"/>
      <c r="X292" s="10"/>
      <c r="Y292" s="51"/>
      <c r="Z292" s="185"/>
    </row>
    <row r="293" spans="1:26" ht="20.100000000000001" customHeight="1" x14ac:dyDescent="0.15">
      <c r="A293" s="128"/>
      <c r="B293" s="371"/>
      <c r="C293" s="142"/>
      <c r="D293" s="142"/>
      <c r="E293" s="355" t="s">
        <v>70</v>
      </c>
      <c r="F293" s="372">
        <v>201</v>
      </c>
      <c r="G293" s="373" t="s">
        <v>41</v>
      </c>
      <c r="H293" s="374"/>
      <c r="I293" s="374"/>
      <c r="J293" s="374"/>
      <c r="K293" s="374"/>
      <c r="L293" s="374"/>
      <c r="M293" s="375"/>
      <c r="N293" s="45"/>
      <c r="O293" s="46"/>
      <c r="P293" s="35"/>
      <c r="Q293" s="48"/>
      <c r="R293" s="48"/>
      <c r="S293" s="49"/>
      <c r="T293" s="35"/>
      <c r="U293" s="48"/>
      <c r="V293" s="48"/>
      <c r="W293" s="48"/>
      <c r="X293" s="48"/>
      <c r="Y293" s="50"/>
      <c r="Z293" s="141"/>
    </row>
    <row r="294" spans="1:26" ht="20.100000000000001" customHeight="1" x14ac:dyDescent="0.15">
      <c r="B294" s="185"/>
      <c r="C294" s="153"/>
      <c r="D294" s="185"/>
      <c r="E294" s="361"/>
      <c r="F294" s="362">
        <f>F293+1</f>
        <v>202</v>
      </c>
      <c r="G294" s="363" t="s">
        <v>42</v>
      </c>
      <c r="H294" s="364"/>
      <c r="I294" s="364"/>
      <c r="J294" s="364"/>
      <c r="K294" s="364"/>
      <c r="L294" s="364"/>
      <c r="M294" s="376"/>
      <c r="N294" s="41"/>
      <c r="O294" s="42"/>
      <c r="P294" s="16"/>
      <c r="Q294" s="17"/>
      <c r="R294" s="17"/>
      <c r="S294" s="18"/>
      <c r="T294" s="16"/>
      <c r="U294" s="17"/>
      <c r="V294" s="17"/>
      <c r="W294" s="17"/>
      <c r="X294" s="17"/>
      <c r="Y294" s="47"/>
      <c r="Z294" s="185"/>
    </row>
    <row r="295" spans="1:26" ht="20.100000000000001" customHeight="1" x14ac:dyDescent="0.15">
      <c r="B295" s="185"/>
      <c r="E295" s="361"/>
      <c r="F295" s="362">
        <f t="shared" ref="F295:F318" si="0">F294+1</f>
        <v>203</v>
      </c>
      <c r="G295" s="363" t="s">
        <v>43</v>
      </c>
      <c r="H295" s="364"/>
      <c r="I295" s="364"/>
      <c r="J295" s="364"/>
      <c r="K295" s="364"/>
      <c r="L295" s="364"/>
      <c r="M295" s="376"/>
      <c r="N295" s="41"/>
      <c r="O295" s="42"/>
      <c r="P295" s="16"/>
      <c r="Q295" s="17"/>
      <c r="R295" s="17"/>
      <c r="S295" s="18"/>
      <c r="T295" s="16"/>
      <c r="U295" s="17"/>
      <c r="V295" s="17"/>
      <c r="W295" s="17"/>
      <c r="X295" s="17"/>
      <c r="Y295" s="47"/>
      <c r="Z295" s="185"/>
    </row>
    <row r="296" spans="1:26" ht="20.100000000000001" customHeight="1" x14ac:dyDescent="0.15">
      <c r="B296" s="185"/>
      <c r="E296" s="361"/>
      <c r="F296" s="362">
        <f t="shared" si="0"/>
        <v>204</v>
      </c>
      <c r="G296" s="363" t="s">
        <v>44</v>
      </c>
      <c r="H296" s="364"/>
      <c r="I296" s="364"/>
      <c r="J296" s="364"/>
      <c r="K296" s="364"/>
      <c r="L296" s="364"/>
      <c r="M296" s="376"/>
      <c r="N296" s="41"/>
      <c r="O296" s="42"/>
      <c r="P296" s="16"/>
      <c r="Q296" s="17"/>
      <c r="R296" s="17"/>
      <c r="S296" s="18"/>
      <c r="T296" s="16"/>
      <c r="U296" s="17"/>
      <c r="V296" s="17"/>
      <c r="W296" s="17"/>
      <c r="X296" s="17"/>
      <c r="Y296" s="47"/>
      <c r="Z296" s="185"/>
    </row>
    <row r="297" spans="1:26" ht="20.100000000000001" customHeight="1" x14ac:dyDescent="0.15">
      <c r="B297" s="185"/>
      <c r="E297" s="361"/>
      <c r="F297" s="362">
        <f t="shared" si="0"/>
        <v>205</v>
      </c>
      <c r="G297" s="363" t="s">
        <v>45</v>
      </c>
      <c r="H297" s="364"/>
      <c r="I297" s="364"/>
      <c r="J297" s="364"/>
      <c r="K297" s="364"/>
      <c r="L297" s="364"/>
      <c r="M297" s="376"/>
      <c r="N297" s="41"/>
      <c r="O297" s="42"/>
      <c r="P297" s="16"/>
      <c r="Q297" s="17"/>
      <c r="R297" s="17"/>
      <c r="S297" s="18"/>
      <c r="T297" s="16"/>
      <c r="U297" s="17"/>
      <c r="V297" s="17"/>
      <c r="W297" s="17"/>
      <c r="X297" s="17"/>
      <c r="Y297" s="47"/>
      <c r="Z297" s="185"/>
    </row>
    <row r="298" spans="1:26" ht="20.100000000000001" customHeight="1" x14ac:dyDescent="0.15">
      <c r="B298" s="185"/>
      <c r="E298" s="361"/>
      <c r="F298" s="362">
        <f t="shared" si="0"/>
        <v>206</v>
      </c>
      <c r="G298" s="363" t="s">
        <v>46</v>
      </c>
      <c r="H298" s="364"/>
      <c r="I298" s="364"/>
      <c r="J298" s="364"/>
      <c r="K298" s="364"/>
      <c r="L298" s="364"/>
      <c r="M298" s="376"/>
      <c r="N298" s="41"/>
      <c r="O298" s="42"/>
      <c r="P298" s="16"/>
      <c r="Q298" s="17"/>
      <c r="R298" s="17"/>
      <c r="S298" s="18"/>
      <c r="T298" s="16"/>
      <c r="U298" s="17"/>
      <c r="V298" s="17"/>
      <c r="W298" s="17"/>
      <c r="X298" s="17"/>
      <c r="Y298" s="47"/>
      <c r="Z298" s="185"/>
    </row>
    <row r="299" spans="1:26" ht="20.100000000000001" customHeight="1" x14ac:dyDescent="0.15">
      <c r="B299" s="185"/>
      <c r="E299" s="361"/>
      <c r="F299" s="362">
        <f t="shared" si="0"/>
        <v>207</v>
      </c>
      <c r="G299" s="363" t="s">
        <v>47</v>
      </c>
      <c r="H299" s="364"/>
      <c r="I299" s="364"/>
      <c r="J299" s="364"/>
      <c r="K299" s="364"/>
      <c r="L299" s="364"/>
      <c r="M299" s="376"/>
      <c r="N299" s="41"/>
      <c r="O299" s="42"/>
      <c r="P299" s="16"/>
      <c r="Q299" s="17"/>
      <c r="R299" s="17"/>
      <c r="S299" s="18"/>
      <c r="T299" s="16"/>
      <c r="U299" s="17"/>
      <c r="V299" s="17"/>
      <c r="W299" s="17"/>
      <c r="X299" s="17"/>
      <c r="Y299" s="47"/>
      <c r="Z299" s="185"/>
    </row>
    <row r="300" spans="1:26" ht="20.100000000000001" customHeight="1" x14ac:dyDescent="0.15">
      <c r="B300" s="185"/>
      <c r="E300" s="361"/>
      <c r="F300" s="362">
        <f t="shared" si="0"/>
        <v>208</v>
      </c>
      <c r="G300" s="363" t="s">
        <v>48</v>
      </c>
      <c r="H300" s="364"/>
      <c r="I300" s="364"/>
      <c r="J300" s="364"/>
      <c r="K300" s="364"/>
      <c r="L300" s="364"/>
      <c r="M300" s="376"/>
      <c r="N300" s="41"/>
      <c r="O300" s="42"/>
      <c r="P300" s="16"/>
      <c r="Q300" s="17"/>
      <c r="R300" s="17"/>
      <c r="S300" s="18"/>
      <c r="T300" s="16"/>
      <c r="U300" s="17"/>
      <c r="V300" s="17"/>
      <c r="W300" s="17"/>
      <c r="X300" s="17"/>
      <c r="Y300" s="47"/>
      <c r="Z300" s="185"/>
    </row>
    <row r="301" spans="1:26" ht="20.100000000000001" customHeight="1" x14ac:dyDescent="0.15">
      <c r="B301" s="185"/>
      <c r="E301" s="361"/>
      <c r="F301" s="362">
        <f t="shared" si="0"/>
        <v>209</v>
      </c>
      <c r="G301" s="363" t="s">
        <v>49</v>
      </c>
      <c r="H301" s="364"/>
      <c r="I301" s="364"/>
      <c r="J301" s="364"/>
      <c r="K301" s="364"/>
      <c r="L301" s="364"/>
      <c r="M301" s="376"/>
      <c r="N301" s="41"/>
      <c r="O301" s="42"/>
      <c r="P301" s="16"/>
      <c r="Q301" s="17"/>
      <c r="R301" s="17"/>
      <c r="S301" s="18"/>
      <c r="T301" s="16"/>
      <c r="U301" s="17"/>
      <c r="V301" s="17"/>
      <c r="W301" s="17"/>
      <c r="X301" s="17"/>
      <c r="Y301" s="47"/>
      <c r="Z301" s="185"/>
    </row>
    <row r="302" spans="1:26" ht="20.100000000000001" customHeight="1" x14ac:dyDescent="0.15">
      <c r="B302" s="185"/>
      <c r="E302" s="361"/>
      <c r="F302" s="362">
        <f t="shared" si="0"/>
        <v>210</v>
      </c>
      <c r="G302" s="363" t="s">
        <v>50</v>
      </c>
      <c r="H302" s="364"/>
      <c r="I302" s="364"/>
      <c r="J302" s="364"/>
      <c r="K302" s="364"/>
      <c r="L302" s="364"/>
      <c r="M302" s="376"/>
      <c r="N302" s="41"/>
      <c r="O302" s="42"/>
      <c r="P302" s="16"/>
      <c r="Q302" s="17"/>
      <c r="R302" s="17"/>
      <c r="S302" s="18"/>
      <c r="T302" s="16"/>
      <c r="U302" s="17"/>
      <c r="V302" s="17"/>
      <c r="W302" s="17"/>
      <c r="X302" s="17"/>
      <c r="Y302" s="47"/>
      <c r="Z302" s="185"/>
    </row>
    <row r="303" spans="1:26" ht="20.100000000000001" customHeight="1" x14ac:dyDescent="0.15">
      <c r="B303" s="185"/>
      <c r="E303" s="361"/>
      <c r="F303" s="362">
        <f t="shared" si="0"/>
        <v>211</v>
      </c>
      <c r="G303" s="363" t="s">
        <v>51</v>
      </c>
      <c r="H303" s="364"/>
      <c r="I303" s="364"/>
      <c r="J303" s="364"/>
      <c r="K303" s="364"/>
      <c r="L303" s="364"/>
      <c r="M303" s="376"/>
      <c r="N303" s="41"/>
      <c r="O303" s="42"/>
      <c r="P303" s="16"/>
      <c r="Q303" s="17"/>
      <c r="R303" s="17"/>
      <c r="S303" s="18"/>
      <c r="T303" s="16"/>
      <c r="U303" s="17"/>
      <c r="V303" s="17"/>
      <c r="W303" s="17"/>
      <c r="X303" s="17"/>
      <c r="Y303" s="47"/>
      <c r="Z303" s="185"/>
    </row>
    <row r="304" spans="1:26" ht="20.100000000000001" customHeight="1" x14ac:dyDescent="0.15">
      <c r="B304" s="185"/>
      <c r="E304" s="361"/>
      <c r="F304" s="362">
        <f t="shared" si="0"/>
        <v>212</v>
      </c>
      <c r="G304" s="363" t="s">
        <v>52</v>
      </c>
      <c r="H304" s="364"/>
      <c r="I304" s="364"/>
      <c r="J304" s="364"/>
      <c r="K304" s="364"/>
      <c r="L304" s="364"/>
      <c r="M304" s="376"/>
      <c r="N304" s="41"/>
      <c r="O304" s="42"/>
      <c r="P304" s="16"/>
      <c r="Q304" s="17"/>
      <c r="R304" s="17"/>
      <c r="S304" s="18"/>
      <c r="T304" s="16"/>
      <c r="U304" s="17"/>
      <c r="V304" s="17"/>
      <c r="W304" s="17"/>
      <c r="X304" s="17"/>
      <c r="Y304" s="47"/>
      <c r="Z304" s="185"/>
    </row>
    <row r="305" spans="1:26" ht="20.100000000000001" customHeight="1" x14ac:dyDescent="0.15">
      <c r="B305" s="185"/>
      <c r="E305" s="361"/>
      <c r="F305" s="362">
        <f t="shared" si="0"/>
        <v>213</v>
      </c>
      <c r="G305" s="363" t="s">
        <v>53</v>
      </c>
      <c r="H305" s="364"/>
      <c r="I305" s="364"/>
      <c r="J305" s="364"/>
      <c r="K305" s="364"/>
      <c r="L305" s="364"/>
      <c r="M305" s="376"/>
      <c r="N305" s="41"/>
      <c r="O305" s="42"/>
      <c r="P305" s="16"/>
      <c r="Q305" s="17"/>
      <c r="R305" s="17"/>
      <c r="S305" s="18"/>
      <c r="T305" s="16"/>
      <c r="U305" s="17"/>
      <c r="V305" s="17"/>
      <c r="W305" s="17"/>
      <c r="X305" s="17"/>
      <c r="Y305" s="47"/>
      <c r="Z305" s="185"/>
    </row>
    <row r="306" spans="1:26" ht="20.100000000000001" customHeight="1" x14ac:dyDescent="0.15">
      <c r="B306" s="185"/>
      <c r="E306" s="361"/>
      <c r="F306" s="362">
        <f t="shared" si="0"/>
        <v>214</v>
      </c>
      <c r="G306" s="363" t="s">
        <v>54</v>
      </c>
      <c r="H306" s="364"/>
      <c r="I306" s="364"/>
      <c r="J306" s="364"/>
      <c r="K306" s="364"/>
      <c r="L306" s="364"/>
      <c r="M306" s="376"/>
      <c r="N306" s="41"/>
      <c r="O306" s="42"/>
      <c r="P306" s="16"/>
      <c r="Q306" s="17"/>
      <c r="R306" s="17"/>
      <c r="S306" s="18"/>
      <c r="T306" s="16"/>
      <c r="U306" s="17"/>
      <c r="V306" s="17"/>
      <c r="W306" s="17"/>
      <c r="X306" s="17"/>
      <c r="Y306" s="47"/>
      <c r="Z306" s="185"/>
    </row>
    <row r="307" spans="1:26" ht="20.100000000000001" customHeight="1" x14ac:dyDescent="0.15">
      <c r="B307" s="185"/>
      <c r="E307" s="361"/>
      <c r="F307" s="362">
        <f t="shared" si="0"/>
        <v>215</v>
      </c>
      <c r="G307" s="363" t="s">
        <v>55</v>
      </c>
      <c r="H307" s="364"/>
      <c r="I307" s="364"/>
      <c r="J307" s="364"/>
      <c r="K307" s="364"/>
      <c r="L307" s="364"/>
      <c r="M307" s="376"/>
      <c r="N307" s="41"/>
      <c r="O307" s="42"/>
      <c r="P307" s="16"/>
      <c r="Q307" s="17"/>
      <c r="R307" s="17"/>
      <c r="S307" s="18"/>
      <c r="T307" s="16"/>
      <c r="U307" s="17"/>
      <c r="V307" s="17"/>
      <c r="W307" s="17"/>
      <c r="X307" s="17"/>
      <c r="Y307" s="47"/>
      <c r="Z307" s="185"/>
    </row>
    <row r="308" spans="1:26" ht="20.100000000000001" customHeight="1" x14ac:dyDescent="0.15">
      <c r="B308" s="185"/>
      <c r="E308" s="361"/>
      <c r="F308" s="362">
        <f t="shared" si="0"/>
        <v>216</v>
      </c>
      <c r="G308" s="363" t="s">
        <v>56</v>
      </c>
      <c r="H308" s="364"/>
      <c r="I308" s="364"/>
      <c r="J308" s="364"/>
      <c r="K308" s="364"/>
      <c r="L308" s="364"/>
      <c r="M308" s="376"/>
      <c r="N308" s="41"/>
      <c r="O308" s="42"/>
      <c r="P308" s="16"/>
      <c r="Q308" s="17"/>
      <c r="R308" s="17"/>
      <c r="S308" s="18"/>
      <c r="T308" s="16"/>
      <c r="U308" s="17"/>
      <c r="V308" s="17"/>
      <c r="W308" s="17"/>
      <c r="X308" s="17"/>
      <c r="Y308" s="47"/>
      <c r="Z308" s="185"/>
    </row>
    <row r="309" spans="1:26" ht="20.100000000000001" customHeight="1" x14ac:dyDescent="0.15">
      <c r="B309" s="185"/>
      <c r="E309" s="361"/>
      <c r="F309" s="362">
        <f t="shared" si="0"/>
        <v>217</v>
      </c>
      <c r="G309" s="363" t="s">
        <v>57</v>
      </c>
      <c r="H309" s="364"/>
      <c r="I309" s="364"/>
      <c r="J309" s="364"/>
      <c r="K309" s="364"/>
      <c r="L309" s="364"/>
      <c r="M309" s="376"/>
      <c r="N309" s="41"/>
      <c r="O309" s="42"/>
      <c r="P309" s="16"/>
      <c r="Q309" s="17"/>
      <c r="R309" s="17"/>
      <c r="S309" s="18"/>
      <c r="T309" s="16"/>
      <c r="U309" s="17"/>
      <c r="V309" s="17"/>
      <c r="W309" s="17"/>
      <c r="X309" s="17"/>
      <c r="Y309" s="47"/>
      <c r="Z309" s="185"/>
    </row>
    <row r="310" spans="1:26" ht="20.100000000000001" customHeight="1" x14ac:dyDescent="0.15">
      <c r="B310" s="185"/>
      <c r="E310" s="361"/>
      <c r="F310" s="362">
        <f t="shared" si="0"/>
        <v>218</v>
      </c>
      <c r="G310" s="363" t="s">
        <v>58</v>
      </c>
      <c r="H310" s="364"/>
      <c r="I310" s="364"/>
      <c r="J310" s="364"/>
      <c r="K310" s="364"/>
      <c r="L310" s="364"/>
      <c r="M310" s="376"/>
      <c r="N310" s="41"/>
      <c r="O310" s="42"/>
      <c r="P310" s="16"/>
      <c r="Q310" s="17"/>
      <c r="R310" s="17"/>
      <c r="S310" s="18"/>
      <c r="T310" s="16"/>
      <c r="U310" s="17"/>
      <c r="V310" s="17"/>
      <c r="W310" s="17"/>
      <c r="X310" s="17"/>
      <c r="Y310" s="47"/>
      <c r="Z310" s="185"/>
    </row>
    <row r="311" spans="1:26" ht="20.100000000000001" customHeight="1" x14ac:dyDescent="0.15">
      <c r="B311" s="185"/>
      <c r="E311" s="361"/>
      <c r="F311" s="362">
        <f t="shared" si="0"/>
        <v>219</v>
      </c>
      <c r="G311" s="363" t="s">
        <v>59</v>
      </c>
      <c r="H311" s="364"/>
      <c r="I311" s="364"/>
      <c r="J311" s="364"/>
      <c r="K311" s="364"/>
      <c r="L311" s="364"/>
      <c r="M311" s="376"/>
      <c r="N311" s="41"/>
      <c r="O311" s="42"/>
      <c r="P311" s="16"/>
      <c r="Q311" s="17"/>
      <c r="R311" s="17"/>
      <c r="S311" s="18"/>
      <c r="T311" s="16"/>
      <c r="U311" s="17"/>
      <c r="V311" s="17"/>
      <c r="W311" s="17"/>
      <c r="X311" s="17"/>
      <c r="Y311" s="47"/>
      <c r="Z311" s="185"/>
    </row>
    <row r="312" spans="1:26" ht="20.100000000000001" customHeight="1" x14ac:dyDescent="0.15">
      <c r="B312" s="185"/>
      <c r="E312" s="361"/>
      <c r="F312" s="362">
        <f t="shared" si="0"/>
        <v>220</v>
      </c>
      <c r="G312" s="363" t="s">
        <v>60</v>
      </c>
      <c r="H312" s="364"/>
      <c r="I312" s="364"/>
      <c r="J312" s="364"/>
      <c r="K312" s="364"/>
      <c r="L312" s="364"/>
      <c r="M312" s="376"/>
      <c r="N312" s="41"/>
      <c r="O312" s="42"/>
      <c r="P312" s="16"/>
      <c r="Q312" s="17"/>
      <c r="R312" s="17"/>
      <c r="S312" s="18"/>
      <c r="T312" s="16"/>
      <c r="U312" s="17"/>
      <c r="V312" s="17"/>
      <c r="W312" s="17"/>
      <c r="X312" s="17"/>
      <c r="Y312" s="47"/>
      <c r="Z312" s="185"/>
    </row>
    <row r="313" spans="1:26" ht="20.100000000000001" customHeight="1" x14ac:dyDescent="0.15">
      <c r="B313" s="185"/>
      <c r="E313" s="361"/>
      <c r="F313" s="362">
        <f t="shared" si="0"/>
        <v>221</v>
      </c>
      <c r="G313" s="363" t="s">
        <v>61</v>
      </c>
      <c r="H313" s="364"/>
      <c r="I313" s="364"/>
      <c r="J313" s="364"/>
      <c r="K313" s="364"/>
      <c r="L313" s="364"/>
      <c r="M313" s="376"/>
      <c r="N313" s="41"/>
      <c r="O313" s="42"/>
      <c r="P313" s="16"/>
      <c r="Q313" s="17"/>
      <c r="R313" s="17"/>
      <c r="S313" s="18"/>
      <c r="T313" s="16"/>
      <c r="U313" s="17"/>
      <c r="V313" s="17"/>
      <c r="W313" s="17"/>
      <c r="X313" s="17"/>
      <c r="Y313" s="47"/>
      <c r="Z313" s="185"/>
    </row>
    <row r="314" spans="1:26" ht="20.100000000000001" customHeight="1" x14ac:dyDescent="0.15">
      <c r="B314" s="185"/>
      <c r="E314" s="361"/>
      <c r="F314" s="362">
        <f t="shared" si="0"/>
        <v>222</v>
      </c>
      <c r="G314" s="363" t="s">
        <v>62</v>
      </c>
      <c r="H314" s="364"/>
      <c r="I314" s="364"/>
      <c r="J314" s="364"/>
      <c r="K314" s="364"/>
      <c r="L314" s="364"/>
      <c r="M314" s="376"/>
      <c r="N314" s="41"/>
      <c r="O314" s="42"/>
      <c r="P314" s="16"/>
      <c r="Q314" s="17"/>
      <c r="R314" s="17"/>
      <c r="S314" s="18"/>
      <c r="T314" s="16"/>
      <c r="U314" s="17"/>
      <c r="V314" s="17"/>
      <c r="W314" s="17"/>
      <c r="X314" s="17"/>
      <c r="Y314" s="47"/>
      <c r="Z314" s="185"/>
    </row>
    <row r="315" spans="1:26" ht="20.100000000000001" customHeight="1" x14ac:dyDescent="0.15">
      <c r="B315" s="185"/>
      <c r="E315" s="361"/>
      <c r="F315" s="362">
        <f t="shared" si="0"/>
        <v>223</v>
      </c>
      <c r="G315" s="363" t="s">
        <v>63</v>
      </c>
      <c r="H315" s="364"/>
      <c r="I315" s="364"/>
      <c r="J315" s="364"/>
      <c r="K315" s="364"/>
      <c r="L315" s="364"/>
      <c r="M315" s="376"/>
      <c r="N315" s="41"/>
      <c r="O315" s="42"/>
      <c r="P315" s="16"/>
      <c r="Q315" s="17"/>
      <c r="R315" s="17"/>
      <c r="S315" s="18"/>
      <c r="T315" s="16"/>
      <c r="U315" s="17"/>
      <c r="V315" s="17"/>
      <c r="W315" s="17"/>
      <c r="X315" s="17"/>
      <c r="Y315" s="47"/>
      <c r="Z315" s="185"/>
    </row>
    <row r="316" spans="1:26" ht="20.100000000000001" customHeight="1" x14ac:dyDescent="0.15">
      <c r="B316" s="185"/>
      <c r="E316" s="361"/>
      <c r="F316" s="362">
        <f t="shared" si="0"/>
        <v>224</v>
      </c>
      <c r="G316" s="363" t="s">
        <v>64</v>
      </c>
      <c r="H316" s="364"/>
      <c r="I316" s="364"/>
      <c r="J316" s="364"/>
      <c r="K316" s="364"/>
      <c r="L316" s="364"/>
      <c r="M316" s="376"/>
      <c r="N316" s="41"/>
      <c r="O316" s="42"/>
      <c r="P316" s="16"/>
      <c r="Q316" s="17"/>
      <c r="R316" s="17"/>
      <c r="S316" s="18"/>
      <c r="T316" s="16"/>
      <c r="U316" s="17"/>
      <c r="V316" s="17"/>
      <c r="W316" s="17"/>
      <c r="X316" s="17"/>
      <c r="Y316" s="47"/>
      <c r="Z316" s="185"/>
    </row>
    <row r="317" spans="1:26" ht="20.100000000000001" customHeight="1" x14ac:dyDescent="0.15">
      <c r="B317" s="185"/>
      <c r="E317" s="361"/>
      <c r="F317" s="362">
        <f t="shared" si="0"/>
        <v>225</v>
      </c>
      <c r="G317" s="363" t="s">
        <v>65</v>
      </c>
      <c r="H317" s="364"/>
      <c r="I317" s="364"/>
      <c r="J317" s="364"/>
      <c r="K317" s="364"/>
      <c r="L317" s="364"/>
      <c r="M317" s="376"/>
      <c r="N317" s="41"/>
      <c r="O317" s="42"/>
      <c r="P317" s="16"/>
      <c r="Q317" s="17"/>
      <c r="R317" s="17"/>
      <c r="S317" s="18"/>
      <c r="T317" s="16"/>
      <c r="U317" s="17"/>
      <c r="V317" s="17"/>
      <c r="W317" s="17"/>
      <c r="X317" s="17"/>
      <c r="Y317" s="47"/>
      <c r="Z317" s="185"/>
    </row>
    <row r="318" spans="1:26" ht="20.100000000000001" customHeight="1" x14ac:dyDescent="0.15">
      <c r="A318" s="360">
        <f>IFERROR(IF(AND($N318="○",TRIM($T318)=""),1001,0),3)</f>
        <v>0</v>
      </c>
      <c r="B318" s="185"/>
      <c r="E318" s="366"/>
      <c r="F318" s="377">
        <f t="shared" si="0"/>
        <v>226</v>
      </c>
      <c r="G318" s="368" t="s">
        <v>66</v>
      </c>
      <c r="H318" s="369"/>
      <c r="I318" s="369"/>
      <c r="J318" s="369"/>
      <c r="K318" s="369"/>
      <c r="L318" s="369"/>
      <c r="M318" s="378"/>
      <c r="N318" s="43"/>
      <c r="O318" s="44"/>
      <c r="P318" s="9"/>
      <c r="Q318" s="10"/>
      <c r="R318" s="10"/>
      <c r="S318" s="11"/>
      <c r="T318" s="9"/>
      <c r="U318" s="10"/>
      <c r="V318" s="10"/>
      <c r="W318" s="10"/>
      <c r="X318" s="10"/>
      <c r="Y318" s="51"/>
      <c r="Z318" s="185"/>
    </row>
    <row r="319" spans="1:26" ht="24.95" customHeight="1" x14ac:dyDescent="0.15">
      <c r="B319" s="185"/>
      <c r="E319" s="379" t="s">
        <v>67</v>
      </c>
      <c r="F319" s="380">
        <v>301</v>
      </c>
      <c r="G319" s="373" t="s">
        <v>68</v>
      </c>
      <c r="H319" s="374"/>
      <c r="I319" s="374"/>
      <c r="J319" s="374"/>
      <c r="K319" s="374"/>
      <c r="L319" s="374"/>
      <c r="M319" s="375"/>
      <c r="N319" s="45"/>
      <c r="O319" s="46"/>
      <c r="P319" s="35"/>
      <c r="Q319" s="48"/>
      <c r="R319" s="48"/>
      <c r="S319" s="49"/>
      <c r="T319" s="35"/>
      <c r="U319" s="48"/>
      <c r="V319" s="48"/>
      <c r="W319" s="48"/>
      <c r="X319" s="48"/>
      <c r="Y319" s="50"/>
      <c r="Z319" s="185"/>
    </row>
    <row r="320" spans="1:26" ht="24.95" customHeight="1" x14ac:dyDescent="0.15">
      <c r="A320" s="360">
        <f>IFERROR(IF(AND($N320="○",TRIM($T320)=""),1001,0),3)</f>
        <v>0</v>
      </c>
      <c r="B320" s="185"/>
      <c r="E320" s="381"/>
      <c r="F320" s="367">
        <v>302</v>
      </c>
      <c r="G320" s="368" t="s">
        <v>66</v>
      </c>
      <c r="H320" s="369"/>
      <c r="I320" s="369"/>
      <c r="J320" s="369"/>
      <c r="K320" s="369"/>
      <c r="L320" s="369"/>
      <c r="M320" s="378"/>
      <c r="N320" s="43"/>
      <c r="O320" s="44"/>
      <c r="P320" s="9"/>
      <c r="Q320" s="10"/>
      <c r="R320" s="10"/>
      <c r="S320" s="11"/>
      <c r="T320" s="9"/>
      <c r="U320" s="10"/>
      <c r="V320" s="10"/>
      <c r="W320" s="10"/>
      <c r="X320" s="10"/>
      <c r="Y320" s="51"/>
      <c r="Z320" s="185"/>
    </row>
    <row r="321" spans="1:26" ht="20.100000000000001" customHeight="1" x14ac:dyDescent="0.15">
      <c r="B321" s="185"/>
      <c r="E321" s="382" t="s">
        <v>73</v>
      </c>
      <c r="F321" s="380">
        <v>401</v>
      </c>
      <c r="G321" s="373" t="s">
        <v>74</v>
      </c>
      <c r="H321" s="374"/>
      <c r="I321" s="374"/>
      <c r="J321" s="374"/>
      <c r="K321" s="374"/>
      <c r="L321" s="374"/>
      <c r="M321" s="375"/>
      <c r="N321" s="45"/>
      <c r="O321" s="46"/>
      <c r="P321" s="35"/>
      <c r="Q321" s="48"/>
      <c r="R321" s="48"/>
      <c r="S321" s="49"/>
      <c r="T321" s="35"/>
      <c r="U321" s="48"/>
      <c r="V321" s="48"/>
      <c r="W321" s="48"/>
      <c r="X321" s="48"/>
      <c r="Y321" s="50"/>
      <c r="Z321" s="185"/>
    </row>
    <row r="322" spans="1:26" ht="20.100000000000001" customHeight="1" x14ac:dyDescent="0.15">
      <c r="B322" s="185"/>
      <c r="E322" s="383"/>
      <c r="F322" s="112">
        <v>402</v>
      </c>
      <c r="G322" s="363" t="s">
        <v>75</v>
      </c>
      <c r="H322" s="364"/>
      <c r="I322" s="364"/>
      <c r="J322" s="364"/>
      <c r="K322" s="364"/>
      <c r="L322" s="364"/>
      <c r="M322" s="376"/>
      <c r="N322" s="41"/>
      <c r="O322" s="42"/>
      <c r="P322" s="16"/>
      <c r="Q322" s="17"/>
      <c r="R322" s="17"/>
      <c r="S322" s="18"/>
      <c r="T322" s="16"/>
      <c r="U322" s="17"/>
      <c r="V322" s="17"/>
      <c r="W322" s="17"/>
      <c r="X322" s="17"/>
      <c r="Y322" s="47"/>
      <c r="Z322" s="185"/>
    </row>
    <row r="323" spans="1:26" ht="20.100000000000001" customHeight="1" x14ac:dyDescent="0.15">
      <c r="B323" s="185"/>
      <c r="E323" s="384"/>
      <c r="F323" s="385">
        <v>403</v>
      </c>
      <c r="G323" s="363" t="s">
        <v>76</v>
      </c>
      <c r="H323" s="364"/>
      <c r="I323" s="364"/>
      <c r="J323" s="364"/>
      <c r="K323" s="364"/>
      <c r="L323" s="364"/>
      <c r="M323" s="376"/>
      <c r="N323" s="41"/>
      <c r="O323" s="42"/>
      <c r="P323" s="16"/>
      <c r="Q323" s="17"/>
      <c r="R323" s="17"/>
      <c r="S323" s="18"/>
      <c r="T323" s="16"/>
      <c r="U323" s="17"/>
      <c r="V323" s="17"/>
      <c r="W323" s="17"/>
      <c r="X323" s="17"/>
      <c r="Y323" s="47"/>
      <c r="Z323" s="185"/>
    </row>
    <row r="324" spans="1:26" ht="20.100000000000001" customHeight="1" x14ac:dyDescent="0.15">
      <c r="B324" s="185"/>
      <c r="E324" s="383"/>
      <c r="F324" s="386">
        <v>404</v>
      </c>
      <c r="G324" s="363" t="s">
        <v>77</v>
      </c>
      <c r="H324" s="364"/>
      <c r="I324" s="364"/>
      <c r="J324" s="364"/>
      <c r="K324" s="364"/>
      <c r="L324" s="364"/>
      <c r="M324" s="376"/>
      <c r="N324" s="41"/>
      <c r="O324" s="42"/>
      <c r="P324" s="16"/>
      <c r="Q324" s="17"/>
      <c r="R324" s="17"/>
      <c r="S324" s="18"/>
      <c r="T324" s="16"/>
      <c r="U324" s="17"/>
      <c r="V324" s="17"/>
      <c r="W324" s="17"/>
      <c r="X324" s="17"/>
      <c r="Y324" s="47"/>
      <c r="Z324" s="185"/>
    </row>
    <row r="325" spans="1:26" ht="20.100000000000001" customHeight="1" x14ac:dyDescent="0.15">
      <c r="B325" s="185"/>
      <c r="E325" s="383"/>
      <c r="F325" s="385">
        <v>405</v>
      </c>
      <c r="G325" s="363" t="s">
        <v>78</v>
      </c>
      <c r="H325" s="364"/>
      <c r="I325" s="364"/>
      <c r="J325" s="364"/>
      <c r="K325" s="364"/>
      <c r="L325" s="364"/>
      <c r="M325" s="376"/>
      <c r="N325" s="41"/>
      <c r="O325" s="42"/>
      <c r="P325" s="16"/>
      <c r="Q325" s="17"/>
      <c r="R325" s="17"/>
      <c r="S325" s="18"/>
      <c r="T325" s="16"/>
      <c r="U325" s="17"/>
      <c r="V325" s="17"/>
      <c r="W325" s="17"/>
      <c r="X325" s="17"/>
      <c r="Y325" s="47"/>
      <c r="Z325" s="185"/>
    </row>
    <row r="326" spans="1:26" ht="20.100000000000001" customHeight="1" x14ac:dyDescent="0.15">
      <c r="B326" s="185"/>
      <c r="E326" s="383"/>
      <c r="F326" s="112">
        <v>406</v>
      </c>
      <c r="G326" s="363" t="s">
        <v>79</v>
      </c>
      <c r="H326" s="364"/>
      <c r="I326" s="364"/>
      <c r="J326" s="364"/>
      <c r="K326" s="364"/>
      <c r="L326" s="364"/>
      <c r="M326" s="376"/>
      <c r="N326" s="41"/>
      <c r="O326" s="42"/>
      <c r="P326" s="16"/>
      <c r="Q326" s="17"/>
      <c r="R326" s="17"/>
      <c r="S326" s="18"/>
      <c r="T326" s="16"/>
      <c r="U326" s="17"/>
      <c r="V326" s="17"/>
      <c r="W326" s="17"/>
      <c r="X326" s="17"/>
      <c r="Y326" s="47"/>
      <c r="Z326" s="185"/>
    </row>
    <row r="327" spans="1:26" ht="20.100000000000001" customHeight="1" x14ac:dyDescent="0.15">
      <c r="B327" s="185"/>
      <c r="E327" s="383"/>
      <c r="F327" s="386">
        <v>407</v>
      </c>
      <c r="G327" s="363" t="s">
        <v>80</v>
      </c>
      <c r="H327" s="364"/>
      <c r="I327" s="364"/>
      <c r="J327" s="364"/>
      <c r="K327" s="364"/>
      <c r="L327" s="364"/>
      <c r="M327" s="376"/>
      <c r="N327" s="41"/>
      <c r="O327" s="42"/>
      <c r="P327" s="16"/>
      <c r="Q327" s="17"/>
      <c r="R327" s="17"/>
      <c r="S327" s="18"/>
      <c r="T327" s="16"/>
      <c r="U327" s="17"/>
      <c r="V327" s="17"/>
      <c r="W327" s="17"/>
      <c r="X327" s="17"/>
      <c r="Y327" s="47"/>
      <c r="Z327" s="185"/>
    </row>
    <row r="328" spans="1:26" ht="20.100000000000001" customHeight="1" x14ac:dyDescent="0.15">
      <c r="B328" s="185"/>
      <c r="E328" s="383"/>
      <c r="F328" s="386">
        <v>408</v>
      </c>
      <c r="G328" s="363" t="s">
        <v>81</v>
      </c>
      <c r="H328" s="364"/>
      <c r="I328" s="364"/>
      <c r="J328" s="364"/>
      <c r="K328" s="364"/>
      <c r="L328" s="364"/>
      <c r="M328" s="376"/>
      <c r="N328" s="41"/>
      <c r="O328" s="42"/>
      <c r="P328" s="16"/>
      <c r="Q328" s="17"/>
      <c r="R328" s="17"/>
      <c r="S328" s="18"/>
      <c r="T328" s="16"/>
      <c r="U328" s="17"/>
      <c r="V328" s="17"/>
      <c r="W328" s="17"/>
      <c r="X328" s="17"/>
      <c r="Y328" s="47"/>
      <c r="Z328" s="185"/>
    </row>
    <row r="329" spans="1:26" ht="20.100000000000001" customHeight="1" x14ac:dyDescent="0.15">
      <c r="B329" s="185"/>
      <c r="E329" s="383"/>
      <c r="F329" s="386">
        <v>409</v>
      </c>
      <c r="G329" s="363" t="s">
        <v>82</v>
      </c>
      <c r="H329" s="364"/>
      <c r="I329" s="364"/>
      <c r="J329" s="364"/>
      <c r="K329" s="364"/>
      <c r="L329" s="364"/>
      <c r="M329" s="376"/>
      <c r="N329" s="41"/>
      <c r="O329" s="42"/>
      <c r="P329" s="16"/>
      <c r="Q329" s="17"/>
      <c r="R329" s="17"/>
      <c r="S329" s="18"/>
      <c r="T329" s="16"/>
      <c r="U329" s="17"/>
      <c r="V329" s="17"/>
      <c r="W329" s="17"/>
      <c r="X329" s="17"/>
      <c r="Y329" s="47"/>
      <c r="Z329" s="185"/>
    </row>
    <row r="330" spans="1:26" ht="20.100000000000001" customHeight="1" x14ac:dyDescent="0.15">
      <c r="B330" s="185"/>
      <c r="E330" s="383"/>
      <c r="F330" s="386">
        <v>410</v>
      </c>
      <c r="G330" s="363" t="s">
        <v>83</v>
      </c>
      <c r="H330" s="364"/>
      <c r="I330" s="364"/>
      <c r="J330" s="364"/>
      <c r="K330" s="364"/>
      <c r="L330" s="364"/>
      <c r="M330" s="376"/>
      <c r="N330" s="41"/>
      <c r="O330" s="42"/>
      <c r="P330" s="16"/>
      <c r="Q330" s="17"/>
      <c r="R330" s="17"/>
      <c r="S330" s="18"/>
      <c r="T330" s="16"/>
      <c r="U330" s="17"/>
      <c r="V330" s="17"/>
      <c r="W330" s="17"/>
      <c r="X330" s="17"/>
      <c r="Y330" s="47"/>
      <c r="Z330" s="185"/>
    </row>
    <row r="331" spans="1:26" ht="20.100000000000001" customHeight="1" x14ac:dyDescent="0.15">
      <c r="B331" s="185"/>
      <c r="E331" s="383"/>
      <c r="F331" s="385">
        <v>411</v>
      </c>
      <c r="G331" s="363" t="s">
        <v>84</v>
      </c>
      <c r="H331" s="364"/>
      <c r="I331" s="364"/>
      <c r="J331" s="364"/>
      <c r="K331" s="364"/>
      <c r="L331" s="364"/>
      <c r="M331" s="376"/>
      <c r="N331" s="41"/>
      <c r="O331" s="42"/>
      <c r="P331" s="16"/>
      <c r="Q331" s="17"/>
      <c r="R331" s="17"/>
      <c r="S331" s="18"/>
      <c r="T331" s="16"/>
      <c r="U331" s="17"/>
      <c r="V331" s="17"/>
      <c r="W331" s="17"/>
      <c r="X331" s="17"/>
      <c r="Y331" s="47"/>
      <c r="Z331" s="185"/>
    </row>
    <row r="332" spans="1:26" ht="20.100000000000001" customHeight="1" x14ac:dyDescent="0.15">
      <c r="B332" s="185"/>
      <c r="E332" s="383"/>
      <c r="F332" s="385">
        <v>412</v>
      </c>
      <c r="G332" s="363" t="s">
        <v>85</v>
      </c>
      <c r="H332" s="364"/>
      <c r="I332" s="364"/>
      <c r="J332" s="364"/>
      <c r="K332" s="364"/>
      <c r="L332" s="364"/>
      <c r="M332" s="376"/>
      <c r="N332" s="41"/>
      <c r="O332" s="42"/>
      <c r="P332" s="16"/>
      <c r="Q332" s="17"/>
      <c r="R332" s="17"/>
      <c r="S332" s="18"/>
      <c r="T332" s="16"/>
      <c r="U332" s="17"/>
      <c r="V332" s="17"/>
      <c r="W332" s="17"/>
      <c r="X332" s="17"/>
      <c r="Y332" s="47"/>
      <c r="Z332" s="185"/>
    </row>
    <row r="333" spans="1:26" ht="20.100000000000001" customHeight="1" x14ac:dyDescent="0.15">
      <c r="B333" s="185"/>
      <c r="E333" s="383"/>
      <c r="F333" s="385">
        <v>413</v>
      </c>
      <c r="G333" s="363" t="s">
        <v>86</v>
      </c>
      <c r="H333" s="364"/>
      <c r="I333" s="364"/>
      <c r="J333" s="364"/>
      <c r="K333" s="364"/>
      <c r="L333" s="364"/>
      <c r="M333" s="376"/>
      <c r="N333" s="41"/>
      <c r="O333" s="42"/>
      <c r="P333" s="16"/>
      <c r="Q333" s="17"/>
      <c r="R333" s="17"/>
      <c r="S333" s="18"/>
      <c r="T333" s="16"/>
      <c r="U333" s="17"/>
      <c r="V333" s="17"/>
      <c r="W333" s="17"/>
      <c r="X333" s="17"/>
      <c r="Y333" s="47"/>
      <c r="Z333" s="185"/>
    </row>
    <row r="334" spans="1:26" ht="20.100000000000001" customHeight="1" x14ac:dyDescent="0.15">
      <c r="A334" s="360">
        <f>IFERROR(IF(AND($N334="○",TRIM($T334)=""),1001,0),3)</f>
        <v>0</v>
      </c>
      <c r="B334" s="185"/>
      <c r="E334" s="387"/>
      <c r="F334" s="190">
        <v>414</v>
      </c>
      <c r="G334" s="368" t="s">
        <v>66</v>
      </c>
      <c r="H334" s="369"/>
      <c r="I334" s="369"/>
      <c r="J334" s="369"/>
      <c r="K334" s="369"/>
      <c r="L334" s="369"/>
      <c r="M334" s="378"/>
      <c r="N334" s="43"/>
      <c r="O334" s="44"/>
      <c r="P334" s="9"/>
      <c r="Q334" s="10"/>
      <c r="R334" s="10"/>
      <c r="S334" s="11"/>
      <c r="T334" s="9"/>
      <c r="U334" s="10"/>
      <c r="V334" s="10"/>
      <c r="W334" s="10"/>
      <c r="X334" s="10"/>
      <c r="Y334" s="51"/>
      <c r="Z334" s="185"/>
    </row>
    <row r="335" spans="1:26" ht="20.100000000000001" customHeight="1" x14ac:dyDescent="0.15">
      <c r="B335" s="185"/>
      <c r="P335" s="388"/>
      <c r="Q335" s="388"/>
      <c r="R335" s="388"/>
      <c r="S335" s="388"/>
      <c r="T335" s="388"/>
      <c r="U335" s="388"/>
      <c r="V335" s="388"/>
      <c r="W335" s="388"/>
      <c r="X335" s="388"/>
      <c r="Y335" s="388"/>
      <c r="Z335" s="185"/>
    </row>
    <row r="336" spans="1:26" ht="20.100000000000001" customHeight="1" x14ac:dyDescent="0.15">
      <c r="B336" s="185"/>
      <c r="C336" s="190"/>
      <c r="D336" s="190"/>
      <c r="E336" s="190"/>
      <c r="F336" s="190"/>
      <c r="G336" s="190"/>
      <c r="H336" s="190"/>
      <c r="I336" s="190"/>
      <c r="J336" s="190"/>
      <c r="K336" s="190"/>
      <c r="L336" s="190"/>
      <c r="M336" s="190"/>
      <c r="N336" s="190"/>
      <c r="O336" s="190"/>
      <c r="P336" s="190"/>
      <c r="Q336" s="190"/>
      <c r="R336" s="190"/>
      <c r="S336" s="190"/>
      <c r="T336" s="190"/>
      <c r="U336" s="190"/>
      <c r="V336" s="190"/>
      <c r="W336" s="190"/>
      <c r="X336" s="190"/>
      <c r="Y336" s="190"/>
      <c r="Z336" s="199"/>
    </row>
    <row r="337" spans="1:26" ht="19.899999999999999" customHeight="1" x14ac:dyDescent="0.15"/>
    <row r="338" spans="1:26" ht="19.899999999999999" customHeight="1" x14ac:dyDescent="0.15">
      <c r="A338" s="112"/>
    </row>
    <row r="339" spans="1:26" ht="20.100000000000001" customHeight="1" x14ac:dyDescent="0.15">
      <c r="A339" s="117"/>
      <c r="B339" s="117"/>
      <c r="C339" s="129" t="s">
        <v>197</v>
      </c>
      <c r="D339" s="130"/>
      <c r="E339" s="130"/>
      <c r="F339" s="130"/>
      <c r="G339" s="130"/>
      <c r="H339" s="130"/>
      <c r="I339" s="389"/>
      <c r="J339" s="190"/>
      <c r="K339" s="190"/>
      <c r="V339" s="190"/>
      <c r="W339" s="190"/>
      <c r="X339" s="190"/>
      <c r="Y339" s="190"/>
      <c r="Z339" s="190"/>
    </row>
    <row r="340" spans="1:26" ht="15" customHeight="1" x14ac:dyDescent="0.15">
      <c r="A340" s="117"/>
      <c r="B340" s="117"/>
      <c r="C340" s="132"/>
      <c r="D340" s="133"/>
      <c r="E340" s="133"/>
      <c r="F340" s="133"/>
      <c r="G340" s="133"/>
      <c r="H340" s="133"/>
      <c r="I340" s="390"/>
      <c r="J340" s="142"/>
      <c r="K340" s="134"/>
      <c r="L340" s="134"/>
      <c r="M340" s="134"/>
      <c r="N340" s="134"/>
      <c r="O340" s="134"/>
      <c r="P340" s="134"/>
      <c r="Q340" s="134"/>
      <c r="R340" s="134"/>
      <c r="S340" s="134"/>
      <c r="T340" s="134"/>
      <c r="U340" s="134"/>
      <c r="Z340" s="191"/>
    </row>
    <row r="341" spans="1:26" ht="20.100000000000001" customHeight="1" x14ac:dyDescent="0.15">
      <c r="A341" s="117"/>
      <c r="B341" s="117"/>
      <c r="C341" s="132"/>
      <c r="D341" s="391">
        <v>1</v>
      </c>
      <c r="E341" s="392" t="s">
        <v>151</v>
      </c>
      <c r="F341" s="393"/>
      <c r="G341" s="393"/>
      <c r="H341" s="393"/>
      <c r="I341" s="205"/>
      <c r="J341" s="205"/>
      <c r="K341" s="205"/>
      <c r="L341" s="205"/>
      <c r="M341" s="205"/>
      <c r="N341" s="205"/>
      <c r="O341" s="205"/>
      <c r="P341" s="393"/>
      <c r="Q341" s="393"/>
      <c r="R341" s="393"/>
      <c r="S341" s="393"/>
      <c r="T341" s="393"/>
      <c r="U341" s="142"/>
      <c r="Z341" s="185"/>
    </row>
    <row r="342" spans="1:26" ht="30" customHeight="1" x14ac:dyDescent="0.15">
      <c r="A342" s="117"/>
      <c r="B342" s="117"/>
      <c r="C342" s="132"/>
      <c r="E342" s="394" t="s">
        <v>164</v>
      </c>
      <c r="F342" s="394"/>
      <c r="G342" s="394"/>
      <c r="H342" s="394"/>
      <c r="I342" s="394"/>
      <c r="J342" s="394"/>
      <c r="K342" s="394"/>
      <c r="L342" s="394"/>
      <c r="M342" s="394"/>
      <c r="N342" s="394"/>
      <c r="O342" s="394"/>
      <c r="P342" s="394"/>
      <c r="Q342" s="394"/>
      <c r="R342" s="394"/>
      <c r="S342" s="394"/>
      <c r="T342" s="394"/>
      <c r="U342" s="394"/>
      <c r="V342" s="394"/>
      <c r="W342" s="394"/>
      <c r="X342" s="394"/>
      <c r="Y342" s="394"/>
      <c r="Z342" s="185"/>
    </row>
    <row r="343" spans="1:26" ht="19.899999999999999" customHeight="1" x14ac:dyDescent="0.15">
      <c r="A343" s="117"/>
      <c r="B343" s="117"/>
      <c r="C343" s="132"/>
      <c r="D343" s="395"/>
      <c r="E343" s="396" t="s">
        <v>165</v>
      </c>
      <c r="F343" s="397"/>
      <c r="G343" s="398"/>
      <c r="H343" s="399" t="s">
        <v>152</v>
      </c>
      <c r="I343" s="397"/>
      <c r="J343" s="397"/>
      <c r="K343" s="397"/>
      <c r="L343" s="397"/>
      <c r="M343" s="397"/>
      <c r="N343" s="398"/>
      <c r="O343" s="399" t="s">
        <v>153</v>
      </c>
      <c r="P343" s="398"/>
      <c r="Q343" s="400" t="s">
        <v>154</v>
      </c>
      <c r="R343" s="400"/>
      <c r="S343" s="400"/>
      <c r="T343" s="400"/>
      <c r="U343" s="400"/>
      <c r="V343" s="400"/>
      <c r="W343" s="400"/>
      <c r="X343" s="400"/>
      <c r="Y343" s="401"/>
      <c r="Z343" s="185"/>
    </row>
    <row r="344" spans="1:26" ht="20.100000000000001" customHeight="1" x14ac:dyDescent="0.15">
      <c r="A344" s="117"/>
      <c r="B344" s="117"/>
      <c r="C344" s="132"/>
      <c r="D344" s="395"/>
      <c r="E344" s="32"/>
      <c r="F344" s="33"/>
      <c r="G344" s="34"/>
      <c r="H344" s="35"/>
      <c r="I344" s="36"/>
      <c r="J344" s="36"/>
      <c r="K344" s="36"/>
      <c r="L344" s="36"/>
      <c r="M344" s="36"/>
      <c r="N344" s="37"/>
      <c r="O344" s="35"/>
      <c r="P344" s="37"/>
      <c r="Q344" s="38"/>
      <c r="R344" s="39"/>
      <c r="S344" s="39"/>
      <c r="T344" s="39"/>
      <c r="U344" s="39"/>
      <c r="V344" s="39"/>
      <c r="W344" s="39"/>
      <c r="X344" s="39"/>
      <c r="Y344" s="40"/>
      <c r="Z344" s="185"/>
    </row>
    <row r="345" spans="1:26" ht="20.100000000000001" customHeight="1" x14ac:dyDescent="0.15">
      <c r="A345" s="117"/>
      <c r="B345" s="117"/>
      <c r="C345" s="132"/>
      <c r="D345" s="395"/>
      <c r="E345" s="20"/>
      <c r="F345" s="21"/>
      <c r="G345" s="22"/>
      <c r="H345" s="16"/>
      <c r="I345" s="14"/>
      <c r="J345" s="14"/>
      <c r="K345" s="14"/>
      <c r="L345" s="14"/>
      <c r="M345" s="14"/>
      <c r="N345" s="15"/>
      <c r="O345" s="16"/>
      <c r="P345" s="15"/>
      <c r="Q345" s="23"/>
      <c r="R345" s="24"/>
      <c r="S345" s="24"/>
      <c r="T345" s="24"/>
      <c r="U345" s="24"/>
      <c r="V345" s="24"/>
      <c r="W345" s="24"/>
      <c r="X345" s="24"/>
      <c r="Y345" s="25"/>
      <c r="Z345" s="185"/>
    </row>
    <row r="346" spans="1:26" ht="20.100000000000001" customHeight="1" x14ac:dyDescent="0.15">
      <c r="A346" s="117"/>
      <c r="B346" s="117"/>
      <c r="C346" s="132"/>
      <c r="D346" s="395"/>
      <c r="E346" s="20"/>
      <c r="F346" s="21"/>
      <c r="G346" s="22"/>
      <c r="H346" s="16"/>
      <c r="I346" s="14"/>
      <c r="J346" s="14"/>
      <c r="K346" s="14"/>
      <c r="L346" s="14"/>
      <c r="M346" s="14"/>
      <c r="N346" s="15"/>
      <c r="O346" s="16"/>
      <c r="P346" s="15"/>
      <c r="Q346" s="23"/>
      <c r="R346" s="24"/>
      <c r="S346" s="24"/>
      <c r="T346" s="24"/>
      <c r="U346" s="24"/>
      <c r="V346" s="24"/>
      <c r="W346" s="24"/>
      <c r="X346" s="24"/>
      <c r="Y346" s="25"/>
      <c r="Z346" s="185"/>
    </row>
    <row r="347" spans="1:26" ht="20.100000000000001" customHeight="1" x14ac:dyDescent="0.15">
      <c r="A347" s="117"/>
      <c r="B347" s="117"/>
      <c r="C347" s="132"/>
      <c r="D347" s="395"/>
      <c r="E347" s="20"/>
      <c r="F347" s="21"/>
      <c r="G347" s="22"/>
      <c r="H347" s="16"/>
      <c r="I347" s="14"/>
      <c r="J347" s="14"/>
      <c r="K347" s="14"/>
      <c r="L347" s="14"/>
      <c r="M347" s="14"/>
      <c r="N347" s="15"/>
      <c r="O347" s="16"/>
      <c r="P347" s="15"/>
      <c r="Q347" s="23"/>
      <c r="R347" s="24"/>
      <c r="S347" s="24"/>
      <c r="T347" s="24"/>
      <c r="U347" s="24"/>
      <c r="V347" s="24"/>
      <c r="W347" s="24"/>
      <c r="X347" s="24"/>
      <c r="Y347" s="25"/>
      <c r="Z347" s="185"/>
    </row>
    <row r="348" spans="1:26" ht="20.100000000000001" customHeight="1" x14ac:dyDescent="0.15">
      <c r="A348" s="117"/>
      <c r="B348" s="117"/>
      <c r="C348" s="132"/>
      <c r="D348" s="395"/>
      <c r="E348" s="20"/>
      <c r="F348" s="21"/>
      <c r="G348" s="22"/>
      <c r="H348" s="16"/>
      <c r="I348" s="14"/>
      <c r="J348" s="14"/>
      <c r="K348" s="14"/>
      <c r="L348" s="14"/>
      <c r="M348" s="14"/>
      <c r="N348" s="15"/>
      <c r="O348" s="16"/>
      <c r="P348" s="15"/>
      <c r="Q348" s="23"/>
      <c r="R348" s="24"/>
      <c r="S348" s="24"/>
      <c r="T348" s="24"/>
      <c r="U348" s="24"/>
      <c r="V348" s="24"/>
      <c r="W348" s="24"/>
      <c r="X348" s="24"/>
      <c r="Y348" s="25"/>
      <c r="Z348" s="185"/>
    </row>
    <row r="349" spans="1:26" ht="20.100000000000001" customHeight="1" x14ac:dyDescent="0.15">
      <c r="A349" s="117"/>
      <c r="B349" s="117"/>
      <c r="C349" s="132"/>
      <c r="D349" s="395"/>
      <c r="E349" s="20"/>
      <c r="F349" s="21"/>
      <c r="G349" s="22"/>
      <c r="H349" s="16"/>
      <c r="I349" s="14"/>
      <c r="J349" s="14"/>
      <c r="K349" s="14"/>
      <c r="L349" s="14"/>
      <c r="M349" s="14"/>
      <c r="N349" s="15"/>
      <c r="O349" s="16"/>
      <c r="P349" s="15"/>
      <c r="Q349" s="23"/>
      <c r="R349" s="24"/>
      <c r="S349" s="24"/>
      <c r="T349" s="24"/>
      <c r="U349" s="24"/>
      <c r="V349" s="24"/>
      <c r="W349" s="24"/>
      <c r="X349" s="24"/>
      <c r="Y349" s="25"/>
      <c r="Z349" s="185"/>
    </row>
    <row r="350" spans="1:26" ht="20.100000000000001" customHeight="1" x14ac:dyDescent="0.15">
      <c r="A350" s="117"/>
      <c r="B350" s="117"/>
      <c r="C350" s="132"/>
      <c r="D350" s="395"/>
      <c r="E350" s="20"/>
      <c r="F350" s="21"/>
      <c r="G350" s="22"/>
      <c r="H350" s="16"/>
      <c r="I350" s="14"/>
      <c r="J350" s="14"/>
      <c r="K350" s="14"/>
      <c r="L350" s="14"/>
      <c r="M350" s="14"/>
      <c r="N350" s="15"/>
      <c r="O350" s="16"/>
      <c r="P350" s="15"/>
      <c r="Q350" s="23"/>
      <c r="R350" s="24"/>
      <c r="S350" s="24"/>
      <c r="T350" s="24"/>
      <c r="U350" s="24"/>
      <c r="V350" s="24"/>
      <c r="W350" s="24"/>
      <c r="X350" s="24"/>
      <c r="Y350" s="25"/>
      <c r="Z350" s="185"/>
    </row>
    <row r="351" spans="1:26" ht="20.100000000000001" customHeight="1" x14ac:dyDescent="0.15">
      <c r="A351" s="117"/>
      <c r="B351" s="117"/>
      <c r="C351" s="132"/>
      <c r="D351" s="395"/>
      <c r="E351" s="20"/>
      <c r="F351" s="21"/>
      <c r="G351" s="22"/>
      <c r="H351" s="16"/>
      <c r="I351" s="14"/>
      <c r="J351" s="14"/>
      <c r="K351" s="14"/>
      <c r="L351" s="14"/>
      <c r="M351" s="14"/>
      <c r="N351" s="15"/>
      <c r="O351" s="16"/>
      <c r="P351" s="15"/>
      <c r="Q351" s="23"/>
      <c r="R351" s="24"/>
      <c r="S351" s="24"/>
      <c r="T351" s="24"/>
      <c r="U351" s="24"/>
      <c r="V351" s="24"/>
      <c r="W351" s="24"/>
      <c r="X351" s="24"/>
      <c r="Y351" s="25"/>
      <c r="Z351" s="185"/>
    </row>
    <row r="352" spans="1:26" ht="20.100000000000001" customHeight="1" x14ac:dyDescent="0.15">
      <c r="A352" s="117"/>
      <c r="B352" s="117"/>
      <c r="C352" s="132"/>
      <c r="D352" s="395"/>
      <c r="E352" s="20"/>
      <c r="F352" s="21"/>
      <c r="G352" s="22"/>
      <c r="H352" s="16"/>
      <c r="I352" s="14"/>
      <c r="J352" s="14"/>
      <c r="K352" s="14"/>
      <c r="L352" s="14"/>
      <c r="M352" s="14"/>
      <c r="N352" s="15"/>
      <c r="O352" s="16"/>
      <c r="P352" s="15"/>
      <c r="Q352" s="23"/>
      <c r="R352" s="24"/>
      <c r="S352" s="24"/>
      <c r="T352" s="24"/>
      <c r="U352" s="24"/>
      <c r="V352" s="24"/>
      <c r="W352" s="24"/>
      <c r="X352" s="24"/>
      <c r="Y352" s="25"/>
      <c r="Z352" s="185"/>
    </row>
    <row r="353" spans="1:26" ht="20.100000000000001" customHeight="1" x14ac:dyDescent="0.15">
      <c r="A353" s="117"/>
      <c r="B353" s="117"/>
      <c r="C353" s="132"/>
      <c r="D353" s="395"/>
      <c r="E353" s="20"/>
      <c r="F353" s="21"/>
      <c r="G353" s="22"/>
      <c r="H353" s="16"/>
      <c r="I353" s="14"/>
      <c r="J353" s="14"/>
      <c r="K353" s="14"/>
      <c r="L353" s="14"/>
      <c r="M353" s="14"/>
      <c r="N353" s="15"/>
      <c r="O353" s="16"/>
      <c r="P353" s="15"/>
      <c r="Q353" s="23"/>
      <c r="R353" s="24"/>
      <c r="S353" s="24"/>
      <c r="T353" s="24"/>
      <c r="U353" s="24"/>
      <c r="V353" s="24"/>
      <c r="W353" s="24"/>
      <c r="X353" s="24"/>
      <c r="Y353" s="25"/>
      <c r="Z353" s="185"/>
    </row>
    <row r="354" spans="1:26" ht="20.100000000000001" customHeight="1" x14ac:dyDescent="0.15">
      <c r="A354" s="117"/>
      <c r="B354" s="117"/>
      <c r="C354" s="132"/>
      <c r="D354" s="395"/>
      <c r="E354" s="20"/>
      <c r="F354" s="21"/>
      <c r="G354" s="22"/>
      <c r="H354" s="16"/>
      <c r="I354" s="14"/>
      <c r="J354" s="14"/>
      <c r="K354" s="14"/>
      <c r="L354" s="14"/>
      <c r="M354" s="14"/>
      <c r="N354" s="15"/>
      <c r="O354" s="16"/>
      <c r="P354" s="15"/>
      <c r="Q354" s="23"/>
      <c r="R354" s="24"/>
      <c r="S354" s="24"/>
      <c r="T354" s="24"/>
      <c r="U354" s="24"/>
      <c r="V354" s="24"/>
      <c r="W354" s="24"/>
      <c r="X354" s="24"/>
      <c r="Y354" s="25"/>
      <c r="Z354" s="185"/>
    </row>
    <row r="355" spans="1:26" ht="20.100000000000001" customHeight="1" x14ac:dyDescent="0.15">
      <c r="A355" s="117"/>
      <c r="B355" s="117"/>
      <c r="C355" s="132"/>
      <c r="D355" s="395"/>
      <c r="E355" s="20"/>
      <c r="F355" s="21"/>
      <c r="G355" s="22"/>
      <c r="H355" s="16"/>
      <c r="I355" s="14"/>
      <c r="J355" s="14"/>
      <c r="K355" s="14"/>
      <c r="L355" s="14"/>
      <c r="M355" s="14"/>
      <c r="N355" s="15"/>
      <c r="O355" s="16"/>
      <c r="P355" s="15"/>
      <c r="Q355" s="23"/>
      <c r="R355" s="24"/>
      <c r="S355" s="24"/>
      <c r="T355" s="24"/>
      <c r="U355" s="24"/>
      <c r="V355" s="24"/>
      <c r="W355" s="24"/>
      <c r="X355" s="24"/>
      <c r="Y355" s="25"/>
      <c r="Z355" s="185"/>
    </row>
    <row r="356" spans="1:26" ht="20.100000000000001" customHeight="1" x14ac:dyDescent="0.15">
      <c r="A356" s="117"/>
      <c r="B356" s="117"/>
      <c r="C356" s="132"/>
      <c r="D356" s="395"/>
      <c r="E356" s="20"/>
      <c r="F356" s="21"/>
      <c r="G356" s="22"/>
      <c r="H356" s="16"/>
      <c r="I356" s="14"/>
      <c r="J356" s="14"/>
      <c r="K356" s="14"/>
      <c r="L356" s="14"/>
      <c r="M356" s="14"/>
      <c r="N356" s="15"/>
      <c r="O356" s="16"/>
      <c r="P356" s="15"/>
      <c r="Q356" s="23"/>
      <c r="R356" s="24"/>
      <c r="S356" s="24"/>
      <c r="T356" s="24"/>
      <c r="U356" s="24"/>
      <c r="V356" s="24"/>
      <c r="W356" s="24"/>
      <c r="X356" s="24"/>
      <c r="Y356" s="25"/>
      <c r="Z356" s="185"/>
    </row>
    <row r="357" spans="1:26" ht="20.100000000000001" customHeight="1" x14ac:dyDescent="0.15">
      <c r="A357" s="117"/>
      <c r="B357" s="117"/>
      <c r="C357" s="132"/>
      <c r="D357" s="395"/>
      <c r="E357" s="20"/>
      <c r="F357" s="21"/>
      <c r="G357" s="22"/>
      <c r="H357" s="16"/>
      <c r="I357" s="14"/>
      <c r="J357" s="14"/>
      <c r="K357" s="14"/>
      <c r="L357" s="14"/>
      <c r="M357" s="14"/>
      <c r="N357" s="15"/>
      <c r="O357" s="16"/>
      <c r="P357" s="15"/>
      <c r="Q357" s="23"/>
      <c r="R357" s="24"/>
      <c r="S357" s="24"/>
      <c r="T357" s="24"/>
      <c r="U357" s="24"/>
      <c r="V357" s="24"/>
      <c r="W357" s="24"/>
      <c r="X357" s="24"/>
      <c r="Y357" s="25"/>
      <c r="Z357" s="185"/>
    </row>
    <row r="358" spans="1:26" ht="20.100000000000001" customHeight="1" x14ac:dyDescent="0.15">
      <c r="A358" s="117"/>
      <c r="B358" s="117"/>
      <c r="C358" s="132"/>
      <c r="D358" s="395"/>
      <c r="E358" s="20"/>
      <c r="F358" s="21"/>
      <c r="G358" s="22"/>
      <c r="H358" s="16"/>
      <c r="I358" s="14"/>
      <c r="J358" s="14"/>
      <c r="K358" s="14"/>
      <c r="L358" s="14"/>
      <c r="M358" s="14"/>
      <c r="N358" s="15"/>
      <c r="O358" s="16"/>
      <c r="P358" s="15"/>
      <c r="Q358" s="23"/>
      <c r="R358" s="24"/>
      <c r="S358" s="24"/>
      <c r="T358" s="24"/>
      <c r="U358" s="24"/>
      <c r="V358" s="24"/>
      <c r="W358" s="24"/>
      <c r="X358" s="24"/>
      <c r="Y358" s="25"/>
      <c r="Z358" s="185"/>
    </row>
    <row r="359" spans="1:26" ht="20.100000000000001" customHeight="1" x14ac:dyDescent="0.15">
      <c r="A359" s="117"/>
      <c r="B359" s="117"/>
      <c r="C359" s="132"/>
      <c r="D359" s="395"/>
      <c r="E359" s="20"/>
      <c r="F359" s="21"/>
      <c r="G359" s="22"/>
      <c r="H359" s="16"/>
      <c r="I359" s="14"/>
      <c r="J359" s="14"/>
      <c r="K359" s="14"/>
      <c r="L359" s="14"/>
      <c r="M359" s="14"/>
      <c r="N359" s="15"/>
      <c r="O359" s="16"/>
      <c r="P359" s="15"/>
      <c r="Q359" s="23"/>
      <c r="R359" s="24"/>
      <c r="S359" s="24"/>
      <c r="T359" s="24"/>
      <c r="U359" s="24"/>
      <c r="V359" s="24"/>
      <c r="W359" s="24"/>
      <c r="X359" s="24"/>
      <c r="Y359" s="25"/>
      <c r="Z359" s="185"/>
    </row>
    <row r="360" spans="1:26" ht="20.100000000000001" customHeight="1" x14ac:dyDescent="0.15">
      <c r="A360" s="117"/>
      <c r="B360" s="117"/>
      <c r="C360" s="132"/>
      <c r="D360" s="395"/>
      <c r="E360" s="20"/>
      <c r="F360" s="21"/>
      <c r="G360" s="22"/>
      <c r="H360" s="16"/>
      <c r="I360" s="14"/>
      <c r="J360" s="14"/>
      <c r="K360" s="14"/>
      <c r="L360" s="14"/>
      <c r="M360" s="14"/>
      <c r="N360" s="15"/>
      <c r="O360" s="16"/>
      <c r="P360" s="15"/>
      <c r="Q360" s="23"/>
      <c r="R360" s="24"/>
      <c r="S360" s="24"/>
      <c r="T360" s="24"/>
      <c r="U360" s="24"/>
      <c r="V360" s="24"/>
      <c r="W360" s="24"/>
      <c r="X360" s="24"/>
      <c r="Y360" s="25"/>
      <c r="Z360" s="185"/>
    </row>
    <row r="361" spans="1:26" ht="20.100000000000001" customHeight="1" x14ac:dyDescent="0.15">
      <c r="A361" s="117"/>
      <c r="B361" s="117"/>
      <c r="C361" s="132"/>
      <c r="D361" s="395"/>
      <c r="E361" s="20"/>
      <c r="F361" s="21"/>
      <c r="G361" s="22"/>
      <c r="H361" s="16"/>
      <c r="I361" s="14"/>
      <c r="J361" s="14"/>
      <c r="K361" s="14"/>
      <c r="L361" s="14"/>
      <c r="M361" s="14"/>
      <c r="N361" s="15"/>
      <c r="O361" s="16"/>
      <c r="P361" s="15"/>
      <c r="Q361" s="23"/>
      <c r="R361" s="24"/>
      <c r="S361" s="24"/>
      <c r="T361" s="24"/>
      <c r="U361" s="24"/>
      <c r="V361" s="24"/>
      <c r="W361" s="24"/>
      <c r="X361" s="24"/>
      <c r="Y361" s="25"/>
      <c r="Z361" s="185"/>
    </row>
    <row r="362" spans="1:26" ht="20.100000000000001" customHeight="1" x14ac:dyDescent="0.15">
      <c r="A362" s="117"/>
      <c r="B362" s="117"/>
      <c r="C362" s="132"/>
      <c r="D362" s="395"/>
      <c r="E362" s="20"/>
      <c r="F362" s="21"/>
      <c r="G362" s="22"/>
      <c r="H362" s="16"/>
      <c r="I362" s="14"/>
      <c r="J362" s="14"/>
      <c r="K362" s="14"/>
      <c r="L362" s="14"/>
      <c r="M362" s="14"/>
      <c r="N362" s="15"/>
      <c r="O362" s="16"/>
      <c r="P362" s="15"/>
      <c r="Q362" s="23"/>
      <c r="R362" s="24"/>
      <c r="S362" s="24"/>
      <c r="T362" s="24"/>
      <c r="U362" s="24"/>
      <c r="V362" s="24"/>
      <c r="W362" s="24"/>
      <c r="X362" s="24"/>
      <c r="Y362" s="25"/>
      <c r="Z362" s="185"/>
    </row>
    <row r="363" spans="1:26" ht="20.100000000000001" customHeight="1" x14ac:dyDescent="0.15">
      <c r="A363" s="117"/>
      <c r="B363" s="117"/>
      <c r="C363" s="132"/>
      <c r="D363" s="395"/>
      <c r="E363" s="26"/>
      <c r="F363" s="27"/>
      <c r="G363" s="28"/>
      <c r="H363" s="9"/>
      <c r="I363" s="7"/>
      <c r="J363" s="7"/>
      <c r="K363" s="7"/>
      <c r="L363" s="7"/>
      <c r="M363" s="7"/>
      <c r="N363" s="8"/>
      <c r="O363" s="9"/>
      <c r="P363" s="8"/>
      <c r="Q363" s="29"/>
      <c r="R363" s="30"/>
      <c r="S363" s="30"/>
      <c r="T363" s="30"/>
      <c r="U363" s="30"/>
      <c r="V363" s="30"/>
      <c r="W363" s="30"/>
      <c r="X363" s="30"/>
      <c r="Y363" s="31"/>
      <c r="Z363" s="185"/>
    </row>
    <row r="364" spans="1:26" ht="20.100000000000001" customHeight="1" x14ac:dyDescent="0.15">
      <c r="A364" s="117"/>
      <c r="B364" s="117"/>
      <c r="C364" s="145"/>
      <c r="E364" s="402" t="s">
        <v>166</v>
      </c>
      <c r="F364" s="388"/>
      <c r="G364" s="388"/>
      <c r="H364" s="388"/>
      <c r="I364" s="388"/>
      <c r="J364" s="388"/>
      <c r="K364" s="388"/>
      <c r="L364" s="388"/>
      <c r="M364" s="388"/>
      <c r="N364" s="388"/>
      <c r="O364" s="388"/>
      <c r="P364" s="388"/>
      <c r="U364" s="142"/>
      <c r="Z364" s="185"/>
    </row>
    <row r="365" spans="1:26" ht="20.100000000000001" customHeight="1" x14ac:dyDescent="0.15">
      <c r="A365" s="117"/>
      <c r="B365" s="117"/>
      <c r="C365" s="145"/>
      <c r="D365" s="391">
        <v>2</v>
      </c>
      <c r="E365" s="173" t="s">
        <v>155</v>
      </c>
      <c r="F365" s="393"/>
      <c r="G365" s="393"/>
      <c r="H365" s="393"/>
      <c r="I365" s="403"/>
      <c r="J365" s="403"/>
      <c r="K365" s="403"/>
      <c r="L365" s="403"/>
      <c r="M365" s="403"/>
      <c r="U365" s="142"/>
      <c r="Z365" s="185"/>
    </row>
    <row r="366" spans="1:26" ht="20.100000000000001" customHeight="1" x14ac:dyDescent="0.15">
      <c r="A366" s="117"/>
      <c r="B366" s="117"/>
      <c r="C366" s="145"/>
      <c r="D366" s="404"/>
      <c r="E366" s="405" t="s">
        <v>156</v>
      </c>
      <c r="F366" s="405"/>
      <c r="G366" s="405"/>
      <c r="H366" s="405"/>
      <c r="I366" s="405"/>
      <c r="J366" s="405"/>
      <c r="K366" s="405"/>
      <c r="L366" s="405"/>
      <c r="M366" s="405"/>
      <c r="N366" s="405"/>
      <c r="O366" s="405"/>
      <c r="P366" s="405"/>
      <c r="Q366" s="405"/>
      <c r="R366" s="405"/>
      <c r="S366" s="405"/>
      <c r="T366" s="405"/>
      <c r="U366" s="405"/>
      <c r="V366" s="405"/>
      <c r="W366" s="405"/>
      <c r="X366" s="405"/>
      <c r="Y366" s="405"/>
      <c r="Z366" s="185"/>
    </row>
    <row r="367" spans="1:26" ht="19.899999999999999" customHeight="1" x14ac:dyDescent="0.15">
      <c r="A367" s="117"/>
      <c r="B367" s="117"/>
      <c r="C367" s="145"/>
      <c r="D367" s="395"/>
      <c r="E367" s="406" t="s">
        <v>157</v>
      </c>
      <c r="F367" s="400"/>
      <c r="G367" s="400"/>
      <c r="H367" s="407"/>
      <c r="I367" s="408" t="s">
        <v>158</v>
      </c>
      <c r="J367" s="400"/>
      <c r="K367" s="400"/>
      <c r="L367" s="400"/>
      <c r="M367" s="407"/>
      <c r="N367" s="409" t="s">
        <v>159</v>
      </c>
      <c r="O367" s="410"/>
      <c r="P367" s="410"/>
      <c r="Q367" s="410"/>
      <c r="R367" s="410"/>
      <c r="S367" s="410"/>
      <c r="T367" s="410"/>
      <c r="U367" s="410"/>
      <c r="V367" s="410"/>
      <c r="W367" s="410"/>
      <c r="X367" s="410"/>
      <c r="Y367" s="411"/>
      <c r="Z367" s="185"/>
    </row>
    <row r="368" spans="1:26" ht="19.899999999999999" customHeight="1" x14ac:dyDescent="0.15">
      <c r="A368" s="117"/>
      <c r="B368" s="117"/>
      <c r="C368" s="145"/>
      <c r="D368" s="395"/>
      <c r="E368" s="412"/>
      <c r="F368" s="413"/>
      <c r="G368" s="413"/>
      <c r="H368" s="414"/>
      <c r="I368" s="415"/>
      <c r="J368" s="413"/>
      <c r="K368" s="413"/>
      <c r="L368" s="413"/>
      <c r="M368" s="414"/>
      <c r="N368" s="416" t="s">
        <v>160</v>
      </c>
      <c r="O368" s="417"/>
      <c r="P368" s="418"/>
      <c r="Q368" s="416" t="s">
        <v>153</v>
      </c>
      <c r="R368" s="417"/>
      <c r="S368" s="416" t="s">
        <v>161</v>
      </c>
      <c r="T368" s="417"/>
      <c r="U368" s="417"/>
      <c r="V368" s="417"/>
      <c r="W368" s="417"/>
      <c r="X368" s="417"/>
      <c r="Y368" s="419"/>
      <c r="Z368" s="185"/>
    </row>
    <row r="369" spans="1:26" ht="20.100000000000001" customHeight="1" x14ac:dyDescent="0.15">
      <c r="A369" s="117"/>
      <c r="B369" s="117"/>
      <c r="C369" s="145"/>
      <c r="D369" s="395"/>
      <c r="E369" s="108"/>
      <c r="F369" s="36"/>
      <c r="G369" s="36"/>
      <c r="H369" s="37"/>
      <c r="I369" s="35"/>
      <c r="J369" s="48"/>
      <c r="K369" s="48"/>
      <c r="L369" s="48"/>
      <c r="M369" s="49"/>
      <c r="N369" s="35"/>
      <c r="O369" s="36"/>
      <c r="P369" s="37"/>
      <c r="Q369" s="35"/>
      <c r="R369" s="37"/>
      <c r="S369" s="35"/>
      <c r="T369" s="36"/>
      <c r="U369" s="36"/>
      <c r="V369" s="36"/>
      <c r="W369" s="36"/>
      <c r="X369" s="36"/>
      <c r="Y369" s="109"/>
      <c r="Z369" s="185"/>
    </row>
    <row r="370" spans="1:26" ht="20.100000000000001" customHeight="1" x14ac:dyDescent="0.15">
      <c r="A370" s="117"/>
      <c r="B370" s="117"/>
      <c r="C370" s="145"/>
      <c r="D370" s="395"/>
      <c r="E370" s="13"/>
      <c r="F370" s="14"/>
      <c r="G370" s="14"/>
      <c r="H370" s="15"/>
      <c r="I370" s="16"/>
      <c r="J370" s="17"/>
      <c r="K370" s="17"/>
      <c r="L370" s="17"/>
      <c r="M370" s="18"/>
      <c r="N370" s="16"/>
      <c r="O370" s="14"/>
      <c r="P370" s="15"/>
      <c r="Q370" s="16"/>
      <c r="R370" s="15"/>
      <c r="S370" s="16"/>
      <c r="T370" s="14"/>
      <c r="U370" s="14"/>
      <c r="V370" s="14"/>
      <c r="W370" s="14"/>
      <c r="X370" s="14"/>
      <c r="Y370" s="19"/>
      <c r="Z370" s="185"/>
    </row>
    <row r="371" spans="1:26" ht="20.100000000000001" customHeight="1" x14ac:dyDescent="0.15">
      <c r="A371" s="117"/>
      <c r="B371" s="117"/>
      <c r="C371" s="145"/>
      <c r="D371" s="395"/>
      <c r="E371" s="13"/>
      <c r="F371" s="14"/>
      <c r="G371" s="14"/>
      <c r="H371" s="15"/>
      <c r="I371" s="16"/>
      <c r="J371" s="17"/>
      <c r="K371" s="17"/>
      <c r="L371" s="17"/>
      <c r="M371" s="18"/>
      <c r="N371" s="16"/>
      <c r="O371" s="14"/>
      <c r="P371" s="15"/>
      <c r="Q371" s="16"/>
      <c r="R371" s="15"/>
      <c r="S371" s="16"/>
      <c r="T371" s="14"/>
      <c r="U371" s="14"/>
      <c r="V371" s="14"/>
      <c r="W371" s="14"/>
      <c r="X371" s="14"/>
      <c r="Y371" s="19"/>
      <c r="Z371" s="185"/>
    </row>
    <row r="372" spans="1:26" ht="20.100000000000001" customHeight="1" x14ac:dyDescent="0.15">
      <c r="A372" s="117"/>
      <c r="B372" s="117"/>
      <c r="C372" s="145"/>
      <c r="D372" s="395"/>
      <c r="E372" s="13"/>
      <c r="F372" s="14"/>
      <c r="G372" s="14"/>
      <c r="H372" s="15"/>
      <c r="I372" s="16"/>
      <c r="J372" s="17"/>
      <c r="K372" s="17"/>
      <c r="L372" s="17"/>
      <c r="M372" s="18"/>
      <c r="N372" s="16"/>
      <c r="O372" s="14"/>
      <c r="P372" s="15"/>
      <c r="Q372" s="16"/>
      <c r="R372" s="15"/>
      <c r="S372" s="16"/>
      <c r="T372" s="14"/>
      <c r="U372" s="14"/>
      <c r="V372" s="14"/>
      <c r="W372" s="14"/>
      <c r="X372" s="14"/>
      <c r="Y372" s="19"/>
      <c r="Z372" s="185"/>
    </row>
    <row r="373" spans="1:26" ht="20.100000000000001" customHeight="1" x14ac:dyDescent="0.15">
      <c r="A373" s="117"/>
      <c r="B373" s="117"/>
      <c r="C373" s="145"/>
      <c r="D373" s="395"/>
      <c r="E373" s="13"/>
      <c r="F373" s="14"/>
      <c r="G373" s="14"/>
      <c r="H373" s="15"/>
      <c r="I373" s="16"/>
      <c r="J373" s="17"/>
      <c r="K373" s="17"/>
      <c r="L373" s="17"/>
      <c r="M373" s="18"/>
      <c r="N373" s="16"/>
      <c r="O373" s="14"/>
      <c r="P373" s="15"/>
      <c r="Q373" s="16"/>
      <c r="R373" s="15"/>
      <c r="S373" s="16"/>
      <c r="T373" s="14"/>
      <c r="U373" s="14"/>
      <c r="V373" s="14"/>
      <c r="W373" s="14"/>
      <c r="X373" s="14"/>
      <c r="Y373" s="19"/>
      <c r="Z373" s="185"/>
    </row>
    <row r="374" spans="1:26" ht="20.100000000000001" customHeight="1" x14ac:dyDescent="0.15">
      <c r="A374" s="117"/>
      <c r="B374" s="117"/>
      <c r="C374" s="145"/>
      <c r="D374" s="395"/>
      <c r="E374" s="13"/>
      <c r="F374" s="14"/>
      <c r="G374" s="14"/>
      <c r="H374" s="15"/>
      <c r="I374" s="16"/>
      <c r="J374" s="17"/>
      <c r="K374" s="17"/>
      <c r="L374" s="17"/>
      <c r="M374" s="18"/>
      <c r="N374" s="16"/>
      <c r="O374" s="14"/>
      <c r="P374" s="15"/>
      <c r="Q374" s="16"/>
      <c r="R374" s="15"/>
      <c r="S374" s="16"/>
      <c r="T374" s="14"/>
      <c r="U374" s="14"/>
      <c r="V374" s="14"/>
      <c r="W374" s="14"/>
      <c r="X374" s="14"/>
      <c r="Y374" s="19"/>
      <c r="Z374" s="185"/>
    </row>
    <row r="375" spans="1:26" ht="20.100000000000001" customHeight="1" x14ac:dyDescent="0.15">
      <c r="A375" s="117"/>
      <c r="B375" s="117"/>
      <c r="C375" s="145"/>
      <c r="D375" s="395"/>
      <c r="E375" s="13"/>
      <c r="F375" s="14"/>
      <c r="G375" s="14"/>
      <c r="H375" s="15"/>
      <c r="I375" s="16"/>
      <c r="J375" s="17"/>
      <c r="K375" s="17"/>
      <c r="L375" s="17"/>
      <c r="M375" s="18"/>
      <c r="N375" s="16"/>
      <c r="O375" s="14"/>
      <c r="P375" s="15"/>
      <c r="Q375" s="16"/>
      <c r="R375" s="15"/>
      <c r="S375" s="16"/>
      <c r="T375" s="14"/>
      <c r="U375" s="14"/>
      <c r="V375" s="14"/>
      <c r="W375" s="14"/>
      <c r="X375" s="14"/>
      <c r="Y375" s="19"/>
      <c r="Z375" s="185"/>
    </row>
    <row r="376" spans="1:26" ht="20.100000000000001" customHeight="1" x14ac:dyDescent="0.15">
      <c r="A376" s="117"/>
      <c r="B376" s="117"/>
      <c r="C376" s="145"/>
      <c r="D376" s="395"/>
      <c r="E376" s="13"/>
      <c r="F376" s="14"/>
      <c r="G376" s="14"/>
      <c r="H376" s="15"/>
      <c r="I376" s="16"/>
      <c r="J376" s="17"/>
      <c r="K376" s="17"/>
      <c r="L376" s="17"/>
      <c r="M376" s="18"/>
      <c r="N376" s="16"/>
      <c r="O376" s="14"/>
      <c r="P376" s="15"/>
      <c r="Q376" s="16"/>
      <c r="R376" s="15"/>
      <c r="S376" s="16"/>
      <c r="T376" s="14"/>
      <c r="U376" s="14"/>
      <c r="V376" s="14"/>
      <c r="W376" s="14"/>
      <c r="X376" s="14"/>
      <c r="Y376" s="19"/>
      <c r="Z376" s="185"/>
    </row>
    <row r="377" spans="1:26" ht="20.100000000000001" customHeight="1" x14ac:dyDescent="0.15">
      <c r="A377" s="117"/>
      <c r="B377" s="117"/>
      <c r="C377" s="145"/>
      <c r="D377" s="395"/>
      <c r="E377" s="13"/>
      <c r="F377" s="14"/>
      <c r="G377" s="14"/>
      <c r="H377" s="15"/>
      <c r="I377" s="16"/>
      <c r="J377" s="17"/>
      <c r="K377" s="17"/>
      <c r="L377" s="17"/>
      <c r="M377" s="18"/>
      <c r="N377" s="16"/>
      <c r="O377" s="14"/>
      <c r="P377" s="15"/>
      <c r="Q377" s="16"/>
      <c r="R377" s="15"/>
      <c r="S377" s="16"/>
      <c r="T377" s="14"/>
      <c r="U377" s="14"/>
      <c r="V377" s="14"/>
      <c r="W377" s="14"/>
      <c r="X377" s="14"/>
      <c r="Y377" s="19"/>
      <c r="Z377" s="185"/>
    </row>
    <row r="378" spans="1:26" ht="20.100000000000001" customHeight="1" x14ac:dyDescent="0.15">
      <c r="A378" s="117"/>
      <c r="B378" s="117"/>
      <c r="C378" s="145"/>
      <c r="D378" s="395"/>
      <c r="E378" s="13"/>
      <c r="F378" s="14"/>
      <c r="G378" s="14"/>
      <c r="H378" s="15"/>
      <c r="I378" s="16"/>
      <c r="J378" s="17"/>
      <c r="K378" s="17"/>
      <c r="L378" s="17"/>
      <c r="M378" s="18"/>
      <c r="N378" s="16"/>
      <c r="O378" s="14"/>
      <c r="P378" s="15"/>
      <c r="Q378" s="16"/>
      <c r="R378" s="15"/>
      <c r="S378" s="16"/>
      <c r="T378" s="14"/>
      <c r="U378" s="14"/>
      <c r="V378" s="14"/>
      <c r="W378" s="14"/>
      <c r="X378" s="14"/>
      <c r="Y378" s="19"/>
      <c r="Z378" s="185"/>
    </row>
    <row r="379" spans="1:26" ht="20.100000000000001" customHeight="1" x14ac:dyDescent="0.15">
      <c r="A379" s="117"/>
      <c r="B379" s="117"/>
      <c r="C379" s="145"/>
      <c r="D379" s="395"/>
      <c r="E379" s="13"/>
      <c r="F379" s="14"/>
      <c r="G379" s="14"/>
      <c r="H379" s="15"/>
      <c r="I379" s="16"/>
      <c r="J379" s="17"/>
      <c r="K379" s="17"/>
      <c r="L379" s="17"/>
      <c r="M379" s="18"/>
      <c r="N379" s="16"/>
      <c r="O379" s="14"/>
      <c r="P379" s="15"/>
      <c r="Q379" s="16"/>
      <c r="R379" s="15"/>
      <c r="S379" s="16"/>
      <c r="T379" s="14"/>
      <c r="U379" s="14"/>
      <c r="V379" s="14"/>
      <c r="W379" s="14"/>
      <c r="X379" s="14"/>
      <c r="Y379" s="19"/>
      <c r="Z379" s="185"/>
    </row>
    <row r="380" spans="1:26" ht="20.100000000000001" customHeight="1" x14ac:dyDescent="0.15">
      <c r="A380" s="117"/>
      <c r="B380" s="117"/>
      <c r="C380" s="145"/>
      <c r="D380" s="395"/>
      <c r="E380" s="13"/>
      <c r="F380" s="14"/>
      <c r="G380" s="14"/>
      <c r="H380" s="15"/>
      <c r="I380" s="16"/>
      <c r="J380" s="17"/>
      <c r="K380" s="17"/>
      <c r="L380" s="17"/>
      <c r="M380" s="18"/>
      <c r="N380" s="16"/>
      <c r="O380" s="14"/>
      <c r="P380" s="15"/>
      <c r="Q380" s="16"/>
      <c r="R380" s="15"/>
      <c r="S380" s="16"/>
      <c r="T380" s="14"/>
      <c r="U380" s="14"/>
      <c r="V380" s="14"/>
      <c r="W380" s="14"/>
      <c r="X380" s="14"/>
      <c r="Y380" s="19"/>
      <c r="Z380" s="185"/>
    </row>
    <row r="381" spans="1:26" ht="20.100000000000001" customHeight="1" x14ac:dyDescent="0.15">
      <c r="A381" s="117"/>
      <c r="B381" s="117"/>
      <c r="C381" s="145"/>
      <c r="D381" s="395"/>
      <c r="E381" s="13"/>
      <c r="F381" s="14"/>
      <c r="G381" s="14"/>
      <c r="H381" s="15"/>
      <c r="I381" s="16"/>
      <c r="J381" s="17"/>
      <c r="K381" s="17"/>
      <c r="L381" s="17"/>
      <c r="M381" s="18"/>
      <c r="N381" s="16"/>
      <c r="O381" s="14"/>
      <c r="P381" s="15"/>
      <c r="Q381" s="16"/>
      <c r="R381" s="15"/>
      <c r="S381" s="16"/>
      <c r="T381" s="14"/>
      <c r="U381" s="14"/>
      <c r="V381" s="14"/>
      <c r="W381" s="14"/>
      <c r="X381" s="14"/>
      <c r="Y381" s="19"/>
      <c r="Z381" s="185"/>
    </row>
    <row r="382" spans="1:26" ht="20.100000000000001" customHeight="1" x14ac:dyDescent="0.15">
      <c r="A382" s="117"/>
      <c r="B382" s="117"/>
      <c r="C382" s="145"/>
      <c r="D382" s="395"/>
      <c r="E382" s="13"/>
      <c r="F382" s="14"/>
      <c r="G382" s="14"/>
      <c r="H382" s="15"/>
      <c r="I382" s="16"/>
      <c r="J382" s="17"/>
      <c r="K382" s="17"/>
      <c r="L382" s="17"/>
      <c r="M382" s="18"/>
      <c r="N382" s="16"/>
      <c r="O382" s="14"/>
      <c r="P382" s="15"/>
      <c r="Q382" s="16"/>
      <c r="R382" s="15"/>
      <c r="S382" s="16"/>
      <c r="T382" s="14"/>
      <c r="U382" s="14"/>
      <c r="V382" s="14"/>
      <c r="W382" s="14"/>
      <c r="X382" s="14"/>
      <c r="Y382" s="19"/>
      <c r="Z382" s="185"/>
    </row>
    <row r="383" spans="1:26" ht="20.100000000000001" customHeight="1" x14ac:dyDescent="0.15">
      <c r="A383" s="117"/>
      <c r="B383" s="117"/>
      <c r="C383" s="145"/>
      <c r="D383" s="395"/>
      <c r="E383" s="13"/>
      <c r="F383" s="14"/>
      <c r="G383" s="14"/>
      <c r="H383" s="15"/>
      <c r="I383" s="16"/>
      <c r="J383" s="17"/>
      <c r="K383" s="17"/>
      <c r="L383" s="17"/>
      <c r="M383" s="18"/>
      <c r="N383" s="16"/>
      <c r="O383" s="14"/>
      <c r="P383" s="15"/>
      <c r="Q383" s="16"/>
      <c r="R383" s="15"/>
      <c r="S383" s="16"/>
      <c r="T383" s="14"/>
      <c r="U383" s="14"/>
      <c r="V383" s="14"/>
      <c r="W383" s="14"/>
      <c r="X383" s="14"/>
      <c r="Y383" s="19"/>
      <c r="Z383" s="185"/>
    </row>
    <row r="384" spans="1:26" ht="20.100000000000001" customHeight="1" x14ac:dyDescent="0.15">
      <c r="A384" s="117"/>
      <c r="B384" s="117"/>
      <c r="C384" s="145"/>
      <c r="D384" s="395"/>
      <c r="E384" s="13"/>
      <c r="F384" s="14"/>
      <c r="G384" s="14"/>
      <c r="H384" s="15"/>
      <c r="I384" s="16"/>
      <c r="J384" s="17"/>
      <c r="K384" s="17"/>
      <c r="L384" s="17"/>
      <c r="M384" s="18"/>
      <c r="N384" s="16"/>
      <c r="O384" s="14"/>
      <c r="P384" s="15"/>
      <c r="Q384" s="16"/>
      <c r="R384" s="15"/>
      <c r="S384" s="16"/>
      <c r="T384" s="14"/>
      <c r="U384" s="14"/>
      <c r="V384" s="14"/>
      <c r="W384" s="14"/>
      <c r="X384" s="14"/>
      <c r="Y384" s="19"/>
      <c r="Z384" s="185"/>
    </row>
    <row r="385" spans="1:26" ht="20.100000000000001" customHeight="1" x14ac:dyDescent="0.15">
      <c r="A385" s="117"/>
      <c r="B385" s="117"/>
      <c r="C385" s="145"/>
      <c r="D385" s="395"/>
      <c r="E385" s="13"/>
      <c r="F385" s="14"/>
      <c r="G385" s="14"/>
      <c r="H385" s="15"/>
      <c r="I385" s="16"/>
      <c r="J385" s="17"/>
      <c r="K385" s="17"/>
      <c r="L385" s="17"/>
      <c r="M385" s="18"/>
      <c r="N385" s="16"/>
      <c r="O385" s="14"/>
      <c r="P385" s="15"/>
      <c r="Q385" s="16"/>
      <c r="R385" s="15"/>
      <c r="S385" s="16"/>
      <c r="T385" s="14"/>
      <c r="U385" s="14"/>
      <c r="V385" s="14"/>
      <c r="W385" s="14"/>
      <c r="X385" s="14"/>
      <c r="Y385" s="19"/>
      <c r="Z385" s="185"/>
    </row>
    <row r="386" spans="1:26" ht="20.100000000000001" customHeight="1" x14ac:dyDescent="0.15">
      <c r="A386" s="117"/>
      <c r="B386" s="117"/>
      <c r="C386" s="145"/>
      <c r="D386" s="395"/>
      <c r="E386" s="13"/>
      <c r="F386" s="14"/>
      <c r="G386" s="14"/>
      <c r="H386" s="15"/>
      <c r="I386" s="16"/>
      <c r="J386" s="17"/>
      <c r="K386" s="17"/>
      <c r="L386" s="17"/>
      <c r="M386" s="18"/>
      <c r="N386" s="16"/>
      <c r="O386" s="14"/>
      <c r="P386" s="15"/>
      <c r="Q386" s="16"/>
      <c r="R386" s="15"/>
      <c r="S386" s="16"/>
      <c r="T386" s="14"/>
      <c r="U386" s="14"/>
      <c r="V386" s="14"/>
      <c r="W386" s="14"/>
      <c r="X386" s="14"/>
      <c r="Y386" s="19"/>
      <c r="Z386" s="185"/>
    </row>
    <row r="387" spans="1:26" ht="20.100000000000001" customHeight="1" x14ac:dyDescent="0.15">
      <c r="A387" s="117"/>
      <c r="B387" s="117"/>
      <c r="C387" s="145"/>
      <c r="D387" s="395"/>
      <c r="E387" s="13"/>
      <c r="F387" s="14"/>
      <c r="G387" s="14"/>
      <c r="H387" s="15"/>
      <c r="I387" s="16"/>
      <c r="J387" s="17"/>
      <c r="K387" s="17"/>
      <c r="L387" s="17"/>
      <c r="M387" s="18"/>
      <c r="N387" s="16"/>
      <c r="O387" s="14"/>
      <c r="P387" s="15"/>
      <c r="Q387" s="16"/>
      <c r="R387" s="15"/>
      <c r="S387" s="16"/>
      <c r="T387" s="14"/>
      <c r="U387" s="14"/>
      <c r="V387" s="14"/>
      <c r="W387" s="14"/>
      <c r="X387" s="14"/>
      <c r="Y387" s="19"/>
      <c r="Z387" s="185"/>
    </row>
    <row r="388" spans="1:26" ht="20.100000000000001" customHeight="1" x14ac:dyDescent="0.15">
      <c r="A388" s="117"/>
      <c r="B388" s="117"/>
      <c r="C388" s="145"/>
      <c r="D388" s="395"/>
      <c r="E388" s="6"/>
      <c r="F388" s="7"/>
      <c r="G388" s="7"/>
      <c r="H388" s="8"/>
      <c r="I388" s="9"/>
      <c r="J388" s="10"/>
      <c r="K388" s="10"/>
      <c r="L388" s="10"/>
      <c r="M388" s="11"/>
      <c r="N388" s="9"/>
      <c r="O388" s="7"/>
      <c r="P388" s="8"/>
      <c r="Q388" s="9"/>
      <c r="R388" s="8"/>
      <c r="S388" s="9"/>
      <c r="T388" s="7"/>
      <c r="U388" s="7"/>
      <c r="V388" s="7"/>
      <c r="W388" s="7"/>
      <c r="X388" s="7"/>
      <c r="Y388" s="12"/>
      <c r="Z388" s="185"/>
    </row>
    <row r="389" spans="1:26" ht="20.100000000000001" customHeight="1" x14ac:dyDescent="0.15">
      <c r="A389" s="117"/>
      <c r="B389" s="117"/>
      <c r="C389" s="145"/>
      <c r="D389" s="404"/>
      <c r="E389" s="420"/>
      <c r="F389" s="421"/>
      <c r="G389" s="421"/>
      <c r="H389" s="421"/>
      <c r="I389" s="403"/>
      <c r="J389" s="422"/>
      <c r="K389" s="423"/>
      <c r="L389" s="403"/>
      <c r="M389" s="404"/>
      <c r="N389" s="205"/>
      <c r="U389" s="142"/>
      <c r="Z389" s="185"/>
    </row>
    <row r="390" spans="1:26" ht="20.100000000000001" customHeight="1" x14ac:dyDescent="0.15">
      <c r="A390" s="117"/>
      <c r="B390" s="117"/>
      <c r="C390" s="156"/>
      <c r="D390" s="157"/>
      <c r="E390" s="157"/>
      <c r="F390" s="157"/>
      <c r="G390" s="157"/>
      <c r="H390" s="157"/>
      <c r="I390" s="157"/>
      <c r="J390" s="157"/>
      <c r="K390" s="157"/>
      <c r="L390" s="157"/>
      <c r="M390" s="424"/>
      <c r="N390" s="157"/>
      <c r="O390" s="425"/>
      <c r="P390" s="426"/>
      <c r="Q390" s="426"/>
      <c r="R390" s="426"/>
      <c r="S390" s="427"/>
      <c r="T390" s="198"/>
      <c r="U390" s="157"/>
      <c r="V390" s="190"/>
      <c r="W390" s="190"/>
      <c r="X390" s="190"/>
      <c r="Y390" s="190"/>
      <c r="Z390" s="199"/>
    </row>
    <row r="391" spans="1:26" ht="20.100000000000001" customHeight="1" x14ac:dyDescent="0.15">
      <c r="A391" s="117"/>
      <c r="B391" s="117"/>
      <c r="C391" s="142"/>
      <c r="D391" s="142"/>
      <c r="E391" s="142"/>
      <c r="F391" s="142"/>
      <c r="G391" s="142"/>
      <c r="H391" s="142"/>
      <c r="I391" s="142"/>
      <c r="J391" s="166"/>
      <c r="K391" s="166"/>
      <c r="L391" s="166"/>
      <c r="M391" s="428"/>
      <c r="N391" s="166"/>
      <c r="O391" s="429"/>
      <c r="P391" s="429"/>
      <c r="Q391" s="429"/>
      <c r="R391" s="429"/>
      <c r="S391" s="428"/>
      <c r="T391" s="166"/>
      <c r="U391" s="142"/>
    </row>
  </sheetData>
  <sheetProtection algorithmName="SHA-512" hashValue="dkQQp4K+sSEQCVAgq9y2T5k6jSJGP0nK8Dc21SNGx/Sq27gXoHP0WZDQRCmgbHbSDEjHXkYzloXzsYiyJq8+tw==" saltValue="PPjq4FT54bdgGnRU7u/oWw==" spinCount="100000" sheet="1" objects="1" scenarios="1"/>
  <dataConsolidate/>
  <mergeCells count="626">
    <mergeCell ref="E384:H384"/>
    <mergeCell ref="I384:M384"/>
    <mergeCell ref="N384:P384"/>
    <mergeCell ref="Q384:R384"/>
    <mergeCell ref="S384:Y384"/>
    <mergeCell ref="E387:H387"/>
    <mergeCell ref="I387:M387"/>
    <mergeCell ref="N387:P387"/>
    <mergeCell ref="Q387:R387"/>
    <mergeCell ref="S387:Y387"/>
    <mergeCell ref="E385:H385"/>
    <mergeCell ref="I385:M385"/>
    <mergeCell ref="N385:P385"/>
    <mergeCell ref="Q385:R385"/>
    <mergeCell ref="S385:Y385"/>
    <mergeCell ref="E386:H386"/>
    <mergeCell ref="I386:M386"/>
    <mergeCell ref="N386:P386"/>
    <mergeCell ref="Q386:R386"/>
    <mergeCell ref="S386:Y386"/>
    <mergeCell ref="E382:H382"/>
    <mergeCell ref="I382:M382"/>
    <mergeCell ref="N382:P382"/>
    <mergeCell ref="Q382:R382"/>
    <mergeCell ref="S382:Y382"/>
    <mergeCell ref="E383:H383"/>
    <mergeCell ref="I383:M383"/>
    <mergeCell ref="N383:P383"/>
    <mergeCell ref="Q383:R383"/>
    <mergeCell ref="S383:Y383"/>
    <mergeCell ref="E380:H380"/>
    <mergeCell ref="I380:M380"/>
    <mergeCell ref="N380:P380"/>
    <mergeCell ref="Q380:R380"/>
    <mergeCell ref="S380:Y380"/>
    <mergeCell ref="E381:H381"/>
    <mergeCell ref="I381:M381"/>
    <mergeCell ref="N381:P381"/>
    <mergeCell ref="Q381:R381"/>
    <mergeCell ref="S381:Y381"/>
    <mergeCell ref="S377:Y377"/>
    <mergeCell ref="E378:H378"/>
    <mergeCell ref="I378:M378"/>
    <mergeCell ref="N378:P378"/>
    <mergeCell ref="Q378:R378"/>
    <mergeCell ref="S378:Y378"/>
    <mergeCell ref="E379:H379"/>
    <mergeCell ref="I379:M379"/>
    <mergeCell ref="N379:P379"/>
    <mergeCell ref="Q379:R379"/>
    <mergeCell ref="S379:Y379"/>
    <mergeCell ref="E362:G362"/>
    <mergeCell ref="H362:N362"/>
    <mergeCell ref="O362:P362"/>
    <mergeCell ref="Q362:Y362"/>
    <mergeCell ref="E373:H373"/>
    <mergeCell ref="I373:M373"/>
    <mergeCell ref="N373:P373"/>
    <mergeCell ref="Q373:R373"/>
    <mergeCell ref="S373:Y373"/>
    <mergeCell ref="E367:H368"/>
    <mergeCell ref="I367:M368"/>
    <mergeCell ref="N367:Y367"/>
    <mergeCell ref="N368:P368"/>
    <mergeCell ref="Q368:R368"/>
    <mergeCell ref="S368:Y368"/>
    <mergeCell ref="E369:H369"/>
    <mergeCell ref="I369:M369"/>
    <mergeCell ref="N369:P369"/>
    <mergeCell ref="Q369:R369"/>
    <mergeCell ref="S369:Y369"/>
    <mergeCell ref="E370:H370"/>
    <mergeCell ref="I370:M370"/>
    <mergeCell ref="N370:P370"/>
    <mergeCell ref="Q370:R370"/>
    <mergeCell ref="E359:G359"/>
    <mergeCell ref="H359:N359"/>
    <mergeCell ref="O359:P359"/>
    <mergeCell ref="Q359:Y359"/>
    <mergeCell ref="E360:G360"/>
    <mergeCell ref="H360:N360"/>
    <mergeCell ref="O360:P360"/>
    <mergeCell ref="Q360:Y360"/>
    <mergeCell ref="E361:G361"/>
    <mergeCell ref="H361:N361"/>
    <mergeCell ref="O361:P361"/>
    <mergeCell ref="Q361:Y361"/>
    <mergeCell ref="E356:G356"/>
    <mergeCell ref="H356:N356"/>
    <mergeCell ref="O356:P356"/>
    <mergeCell ref="Q356:Y356"/>
    <mergeCell ref="E357:G357"/>
    <mergeCell ref="H357:N357"/>
    <mergeCell ref="O357:P357"/>
    <mergeCell ref="Q357:Y357"/>
    <mergeCell ref="E358:G358"/>
    <mergeCell ref="H358:N358"/>
    <mergeCell ref="O358:P358"/>
    <mergeCell ref="Q358:Y358"/>
    <mergeCell ref="E353:G353"/>
    <mergeCell ref="H353:N353"/>
    <mergeCell ref="O353:P353"/>
    <mergeCell ref="Q353:Y353"/>
    <mergeCell ref="E354:G354"/>
    <mergeCell ref="H354:N354"/>
    <mergeCell ref="O354:P354"/>
    <mergeCell ref="Q354:Y354"/>
    <mergeCell ref="E355:G355"/>
    <mergeCell ref="H355:N355"/>
    <mergeCell ref="O355:P355"/>
    <mergeCell ref="Q355:Y355"/>
    <mergeCell ref="J200:Y200"/>
    <mergeCell ref="J202:Y202"/>
    <mergeCell ref="E265:Y265"/>
    <mergeCell ref="P332:S332"/>
    <mergeCell ref="T332:Y332"/>
    <mergeCell ref="P333:S333"/>
    <mergeCell ref="T333:Y333"/>
    <mergeCell ref="P334:S334"/>
    <mergeCell ref="T334:Y334"/>
    <mergeCell ref="T327:Y327"/>
    <mergeCell ref="P328:S328"/>
    <mergeCell ref="T328:Y328"/>
    <mergeCell ref="P329:S329"/>
    <mergeCell ref="T329:Y329"/>
    <mergeCell ref="P330:S330"/>
    <mergeCell ref="T330:Y330"/>
    <mergeCell ref="P331:S331"/>
    <mergeCell ref="T331:Y331"/>
    <mergeCell ref="P316:S316"/>
    <mergeCell ref="T316:Y316"/>
    <mergeCell ref="P317:S317"/>
    <mergeCell ref="T317:Y317"/>
    <mergeCell ref="P318:S318"/>
    <mergeCell ref="T318:Y318"/>
    <mergeCell ref="P319:S319"/>
    <mergeCell ref="T319:Y319"/>
    <mergeCell ref="P311:S311"/>
    <mergeCell ref="T311:Y311"/>
    <mergeCell ref="P312:S312"/>
    <mergeCell ref="T312:Y312"/>
    <mergeCell ref="P313:S313"/>
    <mergeCell ref="T313:Y313"/>
    <mergeCell ref="P314:S314"/>
    <mergeCell ref="T314:Y314"/>
    <mergeCell ref="P315:S315"/>
    <mergeCell ref="T315:Y315"/>
    <mergeCell ref="P306:S306"/>
    <mergeCell ref="T306:Y306"/>
    <mergeCell ref="P307:S307"/>
    <mergeCell ref="T307:Y307"/>
    <mergeCell ref="P308:S308"/>
    <mergeCell ref="T308:Y308"/>
    <mergeCell ref="P309:S309"/>
    <mergeCell ref="T309:Y309"/>
    <mergeCell ref="P310:S310"/>
    <mergeCell ref="T310:Y310"/>
    <mergeCell ref="P301:S301"/>
    <mergeCell ref="T301:Y301"/>
    <mergeCell ref="P302:S302"/>
    <mergeCell ref="T302:Y302"/>
    <mergeCell ref="P303:S303"/>
    <mergeCell ref="T303:Y303"/>
    <mergeCell ref="P304:S304"/>
    <mergeCell ref="T304:Y304"/>
    <mergeCell ref="P305:S305"/>
    <mergeCell ref="T305:Y305"/>
    <mergeCell ref="P296:S296"/>
    <mergeCell ref="T296:Y296"/>
    <mergeCell ref="P297:S297"/>
    <mergeCell ref="T297:Y297"/>
    <mergeCell ref="P298:S298"/>
    <mergeCell ref="T298:Y298"/>
    <mergeCell ref="P299:S299"/>
    <mergeCell ref="T299:Y299"/>
    <mergeCell ref="P300:S300"/>
    <mergeCell ref="T300:Y300"/>
    <mergeCell ref="P291:S291"/>
    <mergeCell ref="T291:Y291"/>
    <mergeCell ref="P292:S292"/>
    <mergeCell ref="T292:Y292"/>
    <mergeCell ref="P293:S293"/>
    <mergeCell ref="T293:Y293"/>
    <mergeCell ref="P294:S294"/>
    <mergeCell ref="T294:Y294"/>
    <mergeCell ref="P295:S295"/>
    <mergeCell ref="T295:Y295"/>
    <mergeCell ref="P286:S286"/>
    <mergeCell ref="T286:Y286"/>
    <mergeCell ref="P287:S287"/>
    <mergeCell ref="T287:Y287"/>
    <mergeCell ref="P288:S288"/>
    <mergeCell ref="T288:Y288"/>
    <mergeCell ref="P289:S289"/>
    <mergeCell ref="T289:Y289"/>
    <mergeCell ref="P290:S290"/>
    <mergeCell ref="T290:Y290"/>
    <mergeCell ref="P281:S281"/>
    <mergeCell ref="T281:Y281"/>
    <mergeCell ref="P282:S282"/>
    <mergeCell ref="T282:Y282"/>
    <mergeCell ref="P283:S283"/>
    <mergeCell ref="T283:Y283"/>
    <mergeCell ref="P284:S284"/>
    <mergeCell ref="T284:Y284"/>
    <mergeCell ref="P285:S285"/>
    <mergeCell ref="T285:Y285"/>
    <mergeCell ref="P276:S276"/>
    <mergeCell ref="T276:Y276"/>
    <mergeCell ref="P277:S277"/>
    <mergeCell ref="T277:Y277"/>
    <mergeCell ref="P278:S278"/>
    <mergeCell ref="T278:Y278"/>
    <mergeCell ref="P279:S279"/>
    <mergeCell ref="T279:Y279"/>
    <mergeCell ref="P280:S280"/>
    <mergeCell ref="T280:Y280"/>
    <mergeCell ref="P271:S271"/>
    <mergeCell ref="T271:Y271"/>
    <mergeCell ref="P272:S272"/>
    <mergeCell ref="T272:Y272"/>
    <mergeCell ref="P273:S273"/>
    <mergeCell ref="T273:Y273"/>
    <mergeCell ref="P274:S274"/>
    <mergeCell ref="T274:Y274"/>
    <mergeCell ref="P275:S275"/>
    <mergeCell ref="T275:Y275"/>
    <mergeCell ref="P266:S266"/>
    <mergeCell ref="T266:Y266"/>
    <mergeCell ref="P267:S267"/>
    <mergeCell ref="T267:Y267"/>
    <mergeCell ref="P268:S268"/>
    <mergeCell ref="T268:Y268"/>
    <mergeCell ref="P269:S269"/>
    <mergeCell ref="T269:Y269"/>
    <mergeCell ref="P270:S270"/>
    <mergeCell ref="T270:Y270"/>
    <mergeCell ref="P254:R254"/>
    <mergeCell ref="P255:R255"/>
    <mergeCell ref="P256:S256"/>
    <mergeCell ref="P253:U253"/>
    <mergeCell ref="T256:U256"/>
    <mergeCell ref="V253:Y255"/>
    <mergeCell ref="E240:H240"/>
    <mergeCell ref="I240:M240"/>
    <mergeCell ref="E241:H241"/>
    <mergeCell ref="I241:M241"/>
    <mergeCell ref="E242:H242"/>
    <mergeCell ref="I242:M242"/>
    <mergeCell ref="E243:H243"/>
    <mergeCell ref="I243:M243"/>
    <mergeCell ref="E252:Y252"/>
    <mergeCell ref="V256:Y256"/>
    <mergeCell ref="C248:I248"/>
    <mergeCell ref="E253:O253"/>
    <mergeCell ref="E234:H234"/>
    <mergeCell ref="I234:M234"/>
    <mergeCell ref="E235:H235"/>
    <mergeCell ref="I235:M235"/>
    <mergeCell ref="E236:H236"/>
    <mergeCell ref="I236:M236"/>
    <mergeCell ref="I229:M229"/>
    <mergeCell ref="E237:H237"/>
    <mergeCell ref="I237:M237"/>
    <mergeCell ref="J230:Y230"/>
    <mergeCell ref="N208:V208"/>
    <mergeCell ref="W208:X208"/>
    <mergeCell ref="E209:J209"/>
    <mergeCell ref="K209:M210"/>
    <mergeCell ref="N209:V209"/>
    <mergeCell ref="W209:X209"/>
    <mergeCell ref="E210:J210"/>
    <mergeCell ref="N210:V210"/>
    <mergeCell ref="W210:X210"/>
    <mergeCell ref="I153:M153"/>
    <mergeCell ref="I155:Y155"/>
    <mergeCell ref="I157:Y157"/>
    <mergeCell ref="I159:M159"/>
    <mergeCell ref="I161:M161"/>
    <mergeCell ref="I163:Y163"/>
    <mergeCell ref="I165:M165"/>
    <mergeCell ref="I167:M167"/>
    <mergeCell ref="I169:Y169"/>
    <mergeCell ref="I112:Y112"/>
    <mergeCell ref="I114:Y114"/>
    <mergeCell ref="I116:Y116"/>
    <mergeCell ref="I118:M118"/>
    <mergeCell ref="I120:Y120"/>
    <mergeCell ref="I122:M122"/>
    <mergeCell ref="I124:M124"/>
    <mergeCell ref="I126:Y126"/>
    <mergeCell ref="C150:H150"/>
    <mergeCell ref="J76:Y76"/>
    <mergeCell ref="I77:Y77"/>
    <mergeCell ref="I79:Y79"/>
    <mergeCell ref="I81:Y81"/>
    <mergeCell ref="I83:M83"/>
    <mergeCell ref="I85:M85"/>
    <mergeCell ref="I87:Y87"/>
    <mergeCell ref="C109:H109"/>
    <mergeCell ref="D111:Y111"/>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E207:J207"/>
    <mergeCell ref="K207:M207"/>
    <mergeCell ref="N207:V207"/>
    <mergeCell ref="W207:Y207"/>
    <mergeCell ref="E208:J208"/>
    <mergeCell ref="K208:M208"/>
    <mergeCell ref="W1:Z1"/>
    <mergeCell ref="C197:H197"/>
    <mergeCell ref="I199:M199"/>
    <mergeCell ref="I201:M201"/>
    <mergeCell ref="I73:Y73"/>
    <mergeCell ref="J74:Y74"/>
    <mergeCell ref="I75:Y75"/>
    <mergeCell ref="E204:Y204"/>
    <mergeCell ref="E205:J205"/>
    <mergeCell ref="K205:M205"/>
    <mergeCell ref="N205:V205"/>
    <mergeCell ref="W205:Y205"/>
    <mergeCell ref="E206:J206"/>
    <mergeCell ref="K206:M206"/>
    <mergeCell ref="N206:V206"/>
    <mergeCell ref="W206:Y206"/>
    <mergeCell ref="I32:Y32"/>
    <mergeCell ref="I34:M34"/>
    <mergeCell ref="O218:R218"/>
    <mergeCell ref="I220:M220"/>
    <mergeCell ref="I233:M233"/>
    <mergeCell ref="I212:M212"/>
    <mergeCell ref="I218:M218"/>
    <mergeCell ref="E232:H232"/>
    <mergeCell ref="I232:M232"/>
    <mergeCell ref="E233:H233"/>
    <mergeCell ref="E223:H223"/>
    <mergeCell ref="I223:M223"/>
    <mergeCell ref="E224:H224"/>
    <mergeCell ref="I224:M224"/>
    <mergeCell ref="E225:H225"/>
    <mergeCell ref="I225:M225"/>
    <mergeCell ref="J213:Y213"/>
    <mergeCell ref="I216:M216"/>
    <mergeCell ref="I214:M214"/>
    <mergeCell ref="E226:H226"/>
    <mergeCell ref="I226:M226"/>
    <mergeCell ref="E227:H227"/>
    <mergeCell ref="I227:M227"/>
    <mergeCell ref="E259:H259"/>
    <mergeCell ref="E260:H260"/>
    <mergeCell ref="E261:H261"/>
    <mergeCell ref="I259:M259"/>
    <mergeCell ref="I260:M260"/>
    <mergeCell ref="I261:M261"/>
    <mergeCell ref="E254:I254"/>
    <mergeCell ref="E255:I255"/>
    <mergeCell ref="E256:J256"/>
    <mergeCell ref="K254:N254"/>
    <mergeCell ref="K255:N255"/>
    <mergeCell ref="K256:O256"/>
    <mergeCell ref="E293:E318"/>
    <mergeCell ref="G270:M270"/>
    <mergeCell ref="G271:M271"/>
    <mergeCell ref="G272:M272"/>
    <mergeCell ref="G273:M273"/>
    <mergeCell ref="G274:M274"/>
    <mergeCell ref="N279:O279"/>
    <mergeCell ref="E262:H262"/>
    <mergeCell ref="I262:M262"/>
    <mergeCell ref="G275:M275"/>
    <mergeCell ref="G276:M276"/>
    <mergeCell ref="E267:E292"/>
    <mergeCell ref="N266:O266"/>
    <mergeCell ref="N291:O291"/>
    <mergeCell ref="N292:O292"/>
    <mergeCell ref="G288:M288"/>
    <mergeCell ref="G289:M289"/>
    <mergeCell ref="G290:M290"/>
    <mergeCell ref="G291:M291"/>
    <mergeCell ref="G292:M292"/>
    <mergeCell ref="G284:M284"/>
    <mergeCell ref="N276:O276"/>
    <mergeCell ref="N277:O277"/>
    <mergeCell ref="N278:O278"/>
    <mergeCell ref="E266:M266"/>
    <mergeCell ref="G267:M267"/>
    <mergeCell ref="G268:M268"/>
    <mergeCell ref="G269:M269"/>
    <mergeCell ref="N310:O310"/>
    <mergeCell ref="N311:O311"/>
    <mergeCell ref="N305:O305"/>
    <mergeCell ref="N306:O306"/>
    <mergeCell ref="N307:O307"/>
    <mergeCell ref="N285:O285"/>
    <mergeCell ref="N286:O286"/>
    <mergeCell ref="N287:O287"/>
    <mergeCell ref="N288:O288"/>
    <mergeCell ref="N289:O289"/>
    <mergeCell ref="N290:O290"/>
    <mergeCell ref="N302:O302"/>
    <mergeCell ref="N303:O303"/>
    <mergeCell ref="N304:O304"/>
    <mergeCell ref="N308:O308"/>
    <mergeCell ref="N309:O309"/>
    <mergeCell ref="G277:M277"/>
    <mergeCell ref="G278:M278"/>
    <mergeCell ref="G279:M279"/>
    <mergeCell ref="G280:M280"/>
    <mergeCell ref="G281:M281"/>
    <mergeCell ref="G282:M282"/>
    <mergeCell ref="G283:M283"/>
    <mergeCell ref="G312:M312"/>
    <mergeCell ref="G295:M295"/>
    <mergeCell ref="G296:M296"/>
    <mergeCell ref="G297:M297"/>
    <mergeCell ref="G298:M298"/>
    <mergeCell ref="G299:M299"/>
    <mergeCell ref="G300:M300"/>
    <mergeCell ref="G301:M301"/>
    <mergeCell ref="G302:M302"/>
    <mergeCell ref="G303:M303"/>
    <mergeCell ref="G293:M293"/>
    <mergeCell ref="G294:M294"/>
    <mergeCell ref="G285:M285"/>
    <mergeCell ref="G286:M286"/>
    <mergeCell ref="G287:M287"/>
    <mergeCell ref="N280:O280"/>
    <mergeCell ref="N281:O281"/>
    <mergeCell ref="N282:O282"/>
    <mergeCell ref="N283:O283"/>
    <mergeCell ref="N284:O284"/>
    <mergeCell ref="N267:O267"/>
    <mergeCell ref="N268:O268"/>
    <mergeCell ref="N269:O269"/>
    <mergeCell ref="N270:O270"/>
    <mergeCell ref="N271:O271"/>
    <mergeCell ref="N272:O272"/>
    <mergeCell ref="N273:O273"/>
    <mergeCell ref="N274:O274"/>
    <mergeCell ref="N275:O275"/>
    <mergeCell ref="E319:E320"/>
    <mergeCell ref="N293:O293"/>
    <mergeCell ref="N294:O294"/>
    <mergeCell ref="N295:O295"/>
    <mergeCell ref="N296:O296"/>
    <mergeCell ref="N297:O297"/>
    <mergeCell ref="N298:O298"/>
    <mergeCell ref="N299:O299"/>
    <mergeCell ref="N300:O300"/>
    <mergeCell ref="N301:O301"/>
    <mergeCell ref="G313:M313"/>
    <mergeCell ref="G314:M314"/>
    <mergeCell ref="G315:M315"/>
    <mergeCell ref="G316:M316"/>
    <mergeCell ref="G317:M317"/>
    <mergeCell ref="G318:M318"/>
    <mergeCell ref="G304:M304"/>
    <mergeCell ref="G305:M305"/>
    <mergeCell ref="G306:M306"/>
    <mergeCell ref="G307:M307"/>
    <mergeCell ref="G308:M308"/>
    <mergeCell ref="G309:M309"/>
    <mergeCell ref="G310:M310"/>
    <mergeCell ref="G311:M311"/>
    <mergeCell ref="N316:O316"/>
    <mergeCell ref="N317:O317"/>
    <mergeCell ref="N318:O318"/>
    <mergeCell ref="N319:O319"/>
    <mergeCell ref="N320:O320"/>
    <mergeCell ref="N312:O312"/>
    <mergeCell ref="N313:O313"/>
    <mergeCell ref="N314:O314"/>
    <mergeCell ref="N315:O315"/>
    <mergeCell ref="P326:S326"/>
    <mergeCell ref="T326:Y326"/>
    <mergeCell ref="P327:S327"/>
    <mergeCell ref="G319:M319"/>
    <mergeCell ref="G320:M320"/>
    <mergeCell ref="G321:M321"/>
    <mergeCell ref="G322:M322"/>
    <mergeCell ref="G323:M323"/>
    <mergeCell ref="G324:M324"/>
    <mergeCell ref="G325:M325"/>
    <mergeCell ref="G326:M326"/>
    <mergeCell ref="G327:M327"/>
    <mergeCell ref="P321:S321"/>
    <mergeCell ref="T321:Y321"/>
    <mergeCell ref="P322:S322"/>
    <mergeCell ref="T322:Y322"/>
    <mergeCell ref="P323:S323"/>
    <mergeCell ref="T323:Y323"/>
    <mergeCell ref="P324:S324"/>
    <mergeCell ref="T324:Y324"/>
    <mergeCell ref="P325:S325"/>
    <mergeCell ref="T325:Y325"/>
    <mergeCell ref="P320:S320"/>
    <mergeCell ref="T320:Y320"/>
    <mergeCell ref="N328:O328"/>
    <mergeCell ref="N329:O329"/>
    <mergeCell ref="N330:O330"/>
    <mergeCell ref="N331:O331"/>
    <mergeCell ref="N332:O332"/>
    <mergeCell ref="N333:O333"/>
    <mergeCell ref="N334:O334"/>
    <mergeCell ref="E321:E334"/>
    <mergeCell ref="G328:M328"/>
    <mergeCell ref="G329:M329"/>
    <mergeCell ref="G330:M330"/>
    <mergeCell ref="G331:M331"/>
    <mergeCell ref="G332:M332"/>
    <mergeCell ref="G333:M333"/>
    <mergeCell ref="G334:M334"/>
    <mergeCell ref="N321:O321"/>
    <mergeCell ref="N322:O322"/>
    <mergeCell ref="N323:O323"/>
    <mergeCell ref="N324:O324"/>
    <mergeCell ref="N325:O325"/>
    <mergeCell ref="N326:O326"/>
    <mergeCell ref="N327:O327"/>
    <mergeCell ref="C339:H339"/>
    <mergeCell ref="E342:Y342"/>
    <mergeCell ref="E343:G343"/>
    <mergeCell ref="H343:N343"/>
    <mergeCell ref="O343:P343"/>
    <mergeCell ref="Q343:Y343"/>
    <mergeCell ref="E344:G344"/>
    <mergeCell ref="H344:N344"/>
    <mergeCell ref="O344:P344"/>
    <mergeCell ref="Q344:Y344"/>
    <mergeCell ref="E345:G345"/>
    <mergeCell ref="H345:N345"/>
    <mergeCell ref="O345:P345"/>
    <mergeCell ref="Q345:Y345"/>
    <mergeCell ref="E346:G346"/>
    <mergeCell ref="H346:N346"/>
    <mergeCell ref="O346:P346"/>
    <mergeCell ref="Q346:Y346"/>
    <mergeCell ref="E347:G347"/>
    <mergeCell ref="H347:N347"/>
    <mergeCell ref="O347:P347"/>
    <mergeCell ref="Q347:Y347"/>
    <mergeCell ref="E348:G348"/>
    <mergeCell ref="H348:N348"/>
    <mergeCell ref="O348:P348"/>
    <mergeCell ref="Q348:Y348"/>
    <mergeCell ref="E349:G349"/>
    <mergeCell ref="H349:N349"/>
    <mergeCell ref="O349:P349"/>
    <mergeCell ref="Q349:Y349"/>
    <mergeCell ref="E363:G363"/>
    <mergeCell ref="H363:N363"/>
    <mergeCell ref="O363:P363"/>
    <mergeCell ref="Q363:Y363"/>
    <mergeCell ref="E350:G350"/>
    <mergeCell ref="H350:N350"/>
    <mergeCell ref="O350:P350"/>
    <mergeCell ref="Q350:Y350"/>
    <mergeCell ref="E351:G351"/>
    <mergeCell ref="H351:N351"/>
    <mergeCell ref="O351:P351"/>
    <mergeCell ref="Q351:Y351"/>
    <mergeCell ref="E352:G352"/>
    <mergeCell ref="H352:N352"/>
    <mergeCell ref="O352:P352"/>
    <mergeCell ref="Q352:Y352"/>
    <mergeCell ref="S370:Y370"/>
    <mergeCell ref="E371:H371"/>
    <mergeCell ref="I371:M371"/>
    <mergeCell ref="N371:P371"/>
    <mergeCell ref="Q371:R371"/>
    <mergeCell ref="S371:Y371"/>
    <mergeCell ref="E372:H372"/>
    <mergeCell ref="I372:M372"/>
    <mergeCell ref="N372:P372"/>
    <mergeCell ref="Q372:R372"/>
    <mergeCell ref="S372:Y372"/>
    <mergeCell ref="E388:H388"/>
    <mergeCell ref="I388:M388"/>
    <mergeCell ref="N388:P388"/>
    <mergeCell ref="Q388:R388"/>
    <mergeCell ref="S388:Y388"/>
    <mergeCell ref="E374:H374"/>
    <mergeCell ref="I374:M374"/>
    <mergeCell ref="N374:P374"/>
    <mergeCell ref="Q374:R374"/>
    <mergeCell ref="S374:Y374"/>
    <mergeCell ref="E375:H375"/>
    <mergeCell ref="I375:M375"/>
    <mergeCell ref="N375:P375"/>
    <mergeCell ref="Q375:R375"/>
    <mergeCell ref="S375:Y375"/>
    <mergeCell ref="E376:H376"/>
    <mergeCell ref="I376:M376"/>
    <mergeCell ref="N376:P376"/>
    <mergeCell ref="Q376:R376"/>
    <mergeCell ref="S376:Y376"/>
    <mergeCell ref="E377:H377"/>
    <mergeCell ref="I377:M377"/>
    <mergeCell ref="N377:P377"/>
    <mergeCell ref="Q377:R377"/>
    <mergeCell ref="I189:Y189"/>
    <mergeCell ref="I191:Y191"/>
    <mergeCell ref="E193:Y193"/>
    <mergeCell ref="C174:H174"/>
    <mergeCell ref="D176:Y176"/>
    <mergeCell ref="I177:M177"/>
    <mergeCell ref="D179:Y179"/>
    <mergeCell ref="I180:Y180"/>
    <mergeCell ref="I182:Y182"/>
    <mergeCell ref="I184:Y184"/>
    <mergeCell ref="D186:Y186"/>
    <mergeCell ref="I187:Y187"/>
  </mergeCells>
  <phoneticPr fontId="5"/>
  <conditionalFormatting sqref="I20:M20">
    <cfRule type="expression" dxfId="131" priority="132" stopIfTrue="1">
      <formula>$A20&lt;&gt;0</formula>
    </cfRule>
  </conditionalFormatting>
  <conditionalFormatting sqref="I22:Y22">
    <cfRule type="expression" dxfId="130" priority="131" stopIfTrue="1">
      <formula>$A22&lt;&gt;0</formula>
    </cfRule>
  </conditionalFormatting>
  <conditionalFormatting sqref="I24:Y24">
    <cfRule type="expression" dxfId="129" priority="130" stopIfTrue="1">
      <formula>$A24&lt;&gt;0</formula>
    </cfRule>
  </conditionalFormatting>
  <conditionalFormatting sqref="I26:Y26">
    <cfRule type="expression" dxfId="128" priority="129" stopIfTrue="1">
      <formula>$A26&lt;&gt;0</formula>
    </cfRule>
  </conditionalFormatting>
  <conditionalFormatting sqref="I28:Y28">
    <cfRule type="expression" dxfId="127" priority="128" stopIfTrue="1">
      <formula>$A28&lt;&gt;0</formula>
    </cfRule>
  </conditionalFormatting>
  <conditionalFormatting sqref="I30:Y30">
    <cfRule type="expression" dxfId="126" priority="127" stopIfTrue="1">
      <formula>$A30&lt;&gt;0</formula>
    </cfRule>
  </conditionalFormatting>
  <conditionalFormatting sqref="I32:Y32">
    <cfRule type="expression" dxfId="125" priority="126" stopIfTrue="1">
      <formula>$A32&lt;&gt;0</formula>
    </cfRule>
  </conditionalFormatting>
  <conditionalFormatting sqref="I34:M34">
    <cfRule type="expression" dxfId="124" priority="125" stopIfTrue="1">
      <formula>$A34&lt;&gt;0</formula>
    </cfRule>
  </conditionalFormatting>
  <conditionalFormatting sqref="I36:M36">
    <cfRule type="expression" dxfId="123" priority="124" stopIfTrue="1">
      <formula>$A36&lt;&gt;0</formula>
    </cfRule>
  </conditionalFormatting>
  <conditionalFormatting sqref="I38:Y38">
    <cfRule type="expression" dxfId="122" priority="123" stopIfTrue="1">
      <formula>$A38&lt;&gt;0</formula>
    </cfRule>
  </conditionalFormatting>
  <conditionalFormatting sqref="I40:M40">
    <cfRule type="expression" dxfId="121" priority="122" stopIfTrue="1">
      <formula>$A40&lt;&gt;0</formula>
    </cfRule>
  </conditionalFormatting>
  <conditionalFormatting sqref="I63:M63">
    <cfRule type="expression" dxfId="120" priority="121" stopIfTrue="1">
      <formula>$A63&lt;&gt;0</formula>
    </cfRule>
  </conditionalFormatting>
  <conditionalFormatting sqref="I69:M69">
    <cfRule type="expression" dxfId="119" priority="120" stopIfTrue="1">
      <formula>$A69&lt;&gt;0</formula>
    </cfRule>
  </conditionalFormatting>
  <conditionalFormatting sqref="I71:Y71">
    <cfRule type="expression" dxfId="118" priority="119" stopIfTrue="1">
      <formula>$A71&lt;&gt;0</formula>
    </cfRule>
  </conditionalFormatting>
  <conditionalFormatting sqref="I73:Y73">
    <cfRule type="expression" dxfId="117" priority="118" stopIfTrue="1">
      <formula>$A73&lt;&gt;0</formula>
    </cfRule>
  </conditionalFormatting>
  <conditionalFormatting sqref="I75:Y75">
    <cfRule type="expression" dxfId="116" priority="117" stopIfTrue="1">
      <formula>$A75&lt;&gt;0</formula>
    </cfRule>
  </conditionalFormatting>
  <conditionalFormatting sqref="I77:Y77">
    <cfRule type="expression" dxfId="115" priority="116" stopIfTrue="1">
      <formula>$A77&lt;&gt;0</formula>
    </cfRule>
  </conditionalFormatting>
  <conditionalFormatting sqref="I79:Y79">
    <cfRule type="expression" dxfId="114" priority="115" stopIfTrue="1">
      <formula>$A79&lt;&gt;0</formula>
    </cfRule>
  </conditionalFormatting>
  <conditionalFormatting sqref="I81:Y81">
    <cfRule type="expression" dxfId="113" priority="114" stopIfTrue="1">
      <formula>$A81&lt;&gt;0</formula>
    </cfRule>
  </conditionalFormatting>
  <conditionalFormatting sqref="I83:M83">
    <cfRule type="expression" dxfId="112" priority="113" stopIfTrue="1">
      <formula>$A83&lt;&gt;0</formula>
    </cfRule>
  </conditionalFormatting>
  <conditionalFormatting sqref="P83">
    <cfRule type="expression" dxfId="111" priority="112" stopIfTrue="1">
      <formula>$A84&lt;&gt;0</formula>
    </cfRule>
  </conditionalFormatting>
  <conditionalFormatting sqref="I85:M85">
    <cfRule type="expression" dxfId="110" priority="111" stopIfTrue="1">
      <formula>$A85&lt;&gt;0</formula>
    </cfRule>
  </conditionalFormatting>
  <conditionalFormatting sqref="I87:Y87">
    <cfRule type="expression" dxfId="109" priority="110" stopIfTrue="1">
      <formula>$A87&lt;&gt;0</formula>
    </cfRule>
  </conditionalFormatting>
  <conditionalFormatting sqref="I112:Y112">
    <cfRule type="expression" dxfId="108" priority="109" stopIfTrue="1">
      <formula>$A112&lt;&gt;0</formula>
    </cfRule>
  </conditionalFormatting>
  <conditionalFormatting sqref="I114:Y114">
    <cfRule type="expression" dxfId="107" priority="108" stopIfTrue="1">
      <formula>$A114&lt;&gt;0</formula>
    </cfRule>
  </conditionalFormatting>
  <conditionalFormatting sqref="I116:Y116">
    <cfRule type="expression" dxfId="106" priority="107" stopIfTrue="1">
      <formula>$A116&lt;&gt;0</formula>
    </cfRule>
  </conditionalFormatting>
  <conditionalFormatting sqref="I118:M118">
    <cfRule type="expression" dxfId="105" priority="106" stopIfTrue="1">
      <formula>$A118&lt;&gt;0</formula>
    </cfRule>
  </conditionalFormatting>
  <conditionalFormatting sqref="I120:Y120">
    <cfRule type="expression" dxfId="104" priority="105" stopIfTrue="1">
      <formula>$A120&lt;&gt;0</formula>
    </cfRule>
  </conditionalFormatting>
  <conditionalFormatting sqref="I122:M122">
    <cfRule type="expression" dxfId="103" priority="104" stopIfTrue="1">
      <formula>$A122&lt;&gt;0</formula>
    </cfRule>
  </conditionalFormatting>
  <conditionalFormatting sqref="I124:M124">
    <cfRule type="expression" dxfId="102" priority="103" stopIfTrue="1">
      <formula>$A124&lt;&gt;0</formula>
    </cfRule>
  </conditionalFormatting>
  <conditionalFormatting sqref="I126:Y126">
    <cfRule type="expression" dxfId="101" priority="102" stopIfTrue="1">
      <formula>$A126&lt;&gt;0</formula>
    </cfRule>
  </conditionalFormatting>
  <conditionalFormatting sqref="I153:M153">
    <cfRule type="expression" dxfId="100" priority="101" stopIfTrue="1">
      <formula>$A153&lt;&gt;0</formula>
    </cfRule>
  </conditionalFormatting>
  <conditionalFormatting sqref="I155:Y155">
    <cfRule type="expression" dxfId="99" priority="100" stopIfTrue="1">
      <formula>$A155&lt;&gt;0</formula>
    </cfRule>
  </conditionalFormatting>
  <conditionalFormatting sqref="I157:Y157">
    <cfRule type="expression" dxfId="98" priority="99" stopIfTrue="1">
      <formula>$A157&lt;&gt;0</formula>
    </cfRule>
  </conditionalFormatting>
  <conditionalFormatting sqref="I159:M159">
    <cfRule type="expression" dxfId="97" priority="98" stopIfTrue="1">
      <formula>$A159&lt;&gt;0</formula>
    </cfRule>
  </conditionalFormatting>
  <conditionalFormatting sqref="I161:M161">
    <cfRule type="expression" dxfId="96" priority="97" stopIfTrue="1">
      <formula>$A161&lt;&gt;0</formula>
    </cfRule>
  </conditionalFormatting>
  <conditionalFormatting sqref="I163:Y163">
    <cfRule type="expression" dxfId="95" priority="96" stopIfTrue="1">
      <formula>$A163&lt;&gt;0</formula>
    </cfRule>
  </conditionalFormatting>
  <conditionalFormatting sqref="I165:M165">
    <cfRule type="expression" dxfId="94" priority="95" stopIfTrue="1">
      <formula>$A165&lt;&gt;0</formula>
    </cfRule>
  </conditionalFormatting>
  <conditionalFormatting sqref="I167:M167">
    <cfRule type="expression" dxfId="93" priority="94" stopIfTrue="1">
      <formula>$A167&lt;&gt;0</formula>
    </cfRule>
  </conditionalFormatting>
  <conditionalFormatting sqref="I169:Y169">
    <cfRule type="expression" dxfId="92" priority="93" stopIfTrue="1">
      <formula>$A169&lt;&gt;0</formula>
    </cfRule>
  </conditionalFormatting>
  <conditionalFormatting sqref="I177:M177">
    <cfRule type="expression" dxfId="91" priority="92" stopIfTrue="1">
      <formula>$A177&lt;&gt;0</formula>
    </cfRule>
  </conditionalFormatting>
  <conditionalFormatting sqref="I180:Y180">
    <cfRule type="expression" dxfId="90" priority="91" stopIfTrue="1">
      <formula>$A180&lt;&gt;0</formula>
    </cfRule>
  </conditionalFormatting>
  <conditionalFormatting sqref="I182:Y182">
    <cfRule type="expression" dxfId="89" priority="90" stopIfTrue="1">
      <formula>$A182&lt;&gt;0</formula>
    </cfRule>
  </conditionalFormatting>
  <conditionalFormatting sqref="I184:Y184">
    <cfRule type="expression" dxfId="88" priority="89" stopIfTrue="1">
      <formula>$A184&lt;&gt;0</formula>
    </cfRule>
  </conditionalFormatting>
  <conditionalFormatting sqref="I187:Y187">
    <cfRule type="expression" dxfId="87" priority="88" stopIfTrue="1">
      <formula>$A187&lt;&gt;0</formula>
    </cfRule>
  </conditionalFormatting>
  <conditionalFormatting sqref="I189:Y189">
    <cfRule type="expression" dxfId="86" priority="87" stopIfTrue="1">
      <formula>$A189&lt;&gt;0</formula>
    </cfRule>
  </conditionalFormatting>
  <conditionalFormatting sqref="I191:Y191">
    <cfRule type="expression" dxfId="85" priority="86" stopIfTrue="1">
      <formula>$A191&lt;&gt;0</formula>
    </cfRule>
  </conditionalFormatting>
  <conditionalFormatting sqref="K206:M206">
    <cfRule type="expression" dxfId="84" priority="85" stopIfTrue="1">
      <formula>$A205&lt;&gt;0</formula>
    </cfRule>
  </conditionalFormatting>
  <conditionalFormatting sqref="K207:M207">
    <cfRule type="expression" dxfId="83" priority="84" stopIfTrue="1">
      <formula>$A205&lt;&gt;0</formula>
    </cfRule>
  </conditionalFormatting>
  <conditionalFormatting sqref="N207:V207">
    <cfRule type="expression" dxfId="82" priority="83" stopIfTrue="1">
      <formula>$A207&lt;&gt;0</formula>
    </cfRule>
  </conditionalFormatting>
  <conditionalFormatting sqref="K208:M208">
    <cfRule type="expression" dxfId="81" priority="82" stopIfTrue="1">
      <formula>$A205&lt;&gt;0</formula>
    </cfRule>
  </conditionalFormatting>
  <conditionalFormatting sqref="N208:V208">
    <cfRule type="expression" dxfId="80" priority="81" stopIfTrue="1">
      <formula>$A208&lt;&gt;0</formula>
    </cfRule>
  </conditionalFormatting>
  <conditionalFormatting sqref="K209:M210">
    <cfRule type="expression" dxfId="79" priority="80" stopIfTrue="1">
      <formula>$A205&lt;&gt;0</formula>
    </cfRule>
  </conditionalFormatting>
  <conditionalFormatting sqref="N209:V209">
    <cfRule type="expression" dxfId="78" priority="79" stopIfTrue="1">
      <formula>AND($A209&lt;&gt;0,TRIM($N209)="")</formula>
    </cfRule>
  </conditionalFormatting>
  <conditionalFormatting sqref="W209:X209">
    <cfRule type="expression" dxfId="77" priority="78" stopIfTrue="1">
      <formula>AND($A209&lt;&gt;0,TRIM($W209)="")</formula>
    </cfRule>
  </conditionalFormatting>
  <conditionalFormatting sqref="I212:M212">
    <cfRule type="expression" dxfId="76" priority="77" stopIfTrue="1">
      <formula>$A212&lt;&gt;0</formula>
    </cfRule>
  </conditionalFormatting>
  <conditionalFormatting sqref="I223:M223">
    <cfRule type="expression" dxfId="75" priority="76" stopIfTrue="1">
      <formula>$A223&lt;&gt;0</formula>
    </cfRule>
  </conditionalFormatting>
  <conditionalFormatting sqref="I224:M224">
    <cfRule type="expression" dxfId="74" priority="75" stopIfTrue="1">
      <formula>$A224&lt;&gt;0</formula>
    </cfRule>
  </conditionalFormatting>
  <conditionalFormatting sqref="I225:M225">
    <cfRule type="expression" dxfId="73" priority="74" stopIfTrue="1">
      <formula>$A225&lt;&gt;0</formula>
    </cfRule>
  </conditionalFormatting>
  <conditionalFormatting sqref="I227:M227">
    <cfRule type="expression" dxfId="72" priority="73" stopIfTrue="1">
      <formula>$A227&lt;&gt;0</formula>
    </cfRule>
  </conditionalFormatting>
  <conditionalFormatting sqref="N267:O267">
    <cfRule type="expression" dxfId="71" priority="72" stopIfTrue="1">
      <formula>希望&lt;&gt;0</formula>
    </cfRule>
  </conditionalFormatting>
  <conditionalFormatting sqref="N268:O268">
    <cfRule type="expression" dxfId="70" priority="71" stopIfTrue="1">
      <formula>希望&lt;&gt;0</formula>
    </cfRule>
  </conditionalFormatting>
  <conditionalFormatting sqref="N269:O269">
    <cfRule type="expression" dxfId="69" priority="70" stopIfTrue="1">
      <formula>希望&lt;&gt;0</formula>
    </cfRule>
  </conditionalFormatting>
  <conditionalFormatting sqref="N270:O270">
    <cfRule type="expression" dxfId="68" priority="69" stopIfTrue="1">
      <formula>希望&lt;&gt;0</formula>
    </cfRule>
  </conditionalFormatting>
  <conditionalFormatting sqref="N271:O271">
    <cfRule type="expression" dxfId="67" priority="68" stopIfTrue="1">
      <formula>希望&lt;&gt;0</formula>
    </cfRule>
  </conditionalFormatting>
  <conditionalFormatting sqref="N272:O272">
    <cfRule type="expression" dxfId="66" priority="67" stopIfTrue="1">
      <formula>希望&lt;&gt;0</formula>
    </cfRule>
  </conditionalFormatting>
  <conditionalFormatting sqref="N273:O273">
    <cfRule type="expression" dxfId="65" priority="66" stopIfTrue="1">
      <formula>希望&lt;&gt;0</formula>
    </cfRule>
  </conditionalFormatting>
  <conditionalFormatting sqref="N274:O274">
    <cfRule type="expression" dxfId="64" priority="65" stopIfTrue="1">
      <formula>希望&lt;&gt;0</formula>
    </cfRule>
  </conditionalFormatting>
  <conditionalFormatting sqref="N275:O275">
    <cfRule type="expression" dxfId="63" priority="64" stopIfTrue="1">
      <formula>希望&lt;&gt;0</formula>
    </cfRule>
  </conditionalFormatting>
  <conditionalFormatting sqref="N276:O276">
    <cfRule type="expression" dxfId="62" priority="63" stopIfTrue="1">
      <formula>希望&lt;&gt;0</formula>
    </cfRule>
  </conditionalFormatting>
  <conditionalFormatting sqref="N277:O277">
    <cfRule type="expression" dxfId="61" priority="62" stopIfTrue="1">
      <formula>希望&lt;&gt;0</formula>
    </cfRule>
  </conditionalFormatting>
  <conditionalFormatting sqref="N278:O278">
    <cfRule type="expression" dxfId="60" priority="61" stopIfTrue="1">
      <formula>希望&lt;&gt;0</formula>
    </cfRule>
  </conditionalFormatting>
  <conditionalFormatting sqref="N279:O279">
    <cfRule type="expression" dxfId="59" priority="60" stopIfTrue="1">
      <formula>希望&lt;&gt;0</formula>
    </cfRule>
  </conditionalFormatting>
  <conditionalFormatting sqref="N280:O280">
    <cfRule type="expression" dxfId="58" priority="59" stopIfTrue="1">
      <formula>希望&lt;&gt;0</formula>
    </cfRule>
  </conditionalFormatting>
  <conditionalFormatting sqref="N281:O281">
    <cfRule type="expression" dxfId="57" priority="58" stopIfTrue="1">
      <formula>希望&lt;&gt;0</formula>
    </cfRule>
  </conditionalFormatting>
  <conditionalFormatting sqref="N282:O282">
    <cfRule type="expression" dxfId="56" priority="57" stopIfTrue="1">
      <formula>希望&lt;&gt;0</formula>
    </cfRule>
  </conditionalFormatting>
  <conditionalFormatting sqref="N283:O283">
    <cfRule type="expression" dxfId="55" priority="56" stopIfTrue="1">
      <formula>希望&lt;&gt;0</formula>
    </cfRule>
  </conditionalFormatting>
  <conditionalFormatting sqref="N284:O284">
    <cfRule type="expression" dxfId="54" priority="55" stopIfTrue="1">
      <formula>希望&lt;&gt;0</formula>
    </cfRule>
  </conditionalFormatting>
  <conditionalFormatting sqref="N285:O285">
    <cfRule type="expression" dxfId="53" priority="54" stopIfTrue="1">
      <formula>希望&lt;&gt;0</formula>
    </cfRule>
  </conditionalFormatting>
  <conditionalFormatting sqref="N286:O286">
    <cfRule type="expression" dxfId="52" priority="53" stopIfTrue="1">
      <formula>希望&lt;&gt;0</formula>
    </cfRule>
  </conditionalFormatting>
  <conditionalFormatting sqref="N287:O287">
    <cfRule type="expression" dxfId="51" priority="52" stopIfTrue="1">
      <formula>希望&lt;&gt;0</formula>
    </cfRule>
  </conditionalFormatting>
  <conditionalFormatting sqref="N288:O288">
    <cfRule type="expression" dxfId="50" priority="51" stopIfTrue="1">
      <formula>希望&lt;&gt;0</formula>
    </cfRule>
  </conditionalFormatting>
  <conditionalFormatting sqref="N289:O289">
    <cfRule type="expression" dxfId="49" priority="50" stopIfTrue="1">
      <formula>希望&lt;&gt;0</formula>
    </cfRule>
  </conditionalFormatting>
  <conditionalFormatting sqref="N290:O290">
    <cfRule type="expression" dxfId="48" priority="49" stopIfTrue="1">
      <formula>希望&lt;&gt;0</formula>
    </cfRule>
  </conditionalFormatting>
  <conditionalFormatting sqref="N291:O291">
    <cfRule type="expression" dxfId="47" priority="48" stopIfTrue="1">
      <formula>希望&lt;&gt;0</formula>
    </cfRule>
  </conditionalFormatting>
  <conditionalFormatting sqref="N292:O292">
    <cfRule type="expression" dxfId="46" priority="47" stopIfTrue="1">
      <formula>希望&lt;&gt;0</formula>
    </cfRule>
  </conditionalFormatting>
  <conditionalFormatting sqref="T292:Y292">
    <cfRule type="expression" dxfId="45" priority="46" stopIfTrue="1">
      <formula>$A292&lt;&gt;0</formula>
    </cfRule>
  </conditionalFormatting>
  <conditionalFormatting sqref="N293:O293">
    <cfRule type="expression" dxfId="44" priority="45" stopIfTrue="1">
      <formula>希望&lt;&gt;0</formula>
    </cfRule>
  </conditionalFormatting>
  <conditionalFormatting sqref="N294:O294">
    <cfRule type="expression" dxfId="43" priority="44" stopIfTrue="1">
      <formula>希望&lt;&gt;0</formula>
    </cfRule>
  </conditionalFormatting>
  <conditionalFormatting sqref="N295:O295">
    <cfRule type="expression" dxfId="42" priority="43" stopIfTrue="1">
      <formula>希望&lt;&gt;0</formula>
    </cfRule>
  </conditionalFormatting>
  <conditionalFormatting sqref="N296:O296">
    <cfRule type="expression" dxfId="41" priority="42" stopIfTrue="1">
      <formula>希望&lt;&gt;0</formula>
    </cfRule>
  </conditionalFormatting>
  <conditionalFormatting sqref="N297:O297">
    <cfRule type="expression" dxfId="40" priority="41" stopIfTrue="1">
      <formula>希望&lt;&gt;0</formula>
    </cfRule>
  </conditionalFormatting>
  <conditionalFormatting sqref="N298:O298">
    <cfRule type="expression" dxfId="39" priority="40" stopIfTrue="1">
      <formula>希望&lt;&gt;0</formula>
    </cfRule>
  </conditionalFormatting>
  <conditionalFormatting sqref="N299:O299">
    <cfRule type="expression" dxfId="38" priority="39" stopIfTrue="1">
      <formula>希望&lt;&gt;0</formula>
    </cfRule>
  </conditionalFormatting>
  <conditionalFormatting sqref="N300:O300">
    <cfRule type="expression" dxfId="37" priority="38" stopIfTrue="1">
      <formula>希望&lt;&gt;0</formula>
    </cfRule>
  </conditionalFormatting>
  <conditionalFormatting sqref="N301:O301">
    <cfRule type="expression" dxfId="36" priority="37" stopIfTrue="1">
      <formula>希望&lt;&gt;0</formula>
    </cfRule>
  </conditionalFormatting>
  <conditionalFormatting sqref="N302:O302">
    <cfRule type="expression" dxfId="35" priority="36" stopIfTrue="1">
      <formula>希望&lt;&gt;0</formula>
    </cfRule>
  </conditionalFormatting>
  <conditionalFormatting sqref="N303:O303">
    <cfRule type="expression" dxfId="34" priority="35" stopIfTrue="1">
      <formula>希望&lt;&gt;0</formula>
    </cfRule>
  </conditionalFormatting>
  <conditionalFormatting sqref="N304:O304">
    <cfRule type="expression" dxfId="33" priority="34" stopIfTrue="1">
      <formula>希望&lt;&gt;0</formula>
    </cfRule>
  </conditionalFormatting>
  <conditionalFormatting sqref="N305:O305">
    <cfRule type="expression" dxfId="32" priority="33" stopIfTrue="1">
      <formula>希望&lt;&gt;0</formula>
    </cfRule>
  </conditionalFormatting>
  <conditionalFormatting sqref="N306:O306">
    <cfRule type="expression" dxfId="31" priority="32" stopIfTrue="1">
      <formula>希望&lt;&gt;0</formula>
    </cfRule>
  </conditionalFormatting>
  <conditionalFormatting sqref="N307:O307">
    <cfRule type="expression" dxfId="30" priority="31" stopIfTrue="1">
      <formula>希望&lt;&gt;0</formula>
    </cfRule>
  </conditionalFormatting>
  <conditionalFormatting sqref="N308:O308">
    <cfRule type="expression" dxfId="29" priority="30" stopIfTrue="1">
      <formula>希望&lt;&gt;0</formula>
    </cfRule>
  </conditionalFormatting>
  <conditionalFormatting sqref="N309:O309">
    <cfRule type="expression" dxfId="28" priority="29" stopIfTrue="1">
      <formula>希望&lt;&gt;0</formula>
    </cfRule>
  </conditionalFormatting>
  <conditionalFormatting sqref="N310:O310">
    <cfRule type="expression" dxfId="27" priority="28" stopIfTrue="1">
      <formula>希望&lt;&gt;0</formula>
    </cfRule>
  </conditionalFormatting>
  <conditionalFormatting sqref="N311:O311">
    <cfRule type="expression" dxfId="26" priority="27" stopIfTrue="1">
      <formula>希望&lt;&gt;0</formula>
    </cfRule>
  </conditionalFormatting>
  <conditionalFormatting sqref="N312:O312">
    <cfRule type="expression" dxfId="25" priority="26" stopIfTrue="1">
      <formula>希望&lt;&gt;0</formula>
    </cfRule>
  </conditionalFormatting>
  <conditionalFormatting sqref="N313:O313">
    <cfRule type="expression" dxfId="24" priority="25" stopIfTrue="1">
      <formula>希望&lt;&gt;0</formula>
    </cfRule>
  </conditionalFormatting>
  <conditionalFormatting sqref="N314:O314">
    <cfRule type="expression" dxfId="23" priority="24" stopIfTrue="1">
      <formula>希望&lt;&gt;0</formula>
    </cfRule>
  </conditionalFormatting>
  <conditionalFormatting sqref="N315:O315">
    <cfRule type="expression" dxfId="22" priority="23" stopIfTrue="1">
      <formula>希望&lt;&gt;0</formula>
    </cfRule>
  </conditionalFormatting>
  <conditionalFormatting sqref="N316:O316">
    <cfRule type="expression" dxfId="21" priority="22" stopIfTrue="1">
      <formula>希望&lt;&gt;0</formula>
    </cfRule>
  </conditionalFormatting>
  <conditionalFormatting sqref="N317:O317">
    <cfRule type="expression" dxfId="20" priority="21" stopIfTrue="1">
      <formula>希望&lt;&gt;0</formula>
    </cfRule>
  </conditionalFormatting>
  <conditionalFormatting sqref="N318:O318">
    <cfRule type="expression" dxfId="19" priority="20" stopIfTrue="1">
      <formula>希望&lt;&gt;0</formula>
    </cfRule>
  </conditionalFormatting>
  <conditionalFormatting sqref="T318:Y318">
    <cfRule type="expression" dxfId="18" priority="19" stopIfTrue="1">
      <formula>$A318&lt;&gt;0</formula>
    </cfRule>
  </conditionalFormatting>
  <conditionalFormatting sqref="N319:O319">
    <cfRule type="expression" dxfId="17" priority="18" stopIfTrue="1">
      <formula>希望&lt;&gt;0</formula>
    </cfRule>
  </conditionalFormatting>
  <conditionalFormatting sqref="N320:O320">
    <cfRule type="expression" dxfId="16" priority="17" stopIfTrue="1">
      <formula>希望&lt;&gt;0</formula>
    </cfRule>
  </conditionalFormatting>
  <conditionalFormatting sqref="T320:Y320">
    <cfRule type="expression" dxfId="15" priority="16" stopIfTrue="1">
      <formula>$A320&lt;&gt;0</formula>
    </cfRule>
  </conditionalFormatting>
  <conditionalFormatting sqref="N321:O321">
    <cfRule type="expression" dxfId="14" priority="15" stopIfTrue="1">
      <formula>希望&lt;&gt;0</formula>
    </cfRule>
  </conditionalFormatting>
  <conditionalFormatting sqref="N322:O322">
    <cfRule type="expression" dxfId="13" priority="14" stopIfTrue="1">
      <formula>希望&lt;&gt;0</formula>
    </cfRule>
  </conditionalFormatting>
  <conditionalFormatting sqref="N323:O323">
    <cfRule type="expression" dxfId="12" priority="13" stopIfTrue="1">
      <formula>希望&lt;&gt;0</formula>
    </cfRule>
  </conditionalFormatting>
  <conditionalFormatting sqref="N324:O324">
    <cfRule type="expression" dxfId="11" priority="12" stopIfTrue="1">
      <formula>希望&lt;&gt;0</formula>
    </cfRule>
  </conditionalFormatting>
  <conditionalFormatting sqref="N325:O325">
    <cfRule type="expression" dxfId="10" priority="11" stopIfTrue="1">
      <formula>希望&lt;&gt;0</formula>
    </cfRule>
  </conditionalFormatting>
  <conditionalFormatting sqref="N326:O326">
    <cfRule type="expression" dxfId="9" priority="10" stopIfTrue="1">
      <formula>希望&lt;&gt;0</formula>
    </cfRule>
  </conditionalFormatting>
  <conditionalFormatting sqref="N327:O327">
    <cfRule type="expression" dxfId="8" priority="9" stopIfTrue="1">
      <formula>希望&lt;&gt;0</formula>
    </cfRule>
  </conditionalFormatting>
  <conditionalFormatting sqref="N328:O328">
    <cfRule type="expression" dxfId="7" priority="8" stopIfTrue="1">
      <formula>希望&lt;&gt;0</formula>
    </cfRule>
  </conditionalFormatting>
  <conditionalFormatting sqref="N329:O329">
    <cfRule type="expression" dxfId="6" priority="7" stopIfTrue="1">
      <formula>希望&lt;&gt;0</formula>
    </cfRule>
  </conditionalFormatting>
  <conditionalFormatting sqref="N330:O330">
    <cfRule type="expression" dxfId="5" priority="6" stopIfTrue="1">
      <formula>希望&lt;&gt;0</formula>
    </cfRule>
  </conditionalFormatting>
  <conditionalFormatting sqref="N331:O331">
    <cfRule type="expression" dxfId="4" priority="5" stopIfTrue="1">
      <formula>希望&lt;&gt;0</formula>
    </cfRule>
  </conditionalFormatting>
  <conditionalFormatting sqref="N332:O332">
    <cfRule type="expression" dxfId="3" priority="4" stopIfTrue="1">
      <formula>希望&lt;&gt;0</formula>
    </cfRule>
  </conditionalFormatting>
  <conditionalFormatting sqref="N333:O333">
    <cfRule type="expression" dxfId="2" priority="3" stopIfTrue="1">
      <formula>希望&lt;&gt;0</formula>
    </cfRule>
  </conditionalFormatting>
  <conditionalFormatting sqref="N334:O334">
    <cfRule type="expression" dxfId="1" priority="2" stopIfTrue="1">
      <formula>希望&lt;&gt;0</formula>
    </cfRule>
  </conditionalFormatting>
  <conditionalFormatting sqref="T334:Y334">
    <cfRule type="expression" dxfId="0" priority="1" stopIfTrue="1">
      <formula>$A334&lt;&gt;0</formula>
    </cfRule>
  </conditionalFormatting>
  <dataValidations count="181">
    <dataValidation imeMode="hiragana" allowBlank="1" showInputMessage="1" showErrorMessage="1" sqref="N207:V207 N208:V208 N209:V209 N210:V210 P267:S267 T267:Y267 P268:S268 T268:Y268 P269:S269 T269:Y269 P270:S270 T270:Y270 P271:S271 T271:Y271 P272:S272 T272:Y272 P273:S273 T273:Y273 P274:S274 T274:Y274 P275:S275 T275:Y275 P276:S276 T276:Y276 P277:S277 T277:Y277 P278:S278 T278:Y278 P279:S279 T279:Y279 P280:S280 T280:Y280 P281:S281 T281:Y281 P282:S282 T282:Y282 P283:S283 T283:Y283 P284:S284 T284:Y284 P285:S285 T285:Y285 P286:S286 T286:Y286 P287:S287 T287:Y287 P288:S288 T288:Y288 P289:S289 T289:Y289 P290:S290 T290:Y290 P291:S291 T291:Y291 P292:S292 T292:Y292 P293:S293 T293:Y293 P294:S294 T294:Y294 P295:S295 T295:Y295 P296:S296 T296:Y296 P297:S297 T297:Y297 P298:S298 T298:Y298 P299:S299 T299:Y299 P300:S300 T300:Y300 P301:S301 T301:Y301 P302:S302 T302:Y302 P303:S303 T303:Y303 P304:S304 T304:Y304 P305:S305 T305:Y305 P306:S306 T306:Y306 P307:S307 T307:Y307 P308:S308 T308:Y308 P309:S309 T309:Y309 P310:S310 T310:Y310 P311:S311 T311:Y311 P312:S312 T312:Y312 P313:S313 T313:Y313 P314:S314 T314:Y314 P315:S315 T315:Y315 P316:S316 T316:Y316 P317:S317 T317:Y317 P318:S318 T318:Y318 P319:S319 T319:Y319 P320:S320 T320:Y320 P321:S321 T321:Y321 P322:S322 T322:Y322 P323:S323 T323:Y323 P324:S324 T324:Y324 P325:S325 T325:Y325 P326:S326 T326:Y326 P327:S327 T327:Y327 P328:S328 T328:Y328 P329:S329 T329:Y329 P330:S330 T330:Y330 P331:S331 T331:Y331 P332:S332 T332:Y332 P333:S333 T333:Y333 P334:S334 T334:Y334 H344:N344 Q344:Y344 H345:N345 Q345:Y345 H346:N346 Q346:Y346 H347:N347 Q347:Y347 H348:N348 Q348:Y348 H349:N349 Q349:Y349 H350:N350 Q350:Y350 H351:N351 Q351:Y351 H352:N352 Q352:Y352 H353:N353 Q353:Y353 H354:N354 Q354:Y354 H355:N355 Q355:Y355 H356:N356 Q356:Y356 H357:N357 Q357:Y357 H358:N358 Q358:Y358 H359:N359 Q359:Y359 H360:N360 Q360:Y360 H361:N361 Q361:Y361 H362:N362 Q362:Y362 H363:N363 Q363:Y363 E369:H369 I369:M369 N369:P369 S369:Y369 E370:H370 I370:M370 N370:P370 S370:Y370 E371:H371 I371:M371 N371:P371 S371:Y371 E372:H372 I372:M372 N372:P372 S372:Y372 E373:H373 I373:M373 N373:P373 S373:Y373 E374:H374 I374:M374 N374:P374 S374:Y374 E375:H375 I375:M375 N375:P375 S375:Y375 E376:H376 I376:M376 N376:P376 S376:Y376 E377:H377 I377:M377 N377:P377 S377:Y377 E378:H378 I378:M378 N378:P378 S378:Y378 E379:H379 I379:M379 N379:P379 S379:Y379 E380:H380 I380:M380 N380:P380 S380:Y380 E381:H381 I381:M381 N381:P381 S381:Y381 E382:H382 I382:M382 N382:P382 S382:Y382 E383:H383 I383:M383 N383:P383 S383:Y383 E384:H384 I384:M384 N384:P384 S384:Y384 E385:H385 I385:M385 N385:P385 S385:Y385 E386:H386 I386:M386 N386:P386 S386:Y386 E387:H387 I387:M387 N387:P387 S387:Y387 E388:H388 I388:M388 N388:P388 S388:Y388" xr:uid="{E2B410F9-928D-42AA-97F6-58BD09059ED3}"/>
    <dataValidation imeMode="halfAlpha" allowBlank="1" showInputMessage="1" showErrorMessage="1" sqref="O344:P344 O345:P345 O346:P346 O347:P347 O348:P348 O349:P349 O350:P350 O351:P351 O352:P352 O353:P353 O354:P354 O355:P355 O356:P356 O357:P357 O358:P358 O359:P359 O360:P360 O361:P361 O362:P362 O363:P363 Q369:R369 Q370:R370 Q371:R371 Q372:R372 Q373:R373 Q374:R374 Q375:R375 Q376:R376 Q377:R377 Q378:R378 Q379:R379 Q380:R380 Q381:R381 Q382:R382 Q383:R383 Q384:R384 Q385:R385 Q386:R386 Q387:R387 Q388:R388" xr:uid="{82AE6ED5-AE1D-462E-9620-925E164F094E}"/>
    <dataValidation imeMode="hiragana" allowBlank="1" showInputMessage="1" showErrorMessage="1" sqref="I22:Y22" xr:uid="{D82D283B-95C3-4A10-B805-C3CECC884D2A}"/>
    <dataValidation type="whole" imeMode="halfAlpha" allowBlank="1" showInputMessage="1" showErrorMessage="1" error="7桁の数字を入力してください" sqref="I20:M20" xr:uid="{DE651B7D-38C1-421B-8520-FD5F5F4C9038}">
      <formula1>0</formula1>
      <formula2>9999999</formula2>
    </dataValidation>
    <dataValidation imeMode="fullKatakana" allowBlank="1" showInputMessage="1" showErrorMessage="1" sqref="I24:Y24" xr:uid="{11B62BDF-C9A2-4B99-B872-F7EEF2717B21}"/>
    <dataValidation imeMode="hiragana" allowBlank="1" showInputMessage="1" showErrorMessage="1" sqref="I26:Y26" xr:uid="{26A8A31F-42EA-4841-9533-C0EE1324EA1C}"/>
    <dataValidation imeMode="hiragana" allowBlank="1" showInputMessage="1" showErrorMessage="1" sqref="I28:Y28" xr:uid="{8F03F639-8336-4DDC-BC0F-1C4020D2194D}"/>
    <dataValidation imeMode="fullKatakana" allowBlank="1" showInputMessage="1" showErrorMessage="1" sqref="I30:Y30" xr:uid="{FCF98DDA-F524-4B0E-8673-D731F6F838BE}"/>
    <dataValidation imeMode="hiragana" allowBlank="1" showInputMessage="1" showErrorMessage="1" sqref="I32:Y32" xr:uid="{34566564-D939-4883-9527-02C105328BE3}"/>
    <dataValidation imeMode="halfAlpha" allowBlank="1" showInputMessage="1" showErrorMessage="1" sqref="I34:M34" xr:uid="{8F603576-E67A-4C4A-9B9B-1106AF5D376A}"/>
    <dataValidation imeMode="halfAlpha" allowBlank="1" showInputMessage="1" showErrorMessage="1" sqref="P34" xr:uid="{0043F6A8-83B5-42E2-AA65-24F71D24681F}"/>
    <dataValidation imeMode="halfAlpha" allowBlank="1" showInputMessage="1" showErrorMessage="1" sqref="I36:M36" xr:uid="{31D9B403-F92F-4AA7-A1FD-04CFE1EE050D}"/>
    <dataValidation imeMode="halfAlpha" allowBlank="1" showInputMessage="1" showErrorMessage="1" sqref="I38:Y38" xr:uid="{78308771-6044-4A10-9B56-4537EF0BF043}"/>
    <dataValidation type="list" imeMode="halfAlpha" allowBlank="1" showInputMessage="1" showErrorMessage="1" error="リストから選択してください" sqref="I40:M40" xr:uid="{576A53E6-87C7-4C8D-9483-E3D5FAEC6110}">
      <formula1>"一致する,一致しない"</formula1>
    </dataValidation>
    <dataValidation type="list" imeMode="halfAlpha" allowBlank="1" showInputMessage="1" showErrorMessage="1" error="リストから選択してください" sqref="I63:M63" xr:uid="{2D4058E4-6EBC-4DCC-9A46-D3DFE06BD241}">
      <formula1>"しない,する"</formula1>
    </dataValidation>
    <dataValidation type="whole" imeMode="halfAlpha" allowBlank="1" showInputMessage="1" showErrorMessage="1" error="7桁の数字を入力してください" sqref="I69:M69" xr:uid="{96403752-8CEE-4C69-839E-409BD6565AEE}">
      <formula1>0</formula1>
      <formula2>9999999</formula2>
    </dataValidation>
    <dataValidation imeMode="hiragana" allowBlank="1" showInputMessage="1" showErrorMessage="1" sqref="I71:Y71" xr:uid="{A203F41E-972D-4636-B1AE-8B14BBE4F717}"/>
    <dataValidation imeMode="fullKatakana" allowBlank="1" showInputMessage="1" showErrorMessage="1" sqref="I73:Y73" xr:uid="{37CF52EE-125A-47C1-ADA7-4DC27C170795}"/>
    <dataValidation imeMode="hiragana" allowBlank="1" showInputMessage="1" showErrorMessage="1" sqref="I75:Y75" xr:uid="{9AD06342-A2EA-4636-AB37-2D8ED46D1FC4}"/>
    <dataValidation imeMode="hiragana" allowBlank="1" showInputMessage="1" showErrorMessage="1" sqref="I77:Y77" xr:uid="{FE316DB1-3C4F-4770-9FBB-7B9C75FF80FD}"/>
    <dataValidation imeMode="fullKatakana" allowBlank="1" showInputMessage="1" showErrorMessage="1" sqref="I79:Y79" xr:uid="{5A79B36A-D44A-4E84-9DC0-AFAE0F58D92E}"/>
    <dataValidation imeMode="hiragana" allowBlank="1" showInputMessage="1" showErrorMessage="1" sqref="I81:Y81" xr:uid="{94DFE9B7-DB89-4400-9DC9-3D388900F97F}"/>
    <dataValidation imeMode="halfAlpha" allowBlank="1" showInputMessage="1" showErrorMessage="1" sqref="I83:M83" xr:uid="{D444C15E-744B-46AE-8126-B42A9134A56C}"/>
    <dataValidation imeMode="halfAlpha" allowBlank="1" showInputMessage="1" showErrorMessage="1" sqref="P83" xr:uid="{F4C4BD99-583E-499E-AB79-844B25FBACA8}"/>
    <dataValidation imeMode="halfAlpha" allowBlank="1" showInputMessage="1" showErrorMessage="1" sqref="I85:M85" xr:uid="{D75C9147-0CDA-40A3-AAA7-5E1555757600}"/>
    <dataValidation imeMode="halfAlpha" allowBlank="1" showInputMessage="1" showErrorMessage="1" sqref="I87:Y87" xr:uid="{22C78671-8E8E-4180-89F6-D60076D67A10}"/>
    <dataValidation imeMode="hiragana" allowBlank="1" showInputMessage="1" showErrorMessage="1" sqref="I112:Y112" xr:uid="{4A221D13-6476-40EB-A646-6E86B167D7E3}"/>
    <dataValidation imeMode="fullKatakana" allowBlank="1" showInputMessage="1" showErrorMessage="1" sqref="I114:Y114" xr:uid="{3FE37829-30BA-4F95-BD09-5D6B196952AF}"/>
    <dataValidation imeMode="hiragana" allowBlank="1" showInputMessage="1" showErrorMessage="1" sqref="I116:Y116" xr:uid="{EC6CDA50-4814-4713-8720-E63A12E6BE6C}"/>
    <dataValidation type="whole" imeMode="halfAlpha" allowBlank="1" showInputMessage="1" showErrorMessage="1" error="7桁の数字を入力してください" sqref="I118:M118" xr:uid="{A06C89DF-5708-4332-B425-1CCF58C4EA80}">
      <formula1>0</formula1>
      <formula2>9999999</formula2>
    </dataValidation>
    <dataValidation imeMode="hiragana" allowBlank="1" showInputMessage="1" showErrorMessage="1" sqref="I120:Y120" xr:uid="{91EE344F-8F5F-4AF7-975F-EAC8E801B9BE}"/>
    <dataValidation imeMode="halfAlpha" allowBlank="1" showInputMessage="1" showErrorMessage="1" sqref="I122:M122" xr:uid="{A78BBA9D-F127-49B9-83F7-75F31FAAFC2B}"/>
    <dataValidation imeMode="halfAlpha" allowBlank="1" showInputMessage="1" showErrorMessage="1" sqref="P122" xr:uid="{D0BA6F92-05F2-4186-883B-41A9AEB95A90}"/>
    <dataValidation imeMode="halfAlpha" allowBlank="1" showInputMessage="1" showErrorMessage="1" sqref="I124:M124" xr:uid="{3EF1107A-1F73-4C51-8E38-52B26E2B858F}"/>
    <dataValidation imeMode="halfAlpha" allowBlank="1" showInputMessage="1" showErrorMessage="1" sqref="I126:Y126" xr:uid="{54A21AF6-97C3-4D7F-8B23-CD1508ACA7E1}"/>
    <dataValidation type="list" imeMode="halfAlpha" allowBlank="1" showInputMessage="1" showErrorMessage="1" error="リストから選択してください" sqref="I153:M153" xr:uid="{E36AEEE5-B94D-4195-9BD9-706FB0D929AF}">
      <formula1>"しない,する"</formula1>
    </dataValidation>
    <dataValidation imeMode="fullKatakana" allowBlank="1" showInputMessage="1" showErrorMessage="1" sqref="I155:Y155" xr:uid="{2659F995-1917-4D4E-93C2-B2EAAAD4725E}"/>
    <dataValidation imeMode="hiragana" allowBlank="1" showInputMessage="1" showErrorMessage="1" sqref="I157:Y157" xr:uid="{618F9EB8-E5C7-40C7-9E53-E92B569E229F}"/>
    <dataValidation imeMode="halfAlpha" allowBlank="1" showInputMessage="1" showErrorMessage="1" sqref="I159:M159" xr:uid="{88442881-9DCE-4FE9-9ED3-3731736CEF25}"/>
    <dataValidation type="whole" imeMode="halfAlpha" allowBlank="1" showInputMessage="1" showErrorMessage="1" error="7桁の数字を入力してください" sqref="I161:M161" xr:uid="{B8D96A1C-6035-4748-AFF9-0A7CF8DA24BC}">
      <formula1>0</formula1>
      <formula2>9999999</formula2>
    </dataValidation>
    <dataValidation imeMode="hiragana" allowBlank="1" showInputMessage="1" showErrorMessage="1" sqref="I163:Y163" xr:uid="{CA089E1E-7AB5-4F16-88CA-CDDE1CA44F60}"/>
    <dataValidation imeMode="halfAlpha" allowBlank="1" showInputMessage="1" showErrorMessage="1" sqref="I165:M165" xr:uid="{78F970EC-DD16-44C4-B825-3DB7FF621722}"/>
    <dataValidation imeMode="halfAlpha" allowBlank="1" showInputMessage="1" showErrorMessage="1" sqref="I167:M167" xr:uid="{535D64A3-CC6C-4961-BA8C-2D4365F6EEBE}"/>
    <dataValidation imeMode="halfAlpha" allowBlank="1" showInputMessage="1" showErrorMessage="1" sqref="I169:Y169" xr:uid="{0CF23509-5731-4B20-A083-9623A9A0741C}"/>
    <dataValidation type="list" imeMode="halfAlpha" allowBlank="1" showInputMessage="1" showErrorMessage="1" error="リストから選択してください" sqref="I177:M177" xr:uid="{5CFE53AB-E7E0-49F4-9BA1-3B21963B34E8}">
      <formula1>"同意する,利用しない,　"</formula1>
    </dataValidation>
    <dataValidation imeMode="hiragana" allowBlank="1" showInputMessage="1" showErrorMessage="1" sqref="I180:Y180" xr:uid="{BF8D22A8-CBE8-4E52-9C69-29BA6E1BAE64}"/>
    <dataValidation imeMode="hiragana" allowBlank="1" showInputMessage="1" showErrorMessage="1" sqref="I182:Y182" xr:uid="{806F43E0-0C41-48AA-A02E-004EDCDF8A22}"/>
    <dataValidation imeMode="halfAlpha" allowBlank="1" showInputMessage="1" showErrorMessage="1" sqref="I184:Y184" xr:uid="{8D17E06E-8FA8-422C-A661-A8A9684CCC20}"/>
    <dataValidation imeMode="hiragana" allowBlank="1" showInputMessage="1" showErrorMessage="1" sqref="I187:Y187" xr:uid="{12158A73-7E3F-46FB-9F3B-9BA779EA38BA}"/>
    <dataValidation imeMode="hiragana" allowBlank="1" showInputMessage="1" showErrorMessage="1" sqref="I189:Y189" xr:uid="{FB4A9953-E107-4494-8844-9D5D82390A6C}"/>
    <dataValidation imeMode="halfAlpha" allowBlank="1" showInputMessage="1" showErrorMessage="1" sqref="I191:Y191" xr:uid="{7F6CE528-FFED-4109-8608-DB1DA6CB3D84}"/>
    <dataValidation type="date" imeMode="halfAlpha" allowBlank="1" showInputMessage="1" showErrorMessage="1" error="有効な日付を入力してください" sqref="I199:M199" xr:uid="{04D73573-C94B-4E52-B284-A7A8E95EF770}">
      <formula1>92</formula1>
      <formula2>73415</formula2>
    </dataValidation>
    <dataValidation imeMode="hiragana" allowBlank="1" showInputMessage="1" showErrorMessage="1" sqref="I201:M201" xr:uid="{2E9D45FD-BFC4-4E23-8A5C-E6F6E8859B8C}"/>
    <dataValidation allowBlank="1" showInputMessage="1" showErrorMessage="1" sqref="B205 I226:M226 I237:M237 I243:M243 I262:M262 B266" xr:uid="{5C5BDA90-8549-4996-86E3-DA5C1BD33A82}"/>
    <dataValidation type="list" imeMode="halfAlpha" allowBlank="1" showInputMessage="1" showErrorMessage="1" error="リストから選択してください" sqref="K206:M206" xr:uid="{1BC747F3-3F6F-4A82-B2E9-FF20C3E21CC3}">
      <formula1>"○,　"</formula1>
    </dataValidation>
    <dataValidation type="list" imeMode="halfAlpha" allowBlank="1" showInputMessage="1" showErrorMessage="1" error="リストから選択してください" sqref="K207:M207" xr:uid="{2AC3BE80-7DB7-4A79-9D5C-33873FD9A887}">
      <formula1>"○,　"</formula1>
    </dataValidation>
    <dataValidation type="list" imeMode="halfAlpha" allowBlank="1" showInputMessage="1" showErrorMessage="1" error="リストから選択してください" sqref="K208:M208" xr:uid="{9B4E833A-53A1-427A-B2EC-44E95CFA3769}">
      <formula1>"○,　"</formula1>
    </dataValidation>
    <dataValidation type="list" imeMode="halfAlpha" allowBlank="1" showInputMessage="1" showErrorMessage="1" error="リストから選択してください" sqref="K209:M210" xr:uid="{5766CF1C-C67F-4D03-B52B-042426A04CF3}">
      <formula1>"○,　"</formula1>
    </dataValidation>
    <dataValidation type="whole" imeMode="halfAlpha" allowBlank="1" showInputMessage="1" showErrorMessage="1" error="有効な数字を入力してください" sqref="W209:X209" xr:uid="{5B1E250D-0F80-4D35-B4B0-2EF25DB740EA}">
      <formula1>0</formula1>
      <formula2>100</formula2>
    </dataValidation>
    <dataValidation type="whole" imeMode="halfAlpha" allowBlank="1" showInputMessage="1" showErrorMessage="1" error="有効な数字を入力してください" sqref="W210:X210" xr:uid="{EF19C482-C30B-4E2D-80B4-270BB65E6FDB}">
      <formula1>0</formula1>
      <formula2>100</formula2>
    </dataValidation>
    <dataValidation type="whole" imeMode="halfAlpha" allowBlank="1" showInputMessage="1" showErrorMessage="1" error="有効な数字を入力してください" sqref="I212:M212" xr:uid="{B70CACCD-FFEA-4D66-A4C8-51C37B565724}">
      <formula1>0</formula1>
      <formula2>9999999999</formula2>
    </dataValidation>
    <dataValidation type="date" imeMode="halfAlpha" allowBlank="1" showInputMessage="1" showErrorMessage="1" error="有効な日付を入力してください" sqref="I214:M214" xr:uid="{1AA6DED5-069A-4F9D-BEDF-8715FE8DF5FD}">
      <formula1>92</formula1>
      <formula2>73415</formula2>
    </dataValidation>
    <dataValidation type="date" imeMode="halfAlpha" allowBlank="1" showInputMessage="1" showErrorMessage="1" error="有効な日付を入力してください" sqref="I216:M216" xr:uid="{3AD1A4DF-4588-403D-B886-491FECBDA5AA}">
      <formula1>92</formula1>
      <formula2>73415</formula2>
    </dataValidation>
    <dataValidation type="date" imeMode="halfAlpha" allowBlank="1" showInputMessage="1" showErrorMessage="1" error="有効な日付を入力してください" sqref="I218:M218" xr:uid="{73D1F77A-2F28-40ED-8F5D-11E54B6F04F4}">
      <formula1>92</formula1>
      <formula2>73415</formula2>
    </dataValidation>
    <dataValidation type="date" imeMode="halfAlpha" allowBlank="1" showInputMessage="1" showErrorMessage="1" error="有効な日付を入力してください" sqref="O218:R218" xr:uid="{E39D6D31-5DA1-48EF-986B-BC7C746C90FD}">
      <formula1>92</formula1>
      <formula2>73415</formula2>
    </dataValidation>
    <dataValidation type="date" imeMode="halfAlpha" allowBlank="1" showInputMessage="1" showErrorMessage="1" error="有効な日付を入力してください" sqref="I220:M220" xr:uid="{D80714F1-3EE6-4C95-A969-25AD38F118B3}">
      <formula1>92</formula1>
      <formula2>73415</formula2>
    </dataValidation>
    <dataValidation type="whole" imeMode="halfAlpha" allowBlank="1" showInputMessage="1" showErrorMessage="1" error="有効な数字を入力してください" sqref="I223:M223" xr:uid="{54DA4389-F870-4B8C-BA34-D5BF94B0A73D}">
      <formula1>0</formula1>
      <formula2>9999999999</formula2>
    </dataValidation>
    <dataValidation type="whole" imeMode="halfAlpha" allowBlank="1" showInputMessage="1" showErrorMessage="1" error="有効な数字を入力してください" sqref="I224:M224" xr:uid="{F6295771-7C9A-4FC5-974D-B86A4DF82D4F}">
      <formula1>0</formula1>
      <formula2>9999999999</formula2>
    </dataValidation>
    <dataValidation type="whole" imeMode="halfAlpha" allowBlank="1" showInputMessage="1" showErrorMessage="1" error="有効な数字を入力してください" sqref="I225:M225" xr:uid="{95E4923C-FD11-4D37-89E7-15684C71565D}">
      <formula1>0</formula1>
      <formula2>9999999999</formula2>
    </dataValidation>
    <dataValidation type="whole" imeMode="halfAlpha" allowBlank="1" showInputMessage="1" showErrorMessage="1" error="有効な数字を入力してください" sqref="I227:M227" xr:uid="{322F85CA-8F89-4226-AFE1-29563663FD75}">
      <formula1>0</formula1>
      <formula2>9999999999</formula2>
    </dataValidation>
    <dataValidation type="list" imeMode="halfAlpha" allowBlank="1" showInputMessage="1" showErrorMessage="1" error="リストから選択してください" sqref="I229:M229" xr:uid="{5E2F9D14-6294-4B31-8FE5-FF09B2A9261E}">
      <formula1>"該当する,該当しない,　"</formula1>
    </dataValidation>
    <dataValidation type="whole" imeMode="halfAlpha" allowBlank="1" showInputMessage="1" showErrorMessage="1" error="有効な数字を入力してください。10兆円以上になる場合は、9,999,999,999と入力してください" sqref="I233:M233" xr:uid="{D8D3DDFA-9CF1-4CFD-AC2D-A31A6A1706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4:M234" xr:uid="{FB42C58A-8DD4-4A7F-99EB-467A677674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5:M235" xr:uid="{97553C28-4F54-4F26-BF54-FD95FA08DB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1BE9ADFF-AC0C-4D38-877C-DD196BD43D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41:M241" xr:uid="{2D92DF3C-F316-4879-8D1C-00B93C103DF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42:M242" xr:uid="{09CB96BE-BB93-4E15-B3ED-15C468C6E6DE}">
      <formula1>-9999999999</formula1>
      <formula2>9999999999</formula2>
    </dataValidation>
    <dataValidation type="date" imeMode="halfAlpha" allowBlank="1" showInputMessage="1" showErrorMessage="1" error="有効な日付を入力してください" sqref="E254:I254" xr:uid="{F3426977-439C-40DC-B9F3-A3C26FFE6EA9}">
      <formula1>92</formula1>
      <formula2>73415</formula2>
    </dataValidation>
    <dataValidation type="date" imeMode="halfAlpha" allowBlank="1" showInputMessage="1" showErrorMessage="1" error="有効な日付を入力してください" sqref="E255:I255" xr:uid="{8A85D5E4-85E0-4DEB-BBF8-A9AD5AADEFDA}">
      <formula1>92</formula1>
      <formula2>73415</formula2>
    </dataValidation>
    <dataValidation type="date" imeMode="halfAlpha" allowBlank="1" showInputMessage="1" showErrorMessage="1" error="有効な日付を入力してください" sqref="K254:N254" xr:uid="{A7BF610E-4200-46B6-A93D-0E11F8E42FC4}">
      <formula1>92</formula1>
      <formula2>73415</formula2>
    </dataValidation>
    <dataValidation type="date" imeMode="halfAlpha" allowBlank="1" showInputMessage="1" showErrorMessage="1" error="有効な日付を入力してください" sqref="K255:N255" xr:uid="{3DCF8D33-6D6A-40B9-BF8F-7174FB7FFA62}">
      <formula1>92</formula1>
      <formula2>73415</formula2>
    </dataValidation>
    <dataValidation type="date" imeMode="halfAlpha" allowBlank="1" showInputMessage="1" showErrorMessage="1" error="有効な日付を入力してください" sqref="P254:R254" xr:uid="{57FE0933-BD1D-4283-838A-CBD2E7CC3434}">
      <formula1>92</formula1>
      <formula2>73415</formula2>
    </dataValidation>
    <dataValidation type="date" imeMode="halfAlpha" allowBlank="1" showInputMessage="1" showErrorMessage="1" error="有効な日付を入力してください" sqref="P255:R255" xr:uid="{5B67E423-3B4E-4D4C-9C29-BCCCD64FB89C}">
      <formula1>92</formula1>
      <formula2>73415</formula2>
    </dataValidation>
    <dataValidation type="date" imeMode="halfAlpha" allowBlank="1" showInputMessage="1" showErrorMessage="1" error="有効な日付を入力してください" sqref="T254" xr:uid="{FE7B8901-AB2C-4804-86B5-700E2A7ED7A4}">
      <formula1>92</formula1>
      <formula2>73415</formula2>
    </dataValidation>
    <dataValidation type="date" imeMode="halfAlpha" allowBlank="1" showInputMessage="1" showErrorMessage="1" error="有効な日付を入力してください" sqref="T255" xr:uid="{539ECF79-2453-42F3-ACB0-3039B6CA6CE9}">
      <formula1>92</formula1>
      <formula2>73415</formula2>
    </dataValidation>
    <dataValidation type="whole" imeMode="halfAlpha" allowBlank="1" showInputMessage="1" showErrorMessage="1" error="有効な数字を入力してください。10兆円以上になる場合は、9,999,999,999と入力してください" sqref="E256:J256" xr:uid="{EB3CDA41-30EB-41E9-ACF8-C7235EFC8A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6:O256" xr:uid="{E3CBCFB8-BBB9-41D8-9A76-836DC575D70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56:S256" xr:uid="{5A373AFA-0627-4B87-BB43-7884C5C20E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56:U256" xr:uid="{33C9BE0B-5077-44A6-858B-AE68D759431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56:Y256" xr:uid="{EAF937DE-771A-4D36-B46F-85B81E04FF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59:M259" xr:uid="{7FD8A492-8594-4017-964C-C79B23ED07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60:M260" xr:uid="{6619BFB7-FF52-4349-8BB6-C4E1DF9ED95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61:M261" xr:uid="{5ABCE2A4-EF1B-46C7-A747-B5B7886344F7}">
      <formula1>-9999999999</formula1>
      <formula2>9999999999</formula2>
    </dataValidation>
    <dataValidation type="list" imeMode="halfAlpha" allowBlank="1" showInputMessage="1" showErrorMessage="1" error="リストから選択してください" sqref="N267:O267" xr:uid="{5DDF42AA-6D9C-4BB5-9D8C-AD7AD6565167}">
      <formula1>"○,　"</formula1>
    </dataValidation>
    <dataValidation type="list" imeMode="halfAlpha" allowBlank="1" showInputMessage="1" showErrorMessage="1" error="リストから選択してください" sqref="N268:O268" xr:uid="{D530F313-F85D-4585-B565-C545C2B580E2}">
      <formula1>"○,　"</formula1>
    </dataValidation>
    <dataValidation type="list" imeMode="halfAlpha" allowBlank="1" showInputMessage="1" showErrorMessage="1" error="リストから選択してください" sqref="N269:O269" xr:uid="{B366B4E2-9B31-48F9-BAFB-0384D1C82FB3}">
      <formula1>"○,　"</formula1>
    </dataValidation>
    <dataValidation type="list" imeMode="halfAlpha" allowBlank="1" showInputMessage="1" showErrorMessage="1" error="リストから選択してください" sqref="N270:O270" xr:uid="{F4E344A6-09E6-411E-A32C-25C9AC3D1D14}">
      <formula1>"○,　"</formula1>
    </dataValidation>
    <dataValidation type="list" imeMode="halfAlpha" allowBlank="1" showInputMessage="1" showErrorMessage="1" error="リストから選択してください" sqref="N271:O271" xr:uid="{207A2518-73DD-4004-9766-E45D0B0DD280}">
      <formula1>"○,　"</formula1>
    </dataValidation>
    <dataValidation type="list" imeMode="halfAlpha" allowBlank="1" showInputMessage="1" showErrorMessage="1" error="リストから選択してください" sqref="N272:O272" xr:uid="{9698C7FC-ED3E-4BDB-88A4-22273915BAC4}">
      <formula1>"○,　"</formula1>
    </dataValidation>
    <dataValidation type="list" imeMode="halfAlpha" allowBlank="1" showInputMessage="1" showErrorMessage="1" error="リストから選択してください" sqref="N273:O273" xr:uid="{00E72C46-DF3F-4ED6-93DD-ED9F0062E470}">
      <formula1>"○,　"</formula1>
    </dataValidation>
    <dataValidation type="list" imeMode="halfAlpha" allowBlank="1" showInputMessage="1" showErrorMessage="1" error="リストから選択してください" sqref="N274:O274" xr:uid="{E36F98EA-5BF8-409E-B4F5-8056DCC121A9}">
      <formula1>"○,　"</formula1>
    </dataValidation>
    <dataValidation type="list" imeMode="halfAlpha" allowBlank="1" showInputMessage="1" showErrorMessage="1" error="リストから選択してください" sqref="N275:O275" xr:uid="{CEDF396A-8D3F-42A9-8FB7-34CB835EE1AB}">
      <formula1>"○,　"</formula1>
    </dataValidation>
    <dataValidation type="list" imeMode="halfAlpha" allowBlank="1" showInputMessage="1" showErrorMessage="1" error="リストから選択してください" sqref="N276:O276" xr:uid="{74DD0A78-3C94-43F3-8CDD-752382C0F141}">
      <formula1>"○,　"</formula1>
    </dataValidation>
    <dataValidation type="list" imeMode="halfAlpha" allowBlank="1" showInputMessage="1" showErrorMessage="1" error="リストから選択してください" sqref="N277:O277" xr:uid="{9CDF50B6-4AA6-4F1C-AB23-0E3A082D3039}">
      <formula1>"○,　"</formula1>
    </dataValidation>
    <dataValidation type="list" imeMode="halfAlpha" allowBlank="1" showInputMessage="1" showErrorMessage="1" error="リストから選択してください" sqref="N278:O278" xr:uid="{008AD258-5CD4-4108-9E2E-2B1B97E7359D}">
      <formula1>"○,　"</formula1>
    </dataValidation>
    <dataValidation type="list" imeMode="halfAlpha" allowBlank="1" showInputMessage="1" showErrorMessage="1" error="リストから選択してください" sqref="N279:O279" xr:uid="{4473B07D-7113-4914-9E17-DEEEECEEAE0F}">
      <formula1>"○,　"</formula1>
    </dataValidation>
    <dataValidation type="list" imeMode="halfAlpha" allowBlank="1" showInputMessage="1" showErrorMessage="1" error="リストから選択してください" sqref="N280:O280" xr:uid="{D1FF357E-956A-4C97-B2BF-F10CF1F23C4E}">
      <formula1>"○,　"</formula1>
    </dataValidation>
    <dataValidation type="list" imeMode="halfAlpha" allowBlank="1" showInputMessage="1" showErrorMessage="1" error="リストから選択してください" sqref="N281:O281" xr:uid="{E0F5CFC1-7F50-47EE-8F39-442B09A77227}">
      <formula1>"○,　"</formula1>
    </dataValidation>
    <dataValidation type="list" imeMode="halfAlpha" allowBlank="1" showInputMessage="1" showErrorMessage="1" error="リストから選択してください" sqref="N282:O282" xr:uid="{8A05C140-9942-47A7-9B6A-F30308F43CDA}">
      <formula1>"○,　"</formula1>
    </dataValidation>
    <dataValidation type="list" imeMode="halfAlpha" allowBlank="1" showInputMessage="1" showErrorMessage="1" error="リストから選択してください" sqref="N283:O283" xr:uid="{19AEB678-DAE7-4412-AC70-C62C68E8F313}">
      <formula1>"○,　"</formula1>
    </dataValidation>
    <dataValidation type="list" imeMode="halfAlpha" allowBlank="1" showInputMessage="1" showErrorMessage="1" error="リストから選択してください" sqref="N284:O284" xr:uid="{02D856DD-64F2-4A89-BA67-B95AB8EC977E}">
      <formula1>"○,　"</formula1>
    </dataValidation>
    <dataValidation type="list" imeMode="halfAlpha" allowBlank="1" showInputMessage="1" showErrorMessage="1" error="リストから選択してください" sqref="N285:O285" xr:uid="{8D115288-F194-4A33-A58F-A1FAA1A6E262}">
      <formula1>"○,　"</formula1>
    </dataValidation>
    <dataValidation type="list" imeMode="halfAlpha" allowBlank="1" showInputMessage="1" showErrorMessage="1" error="リストから選択してください" sqref="N286:O286" xr:uid="{E1D4E0C4-685A-413A-828B-9FB06B35D6A5}">
      <formula1>"○,　"</formula1>
    </dataValidation>
    <dataValidation type="list" imeMode="halfAlpha" allowBlank="1" showInputMessage="1" showErrorMessage="1" error="リストから選択してください" sqref="N287:O287" xr:uid="{6D1FD717-9237-4A24-B571-4DB2AD63A11A}">
      <formula1>"○,　"</formula1>
    </dataValidation>
    <dataValidation type="list" imeMode="halfAlpha" allowBlank="1" showInputMessage="1" showErrorMessage="1" error="リストから選択してください" sqref="N288:O288" xr:uid="{BC82C408-FA50-4292-9A84-2FDDD3E80788}">
      <formula1>"○,　"</formula1>
    </dataValidation>
    <dataValidation type="list" imeMode="halfAlpha" allowBlank="1" showInputMessage="1" showErrorMessage="1" error="リストから選択してください" sqref="N289:O289" xr:uid="{00E40BF5-65FB-465A-A26E-5851567AD407}">
      <formula1>"○,　"</formula1>
    </dataValidation>
    <dataValidation type="list" imeMode="halfAlpha" allowBlank="1" showInputMessage="1" showErrorMessage="1" error="リストから選択してください" sqref="N290:O290" xr:uid="{642FF496-DCE8-4D4A-AD5A-73A1B9B68E73}">
      <formula1>"○,　"</formula1>
    </dataValidation>
    <dataValidation type="list" imeMode="halfAlpha" allowBlank="1" showInputMessage="1" showErrorMessage="1" error="リストから選択してください" sqref="N291:O291" xr:uid="{F7A0258E-52DC-419E-95E4-B6A282003CAC}">
      <formula1>"○,　"</formula1>
    </dataValidation>
    <dataValidation type="list" imeMode="halfAlpha" allowBlank="1" showInputMessage="1" showErrorMessage="1" error="リストから選択してください" sqref="N292:O292" xr:uid="{A35945E0-DF3C-4144-865F-5E74DBC4000D}">
      <formula1>"○,　"</formula1>
    </dataValidation>
    <dataValidation type="list" imeMode="halfAlpha" allowBlank="1" showInputMessage="1" showErrorMessage="1" error="リストから選択してください" sqref="N293:O293" xr:uid="{E0402FFE-CFCD-489E-A633-14129C68E8D5}">
      <formula1>"○,　"</formula1>
    </dataValidation>
    <dataValidation type="list" imeMode="halfAlpha" allowBlank="1" showInputMessage="1" showErrorMessage="1" error="リストから選択してください" sqref="N294:O294" xr:uid="{98BAF6B2-A870-4096-ADC4-1415822ADA3D}">
      <formula1>"○,　"</formula1>
    </dataValidation>
    <dataValidation type="list" imeMode="halfAlpha" allowBlank="1" showInputMessage="1" showErrorMessage="1" error="リストから選択してください" sqref="N295:O295" xr:uid="{010A41C7-7400-4876-8CBA-B2A731C3EC93}">
      <formula1>"○,　"</formula1>
    </dataValidation>
    <dataValidation type="list" imeMode="halfAlpha" allowBlank="1" showInputMessage="1" showErrorMessage="1" error="リストから選択してください" sqref="N296:O296" xr:uid="{6052018D-1B1D-4E1B-930C-35180CB89837}">
      <formula1>"○,　"</formula1>
    </dataValidation>
    <dataValidation type="list" imeMode="halfAlpha" allowBlank="1" showInputMessage="1" showErrorMessage="1" error="リストから選択してください" sqref="N297:O297" xr:uid="{2A02FBA2-E17A-45AE-B200-480C2D4849E7}">
      <formula1>"○,　"</formula1>
    </dataValidation>
    <dataValidation type="list" imeMode="halfAlpha" allowBlank="1" showInputMessage="1" showErrorMessage="1" error="リストから選択してください" sqref="N298:O298" xr:uid="{56DD4370-A100-45C7-8D68-2C7FE692C12F}">
      <formula1>"○,　"</formula1>
    </dataValidation>
    <dataValidation type="list" imeMode="halfAlpha" allowBlank="1" showInputMessage="1" showErrorMessage="1" error="リストから選択してください" sqref="N299:O299" xr:uid="{D91CB7F5-75F0-49CE-9767-1B2F4AE57BE9}">
      <formula1>"○,　"</formula1>
    </dataValidation>
    <dataValidation type="list" imeMode="halfAlpha" allowBlank="1" showInputMessage="1" showErrorMessage="1" error="リストから選択してください" sqref="N300:O300" xr:uid="{A958CDDE-8CFB-446A-9A63-CEB693708BB1}">
      <formula1>"○,　"</formula1>
    </dataValidation>
    <dataValidation type="list" imeMode="halfAlpha" allowBlank="1" showInputMessage="1" showErrorMessage="1" error="リストから選択してください" sqref="N301:O301" xr:uid="{280D74F8-60BC-4764-9542-2169A525E251}">
      <formula1>"○,　"</formula1>
    </dataValidation>
    <dataValidation type="list" imeMode="halfAlpha" allowBlank="1" showInputMessage="1" showErrorMessage="1" error="リストから選択してください" sqref="N302:O302" xr:uid="{EA56E269-B75F-4803-8D85-D06255540422}">
      <formula1>"○,　"</formula1>
    </dataValidation>
    <dataValidation type="list" imeMode="halfAlpha" allowBlank="1" showInputMessage="1" showErrorMessage="1" error="リストから選択してください" sqref="N303:O303" xr:uid="{1D1DBE2C-4492-4848-997A-28EB58C034DA}">
      <formula1>"○,　"</formula1>
    </dataValidation>
    <dataValidation type="list" imeMode="halfAlpha" allowBlank="1" showInputMessage="1" showErrorMessage="1" error="リストから選択してください" sqref="N304:O304" xr:uid="{AAE940B9-39AA-4B69-A6D5-1810CD9D502F}">
      <formula1>"○,　"</formula1>
    </dataValidation>
    <dataValidation type="list" imeMode="halfAlpha" allowBlank="1" showInputMessage="1" showErrorMessage="1" error="リストから選択してください" sqref="N305:O305" xr:uid="{B2188556-2544-41EF-B13C-0E02F06EE3F7}">
      <formula1>"○,　"</formula1>
    </dataValidation>
    <dataValidation type="list" imeMode="halfAlpha" allowBlank="1" showInputMessage="1" showErrorMessage="1" error="リストから選択してください" sqref="N306:O306" xr:uid="{5E9E212B-06FF-4DEA-8E25-1699AB41A26A}">
      <formula1>"○,　"</formula1>
    </dataValidation>
    <dataValidation type="list" imeMode="halfAlpha" allowBlank="1" showInputMessage="1" showErrorMessage="1" error="リストから選択してください" sqref="N307:O307" xr:uid="{B79E1038-0D48-45AE-9DD1-7F6DB21E0D27}">
      <formula1>"○,　"</formula1>
    </dataValidation>
    <dataValidation type="list" imeMode="halfAlpha" allowBlank="1" showInputMessage="1" showErrorMessage="1" error="リストから選択してください" sqref="N308:O308" xr:uid="{2B69296A-E20F-4E7E-A69D-9E3FBD94872B}">
      <formula1>"○,　"</formula1>
    </dataValidation>
    <dataValidation type="list" imeMode="halfAlpha" allowBlank="1" showInputMessage="1" showErrorMessage="1" error="リストから選択してください" sqref="N309:O309" xr:uid="{CBA170DC-3834-484E-B6CD-65A03E4689A2}">
      <formula1>"○,　"</formula1>
    </dataValidation>
    <dataValidation type="list" imeMode="halfAlpha" allowBlank="1" showInputMessage="1" showErrorMessage="1" error="リストから選択してください" sqref="N310:O310" xr:uid="{54A0FA60-8E68-4077-ACA3-EDAA9EA30F94}">
      <formula1>"○,　"</formula1>
    </dataValidation>
    <dataValidation type="list" imeMode="halfAlpha" allowBlank="1" showInputMessage="1" showErrorMessage="1" error="リストから選択してください" sqref="N311:O311" xr:uid="{ABCAF12B-3DA8-4DD3-8191-05CED081F6DC}">
      <formula1>"○,　"</formula1>
    </dataValidation>
    <dataValidation type="list" imeMode="halfAlpha" allowBlank="1" showInputMessage="1" showErrorMessage="1" error="リストから選択してください" sqref="N312:O312" xr:uid="{0CBF81CD-DA82-4A12-BB5C-0743BEF642EF}">
      <formula1>"○,　"</formula1>
    </dataValidation>
    <dataValidation type="list" imeMode="halfAlpha" allowBlank="1" showInputMessage="1" showErrorMessage="1" error="リストから選択してください" sqref="N313:O313" xr:uid="{C429D5B6-2D96-4FEA-A106-CE2D25C8EB39}">
      <formula1>"○,　"</formula1>
    </dataValidation>
    <dataValidation type="list" imeMode="halfAlpha" allowBlank="1" showInputMessage="1" showErrorMessage="1" error="リストから選択してください" sqref="N314:O314" xr:uid="{739A41D6-451B-4513-BFAD-113CF82D6D4F}">
      <formula1>"○,　"</formula1>
    </dataValidation>
    <dataValidation type="list" imeMode="halfAlpha" allowBlank="1" showInputMessage="1" showErrorMessage="1" error="リストから選択してください" sqref="N315:O315" xr:uid="{F6ABBB19-1368-471B-9959-B2D006587F7A}">
      <formula1>"○,　"</formula1>
    </dataValidation>
    <dataValidation type="list" imeMode="halfAlpha" allowBlank="1" showInputMessage="1" showErrorMessage="1" error="リストから選択してください" sqref="N316:O316" xr:uid="{8E503EF8-0BAF-4EE9-8A53-FEA063D134DC}">
      <formula1>"○,　"</formula1>
    </dataValidation>
    <dataValidation type="list" imeMode="halfAlpha" allowBlank="1" showInputMessage="1" showErrorMessage="1" error="リストから選択してください" sqref="N317:O317" xr:uid="{FDAB10E1-AA9D-4F55-BA60-74CEA1347DF7}">
      <formula1>"○,　"</formula1>
    </dataValidation>
    <dataValidation type="list" imeMode="halfAlpha" allowBlank="1" showInputMessage="1" showErrorMessage="1" error="リストから選択してください" sqref="N318:O318" xr:uid="{8492729D-5203-472A-A754-2FDF07646B74}">
      <formula1>"○,　"</formula1>
    </dataValidation>
    <dataValidation type="list" imeMode="halfAlpha" allowBlank="1" showInputMessage="1" showErrorMessage="1" error="リストから選択してください" sqref="N319:O319" xr:uid="{82B6E306-29BB-4583-A2BC-37D41DEB8B49}">
      <formula1>"○,　"</formula1>
    </dataValidation>
    <dataValidation type="list" imeMode="halfAlpha" allowBlank="1" showInputMessage="1" showErrorMessage="1" error="リストから選択してください" sqref="N320:O320" xr:uid="{6B34BC11-1041-4064-A31C-1F4E42BB8A23}">
      <formula1>"○,　"</formula1>
    </dataValidation>
    <dataValidation type="list" imeMode="halfAlpha" allowBlank="1" showInputMessage="1" showErrorMessage="1" error="リストから選択してください" sqref="N321:O321" xr:uid="{DC28712C-313B-4405-9202-56153073F0E5}">
      <formula1>"○,　"</formula1>
    </dataValidation>
    <dataValidation type="list" imeMode="halfAlpha" allowBlank="1" showInputMessage="1" showErrorMessage="1" error="リストから選択してください" sqref="N322:O322" xr:uid="{C0819018-0844-4054-849A-12B487BD9B4A}">
      <formula1>"○,　"</formula1>
    </dataValidation>
    <dataValidation type="list" imeMode="halfAlpha" allowBlank="1" showInputMessage="1" showErrorMessage="1" error="リストから選択してください" sqref="N323:O323" xr:uid="{87AA3194-D8A5-4027-A7C7-3A27EB550AFB}">
      <formula1>"○,　"</formula1>
    </dataValidation>
    <dataValidation type="list" imeMode="halfAlpha" allowBlank="1" showInputMessage="1" showErrorMessage="1" error="リストから選択してください" sqref="N324:O324" xr:uid="{7F225E29-7233-4C3E-B59C-231B64561286}">
      <formula1>"○,　"</formula1>
    </dataValidation>
    <dataValidation type="list" imeMode="halfAlpha" allowBlank="1" showInputMessage="1" showErrorMessage="1" error="リストから選択してください" sqref="N325:O325" xr:uid="{0990CD22-51BF-4E3E-AC2A-101DE9658ED3}">
      <formula1>"○,　"</formula1>
    </dataValidation>
    <dataValidation type="list" imeMode="halfAlpha" allowBlank="1" showInputMessage="1" showErrorMessage="1" error="リストから選択してください" sqref="N326:O326" xr:uid="{18F16901-46E3-4C96-B498-F8AF62EA6EB4}">
      <formula1>"○,　"</formula1>
    </dataValidation>
    <dataValidation type="list" imeMode="halfAlpha" allowBlank="1" showInputMessage="1" showErrorMessage="1" error="リストから選択してください" sqref="N327:O327" xr:uid="{ABA33DF8-67C3-4A64-8E7B-C19D30DAAF98}">
      <formula1>"○,　"</formula1>
    </dataValidation>
    <dataValidation type="list" imeMode="halfAlpha" allowBlank="1" showInputMessage="1" showErrorMessage="1" error="リストから選択してください" sqref="N328:O328" xr:uid="{0A18D2FC-EF74-45D7-9EB9-ED376B6E1230}">
      <formula1>"○,　"</formula1>
    </dataValidation>
    <dataValidation type="list" imeMode="halfAlpha" allowBlank="1" showInputMessage="1" showErrorMessage="1" error="リストから選択してください" sqref="N329:O329" xr:uid="{358EDEAF-B8EB-4E8C-9B63-A138DF3BA70C}">
      <formula1>"○,　"</formula1>
    </dataValidation>
    <dataValidation type="list" imeMode="halfAlpha" allowBlank="1" showInputMessage="1" showErrorMessage="1" error="リストから選択してください" sqref="N330:O330" xr:uid="{0FE06937-231B-4C57-B70C-A2FDD45DAF18}">
      <formula1>"○,　"</formula1>
    </dataValidation>
    <dataValidation type="list" imeMode="halfAlpha" allowBlank="1" showInputMessage="1" showErrorMessage="1" error="リストから選択してください" sqref="N331:O331" xr:uid="{D47EE1E4-C973-48A4-9A06-5CCE42D93640}">
      <formula1>"○,　"</formula1>
    </dataValidation>
    <dataValidation type="list" imeMode="halfAlpha" allowBlank="1" showInputMessage="1" showErrorMessage="1" error="リストから選択してください" sqref="N332:O332" xr:uid="{7E1CBF9A-0F10-4582-8E5C-F846E2478647}">
      <formula1>"○,　"</formula1>
    </dataValidation>
    <dataValidation type="list" imeMode="halfAlpha" allowBlank="1" showInputMessage="1" showErrorMessage="1" error="リストから選択してください" sqref="N333:O333" xr:uid="{CF73B0B9-8109-4AFA-8E8B-342346B16E17}">
      <formula1>"○,　"</formula1>
    </dataValidation>
    <dataValidation type="list" imeMode="halfAlpha" allowBlank="1" showInputMessage="1" showErrorMessage="1" error="リストから選択してください" sqref="N334:O334" xr:uid="{48A96EDE-F633-414C-9506-F9B8D47D204C}">
      <formula1>"○,　"</formula1>
    </dataValidation>
    <dataValidation type="list" imeMode="halfAlpha" allowBlank="1" showInputMessage="1" showErrorMessage="1" error="リストから選択してください" sqref="E344:G344" xr:uid="{A3A766DC-AAC2-49D8-89A8-FDA97C926C53}">
      <formula1>"親会社,子会社,　"</formula1>
    </dataValidation>
    <dataValidation type="list" imeMode="halfAlpha" allowBlank="1" showInputMessage="1" showErrorMessage="1" error="リストから選択してください" sqref="E345:G345" xr:uid="{597EC3D5-AB31-4A08-949B-CF132D87DF6D}">
      <formula1>"親会社,子会社,　"</formula1>
    </dataValidation>
    <dataValidation type="list" imeMode="halfAlpha" allowBlank="1" showInputMessage="1" showErrorMessage="1" error="リストから選択してください" sqref="E346:G346" xr:uid="{812678BA-322A-42A4-B0BD-C16670F52B0A}">
      <formula1>"親会社,子会社,　"</formula1>
    </dataValidation>
    <dataValidation type="list" imeMode="halfAlpha" allowBlank="1" showInputMessage="1" showErrorMessage="1" error="リストから選択してください" sqref="E347:G347" xr:uid="{64D68F92-65A8-4BCA-8B4D-CA9EB4F41A4A}">
      <formula1>"親会社,子会社,　"</formula1>
    </dataValidation>
    <dataValidation type="list" imeMode="halfAlpha" allowBlank="1" showInputMessage="1" showErrorMessage="1" error="リストから選択してください" sqref="E348:G348" xr:uid="{5A56A9EB-8C79-43AF-A0FA-1FF6E6E64720}">
      <formula1>"親会社,子会社,　"</formula1>
    </dataValidation>
    <dataValidation type="list" imeMode="halfAlpha" allowBlank="1" showInputMessage="1" showErrorMessage="1" error="リストから選択してください" sqref="E349:G349" xr:uid="{9DEB3C12-22CF-4B8F-BBB2-1EC3E9AB5AF9}">
      <formula1>"親会社,子会社,　"</formula1>
    </dataValidation>
    <dataValidation type="list" imeMode="halfAlpha" allowBlank="1" showInputMessage="1" showErrorMessage="1" error="リストから選択してください" sqref="E350:G350" xr:uid="{E1F53EE6-34EB-43B8-9A71-D196A10FE08F}">
      <formula1>"親会社,子会社,　"</formula1>
    </dataValidation>
    <dataValidation type="list" imeMode="halfAlpha" allowBlank="1" showInputMessage="1" showErrorMessage="1" error="リストから選択してください" sqref="E351:G351" xr:uid="{5CA69651-27FA-47CD-BEEA-0672B4AD68F4}">
      <formula1>"親会社,子会社,　"</formula1>
    </dataValidation>
    <dataValidation type="list" imeMode="halfAlpha" allowBlank="1" showInputMessage="1" showErrorMessage="1" error="リストから選択してください" sqref="E352:G352" xr:uid="{1BC0E87A-6904-472F-9CCF-4ED4723F9F30}">
      <formula1>"親会社,子会社,　"</formula1>
    </dataValidation>
    <dataValidation type="list" imeMode="halfAlpha" allowBlank="1" showInputMessage="1" showErrorMessage="1" error="リストから選択してください" sqref="E353:G353" xr:uid="{C6D5D016-F66E-4983-B5B7-9D5698BCE567}">
      <formula1>"親会社,子会社,　"</formula1>
    </dataValidation>
    <dataValidation type="list" imeMode="halfAlpha" allowBlank="1" showInputMessage="1" showErrorMessage="1" error="リストから選択してください" sqref="E354:G354" xr:uid="{60D775A5-DE0B-435C-9D49-4FDC450FF45E}">
      <formula1>"親会社,子会社,　"</formula1>
    </dataValidation>
    <dataValidation type="list" imeMode="halfAlpha" allowBlank="1" showInputMessage="1" showErrorMessage="1" error="リストから選択してください" sqref="E355:G355" xr:uid="{95E79620-1F89-484B-BF45-3C058E94065F}">
      <formula1>"親会社,子会社,　"</formula1>
    </dataValidation>
    <dataValidation type="list" imeMode="halfAlpha" allowBlank="1" showInputMessage="1" showErrorMessage="1" error="リストから選択してください" sqref="E356:G356" xr:uid="{C58FE12D-DC32-4F61-9F3F-31EF1C013A5F}">
      <formula1>"親会社,子会社,　"</formula1>
    </dataValidation>
    <dataValidation type="list" imeMode="halfAlpha" allowBlank="1" showInputMessage="1" showErrorMessage="1" error="リストから選択してください" sqref="E357:G357" xr:uid="{ECD86BCA-C78A-425A-8C16-A228A8618B9C}">
      <formula1>"親会社,子会社,　"</formula1>
    </dataValidation>
    <dataValidation type="list" imeMode="halfAlpha" allowBlank="1" showInputMessage="1" showErrorMessage="1" error="リストから選択してください" sqref="E358:G358" xr:uid="{2761DD94-E2B9-4F4C-9D14-D8BEDBA295D6}">
      <formula1>"親会社,子会社,　"</formula1>
    </dataValidation>
    <dataValidation type="list" imeMode="halfAlpha" allowBlank="1" showInputMessage="1" showErrorMessage="1" error="リストから選択してください" sqref="E359:G359" xr:uid="{C300D926-0846-4D7D-AA7D-B1C8CD22A440}">
      <formula1>"親会社,子会社,　"</formula1>
    </dataValidation>
    <dataValidation type="list" imeMode="halfAlpha" allowBlank="1" showInputMessage="1" showErrorMessage="1" error="リストから選択してください" sqref="E360:G360" xr:uid="{1113A7FD-A474-4D5D-B1EB-40D11FA54585}">
      <formula1>"親会社,子会社,　"</formula1>
    </dataValidation>
    <dataValidation type="list" imeMode="halfAlpha" allowBlank="1" showInputMessage="1" showErrorMessage="1" error="リストから選択してください" sqref="E361:G361" xr:uid="{10B33F18-8563-4E54-9137-DE3021EB2202}">
      <formula1>"親会社,子会社,　"</formula1>
    </dataValidation>
    <dataValidation type="list" imeMode="halfAlpha" allowBlank="1" showInputMessage="1" showErrorMessage="1" error="リストから選択してください" sqref="E362:G362" xr:uid="{13CE8180-6C9D-4B4E-ACE9-40F45AD6B729}">
      <formula1>"親会社,子会社,　"</formula1>
    </dataValidation>
    <dataValidation type="list" imeMode="halfAlpha" allowBlank="1" showInputMessage="1" showErrorMessage="1" error="リストから選択してください" sqref="E363:G363" xr:uid="{CE539920-CCE1-4B45-992A-1D58094A4195}">
      <formula1>"親会社,子会社,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42"/>
  </cols>
  <sheetData>
    <row r="1" spans="1:1" x14ac:dyDescent="0.15">
      <c r="A1" s="14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42" t="str">
        <f>"@神奈川県@和歌山県@鹿児島県@"</f>
        <v>@神奈川県@和歌山県@鹿児島県@</v>
      </c>
    </row>
    <row r="3" spans="1:1" x14ac:dyDescent="0.15">
      <c r="A3" s="142" t="s">
        <v>178</v>
      </c>
    </row>
    <row r="4" spans="1:1" x14ac:dyDescent="0.15">
      <c r="A4" s="142" t="s">
        <v>179</v>
      </c>
    </row>
  </sheetData>
  <sheetProtection algorithmName="SHA-512" hashValue="lTK7IY5ns13XsyP3zAP4fYXjGxLlOU0jcM+cm8vjk91uhcokWpE3aaNu5lDICox2Eq/BlLgx3RHtOJuT3j0wMQ==" saltValue="lshxiEeHQyx4+uyzp4gX4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2025-11-05T11:05:39Z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