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d:\develop\bid_entry\07申請書\doc\ver8\reg_standard\"/>
    </mc:Choice>
  </mc:AlternateContent>
  <xr:revisionPtr revIDLastSave="0" documentId="13_ncr:1_{A0D61574-A277-4619-9976-B7BB2AD7CE2A}" xr6:coauthVersionLast="47" xr6:coauthVersionMax="47" xr10:uidLastSave="{00000000-0000-0000-0000-000000000000}"/>
  <workbookProtection workbookAlgorithmName="SHA-512" workbookHashValue="D8gRyafamW6ud1o7yKYoz5Io7kW9GA8QoeTMmFTBmbNlXmG7Y2GVJfhrvJUe6AijQP9fKK4jbBiMDKA3AmYGNg==" workbookSaltValue="H6WhiZismRB7mWKdx+L8nw==" workbookSpinCount="100000" lockStructure="1"/>
  <bookViews>
    <workbookView xWindow="1560" yWindow="1095" windowWidth="17130" windowHeight="15105"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入力シート!$A$307</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86" i="7" l="1"/>
  <c r="A372" i="7"/>
  <c r="A371" i="7"/>
  <c r="A370" i="7"/>
  <c r="A369" i="7"/>
  <c r="A368"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227" i="7"/>
  <c r="A225" i="7"/>
  <c r="A224" i="7"/>
  <c r="A223" i="7"/>
  <c r="A212" i="7"/>
  <c r="A209" i="7"/>
  <c r="A208" i="7"/>
  <c r="A207" i="7"/>
  <c r="A205" i="7"/>
  <c r="A191" i="7"/>
  <c r="A189" i="7"/>
  <c r="A187" i="7"/>
  <c r="A184" i="7"/>
  <c r="A182" i="7"/>
  <c r="A180" i="7"/>
  <c r="A177" i="7"/>
  <c r="A169" i="7"/>
  <c r="A167" i="7"/>
  <c r="A165" i="7"/>
  <c r="A163" i="7"/>
  <c r="A161" i="7"/>
  <c r="A159" i="7"/>
  <c r="A157" i="7"/>
  <c r="A155" i="7"/>
  <c r="A153" i="7"/>
  <c r="A126" i="7"/>
  <c r="A124" i="7"/>
  <c r="A122" i="7"/>
  <c r="A120" i="7"/>
  <c r="A118" i="7"/>
  <c r="A116" i="7"/>
  <c r="A114" i="7"/>
  <c r="A112" i="7"/>
  <c r="A87" i="7"/>
  <c r="A85" i="7"/>
  <c r="A84" i="7"/>
  <c r="A83" i="7"/>
  <c r="A81" i="7"/>
  <c r="A79" i="7"/>
  <c r="A77" i="7"/>
  <c r="A75" i="7"/>
  <c r="A73" i="7"/>
  <c r="A71" i="7"/>
  <c r="A69" i="7"/>
  <c r="A63" i="7"/>
  <c r="A40" i="7"/>
  <c r="A38" i="7"/>
  <c r="A36" i="7"/>
  <c r="A34" i="7"/>
  <c r="A32" i="7"/>
  <c r="A30" i="7"/>
  <c r="A28" i="7"/>
  <c r="A26" i="7"/>
  <c r="A24" i="7"/>
  <c r="A22" i="7"/>
  <c r="A20" i="7"/>
  <c r="AB364" i="7"/>
  <c r="AB363" i="7"/>
  <c r="AB362" i="7"/>
  <c r="AB361" i="7"/>
  <c r="AB360" i="7"/>
  <c r="AB359" i="7"/>
  <c r="AB358" i="7"/>
  <c r="AB357" i="7"/>
  <c r="AB346" i="7"/>
  <c r="AB345" i="7"/>
  <c r="AB344" i="7"/>
  <c r="AB343" i="7"/>
  <c r="AB342" i="7"/>
  <c r="AB341" i="7"/>
  <c r="AB340" i="7"/>
  <c r="AB339" i="7"/>
  <c r="AB338" i="7"/>
  <c r="AB337" i="7"/>
  <c r="AB336" i="7"/>
  <c r="AB335" i="7"/>
  <c r="AB334" i="7"/>
  <c r="AB333" i="7"/>
  <c r="AB332" i="7"/>
  <c r="AB331" i="7"/>
  <c r="AB330" i="7"/>
  <c r="AB329" i="7"/>
  <c r="AB328" i="7"/>
  <c r="AB327" i="7"/>
  <c r="AB326" i="7"/>
  <c r="R307" i="7" l="1"/>
  <c r="J200" i="7" l="1"/>
  <c r="J217" i="7" l="1"/>
  <c r="J215" i="7"/>
  <c r="E261" i="7" l="1"/>
  <c r="K260" i="7" l="1"/>
  <c r="O260" i="7"/>
  <c r="I243" i="7"/>
  <c r="U260" i="7"/>
  <c r="S260" i="7"/>
  <c r="Q260" i="7"/>
  <c r="I226" i="7" l="1"/>
  <c r="D114" i="7" l="1"/>
  <c r="D116" i="7" s="1"/>
  <c r="D118" i="7" s="1"/>
  <c r="D120" i="7" s="1"/>
  <c r="D122" i="7" s="1"/>
  <c r="D124" i="7" s="1"/>
  <c r="D126" i="7" s="1"/>
  <c r="J219" i="7" l="1"/>
  <c r="J221" i="7"/>
  <c r="I237" i="7" l="1"/>
  <c r="A2" i="8" l="1"/>
  <c r="A1" i="8"/>
</calcChain>
</file>

<file path=xl/sharedStrings.xml><?xml version="1.0" encoding="utf-8"?>
<sst xmlns="http://schemas.openxmlformats.org/spreadsheetml/2006/main" count="348" uniqueCount="281">
  <si>
    <t>衛生</t>
  </si>
  <si>
    <t>電気</t>
  </si>
  <si>
    <t>建築積算</t>
  </si>
  <si>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</si>
  <si>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</si>
  <si>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不動産鑑定士</t>
  </si>
  <si>
    <t>一級建築士</t>
  </si>
  <si>
    <t>二級建築士</t>
  </si>
  <si>
    <t>建築設備士</t>
  </si>
  <si>
    <t>測量士</t>
  </si>
  <si>
    <t>測量士補</t>
  </si>
  <si>
    <t>テクリスの企業ID</t>
    <rPh sb="5" eb="7">
      <t>キギョウ</t>
    </rPh>
    <phoneticPr fontId="4"/>
  </si>
  <si>
    <t>PUBDISの会社コード</t>
    <rPh sb="7" eb="9">
      <t>カイシャ</t>
    </rPh>
    <phoneticPr fontId="4"/>
  </si>
  <si>
    <t>希望</t>
    <rPh sb="0" eb="2">
      <t>キボウ</t>
    </rPh>
    <phoneticPr fontId="4"/>
  </si>
  <si>
    <t>人数</t>
    <rPh sb="0" eb="2">
      <t>ニンズウ</t>
    </rPh>
    <phoneticPr fontId="5"/>
  </si>
  <si>
    <t>コンサル</t>
  </si>
  <si>
    <t>自己資本額</t>
    <rPh sb="0" eb="2">
      <t>ジコ</t>
    </rPh>
    <rPh sb="2" eb="4">
      <t>シホン</t>
    </rPh>
    <rPh sb="4" eb="5">
      <t>ガク</t>
    </rPh>
    <phoneticPr fontId="4"/>
  </si>
  <si>
    <t>区分</t>
    <rPh sb="0" eb="2">
      <t>クブン</t>
    </rPh>
    <phoneticPr fontId="4"/>
  </si>
  <si>
    <t>株主資本</t>
    <rPh sb="0" eb="2">
      <t>カブヌシ</t>
    </rPh>
    <rPh sb="2" eb="4">
      <t>シホン</t>
    </rPh>
    <phoneticPr fontId="5"/>
  </si>
  <si>
    <t xml:space="preserve"> (うち外国資本)</t>
    <phoneticPr fontId="5"/>
  </si>
  <si>
    <t>評価・換算差額等</t>
    <rPh sb="0" eb="2">
      <t>ヒョウカ</t>
    </rPh>
    <rPh sb="3" eb="5">
      <t>カンザン</t>
    </rPh>
    <rPh sb="5" eb="7">
      <t>サガク</t>
    </rPh>
    <rPh sb="7" eb="8">
      <t>トウ</t>
    </rPh>
    <phoneticPr fontId="5"/>
  </si>
  <si>
    <t>新株予約権</t>
    <phoneticPr fontId="4"/>
  </si>
  <si>
    <t>外資状況</t>
    <rPh sb="0" eb="2">
      <t>ガイシ</t>
    </rPh>
    <rPh sb="2" eb="4">
      <t>ジョウキョウ</t>
    </rPh>
    <phoneticPr fontId="5"/>
  </si>
  <si>
    <t>外資区分</t>
    <rPh sb="0" eb="2">
      <t>ガイシ</t>
    </rPh>
    <rPh sb="2" eb="4">
      <t>クブン</t>
    </rPh>
    <phoneticPr fontId="5"/>
  </si>
  <si>
    <t>国名</t>
    <rPh sb="0" eb="1">
      <t>クニ</t>
    </rPh>
    <rPh sb="1" eb="2">
      <t>メイ</t>
    </rPh>
    <phoneticPr fontId="4"/>
  </si>
  <si>
    <t>外資比率 (%)</t>
    <rPh sb="0" eb="2">
      <t>ガイシ</t>
    </rPh>
    <rPh sb="2" eb="4">
      <t>ヒリツ</t>
    </rPh>
    <phoneticPr fontId="4"/>
  </si>
  <si>
    <t>休業期間又は</t>
    <rPh sb="0" eb="2">
      <t>キュウギョウ</t>
    </rPh>
    <rPh sb="2" eb="4">
      <t>キカン</t>
    </rPh>
    <rPh sb="4" eb="5">
      <t>マタ</t>
    </rPh>
    <phoneticPr fontId="5"/>
  </si>
  <si>
    <t>から</t>
    <phoneticPr fontId="5"/>
  </si>
  <si>
    <t>まで</t>
    <phoneticPr fontId="5"/>
  </si>
  <si>
    <t>転(廃)業の期間</t>
    <phoneticPr fontId="5"/>
  </si>
  <si>
    <t>営業年数</t>
    <rPh sb="0" eb="2">
      <t>エイギョウ</t>
    </rPh>
    <rPh sb="2" eb="4">
      <t>ネンスウ</t>
    </rPh>
    <phoneticPr fontId="5"/>
  </si>
  <si>
    <t>登録事業名</t>
    <phoneticPr fontId="4"/>
  </si>
  <si>
    <t>測量業者</t>
    <phoneticPr fontId="4"/>
  </si>
  <si>
    <t>建築士事務所</t>
    <phoneticPr fontId="4"/>
  </si>
  <si>
    <t>建設コンサルタント</t>
    <phoneticPr fontId="4"/>
  </si>
  <si>
    <t>地質調査業者</t>
    <phoneticPr fontId="4"/>
  </si>
  <si>
    <t>補償コンサルタント</t>
    <phoneticPr fontId="4"/>
  </si>
  <si>
    <t>不動産鑑定業者</t>
    <phoneticPr fontId="4"/>
  </si>
  <si>
    <t>土地家屋調査士</t>
    <phoneticPr fontId="4"/>
  </si>
  <si>
    <t>司法書士</t>
    <phoneticPr fontId="4"/>
  </si>
  <si>
    <t>計量証明事業者</t>
    <phoneticPr fontId="4"/>
  </si>
  <si>
    <t>選択</t>
    <rPh sb="0" eb="2">
      <t>センタク</t>
    </rPh>
    <phoneticPr fontId="5"/>
  </si>
  <si>
    <t>(a)外資なし</t>
    <rPh sb="3" eb="5">
      <t>ガイシ</t>
    </rPh>
    <phoneticPr fontId="5"/>
  </si>
  <si>
    <t>(b)外国籍会社</t>
    <rPh sb="3" eb="6">
      <t>ガイコクセキ</t>
    </rPh>
    <rPh sb="6" eb="8">
      <t>ガイシャ</t>
    </rPh>
    <phoneticPr fontId="5"/>
  </si>
  <si>
    <t>(c)日本国籍会社(外資比率100%)</t>
    <phoneticPr fontId="5"/>
  </si>
  <si>
    <t>(d)日本国籍会社</t>
    <phoneticPr fontId="5"/>
  </si>
  <si>
    <t>リストから選択してください。</t>
    <phoneticPr fontId="4"/>
  </si>
  <si>
    <t>みなし大企業</t>
    <rPh sb="3" eb="6">
      <t>ダイキギョウ</t>
    </rPh>
    <phoneticPr fontId="5"/>
  </si>
  <si>
    <t>測量</t>
    <phoneticPr fontId="4"/>
  </si>
  <si>
    <t>土地家屋調査士</t>
  </si>
  <si>
    <t>司法書士</t>
  </si>
  <si>
    <t>適格組合証明番号</t>
    <rPh sb="0" eb="2">
      <t>テキカク</t>
    </rPh>
    <rPh sb="2" eb="4">
      <t>クミアイ</t>
    </rPh>
    <rPh sb="4" eb="6">
      <t>ショウメイ</t>
    </rPh>
    <rPh sb="6" eb="8">
      <t>バンゴウ</t>
    </rPh>
    <phoneticPr fontId="5"/>
  </si>
  <si>
    <t>年</t>
    <rPh sb="0" eb="1">
      <t>ネン</t>
    </rPh>
    <phoneticPr fontId="4"/>
  </si>
  <si>
    <t>設立年月日</t>
    <rPh sb="0" eb="2">
      <t>セツリツ</t>
    </rPh>
    <rPh sb="2" eb="5">
      <t>ネンガッピ</t>
    </rPh>
    <phoneticPr fontId="5"/>
  </si>
  <si>
    <t>%</t>
    <phoneticPr fontId="4"/>
  </si>
  <si>
    <t>地質調査</t>
  </si>
  <si>
    <t>地質調査</t>
    <phoneticPr fontId="4"/>
  </si>
  <si>
    <t>その他の業種</t>
    <phoneticPr fontId="4"/>
  </si>
  <si>
    <t>構造設計一級建築士</t>
  </si>
  <si>
    <t>設備設計一級建築士</t>
  </si>
  <si>
    <t>建築積算資格者</t>
  </si>
  <si>
    <t>一級土木施工管理技士</t>
  </si>
  <si>
    <t>二級土木施工管理技士</t>
  </si>
  <si>
    <t>環境計量士</t>
  </si>
  <si>
    <t>港湾海洋調査士</t>
  </si>
  <si>
    <t>不動産鑑定士補</t>
  </si>
  <si>
    <t>RCCM</t>
  </si>
  <si>
    <t>技術士</t>
    <phoneticPr fontId="4"/>
  </si>
  <si>
    <t>総合技術監理部門</t>
  </si>
  <si>
    <t>建設部門</t>
  </si>
  <si>
    <t>農業部門</t>
  </si>
  <si>
    <t>森林部門</t>
  </si>
  <si>
    <t>上下水道部門</t>
  </si>
  <si>
    <t>電気・電子部門</t>
  </si>
  <si>
    <t>機械部門</t>
  </si>
  <si>
    <t>業種区分</t>
    <phoneticPr fontId="4"/>
  </si>
  <si>
    <t>登録番号
例)00-00000</t>
    <rPh sb="5" eb="6">
      <t>レイ</t>
    </rPh>
    <phoneticPr fontId="4"/>
  </si>
  <si>
    <t>測量一般</t>
  </si>
  <si>
    <t>暖冷房</t>
  </si>
  <si>
    <t>耐震診断</t>
  </si>
  <si>
    <t>地区計画及び地域計画</t>
  </si>
  <si>
    <t>登記手続等</t>
  </si>
  <si>
    <t>電気通信設備調査・設計</t>
  </si>
  <si>
    <t>情報処理システム調査・設計</t>
  </si>
  <si>
    <t>工事監理(電気通信)</t>
  </si>
  <si>
    <t>航空・宇宙関連調査・設計等</t>
  </si>
  <si>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5"/>
  </si>
  <si>
    <t>創業年月日</t>
    <rPh sb="0" eb="2">
      <t>ソウギョウ</t>
    </rPh>
    <rPh sb="2" eb="5">
      <t>ネンガッピ</t>
    </rPh>
    <phoneticPr fontId="5"/>
  </si>
  <si>
    <t>年月日</t>
    <rPh sb="0" eb="3">
      <t>ネンガッピ</t>
    </rPh>
    <phoneticPr fontId="4"/>
  </si>
  <si>
    <t>郵便番号</t>
    <rPh sb="0" eb="4">
      <t>ユウビンバンゴウ</t>
    </rPh>
    <phoneticPr fontId="5"/>
  </si>
  <si>
    <t>住所</t>
    <rPh sb="0" eb="2">
      <t>ジュウショ</t>
    </rPh>
    <phoneticPr fontId="5"/>
  </si>
  <si>
    <t>都道府県から入力してください。</t>
    <phoneticPr fontId="4"/>
  </si>
  <si>
    <t>商号又は名称</t>
    <rPh sb="0" eb="2">
      <t>ショウゴウ</t>
    </rPh>
    <rPh sb="2" eb="3">
      <t>マタ</t>
    </rPh>
    <rPh sb="4" eb="6">
      <t>メイショウ</t>
    </rPh>
    <phoneticPr fontId="5"/>
  </si>
  <si>
    <t>代表者役職</t>
    <rPh sb="0" eb="3">
      <t>ダイヒョウシャ</t>
    </rPh>
    <rPh sb="3" eb="5">
      <t>ヤクショク</t>
    </rPh>
    <phoneticPr fontId="5"/>
  </si>
  <si>
    <t>全角カタカナで入力してください。姓と名は１文字分空けてください。</t>
    <phoneticPr fontId="4"/>
  </si>
  <si>
    <t>代表者氏名</t>
    <rPh sb="0" eb="3">
      <t>ダイヒョウシャ</t>
    </rPh>
    <rPh sb="3" eb="5">
      <t>シメイ</t>
    </rPh>
    <phoneticPr fontId="5"/>
  </si>
  <si>
    <t>姓と名は１文字分空けてください。</t>
    <phoneticPr fontId="4"/>
  </si>
  <si>
    <t>電話番号</t>
    <rPh sb="0" eb="2">
      <t>デンワ</t>
    </rPh>
    <rPh sb="2" eb="4">
      <t>バンゴウ</t>
    </rPh>
    <phoneticPr fontId="5"/>
  </si>
  <si>
    <t>内線番号(</t>
    <rPh sb="0" eb="4">
      <t>ナイセンバンゴウ</t>
    </rPh>
    <phoneticPr fontId="4"/>
  </si>
  <si>
    <t>)</t>
    <phoneticPr fontId="4"/>
  </si>
  <si>
    <t>例)0000-00-0000　半角の数字とハイフンで入力してください。</t>
    <phoneticPr fontId="4"/>
  </si>
  <si>
    <t>ＦＡＸ番号</t>
    <rPh sb="3" eb="5">
      <t>バンゴウ</t>
    </rPh>
    <phoneticPr fontId="5"/>
  </si>
  <si>
    <t>メールアドレス</t>
    <phoneticPr fontId="5"/>
  </si>
  <si>
    <t>登記上の所在地</t>
    <rPh sb="0" eb="3">
      <t>トウキジョウ</t>
    </rPh>
    <rPh sb="4" eb="7">
      <t>ショザイチ</t>
    </rPh>
    <phoneticPr fontId="5"/>
  </si>
  <si>
    <t>一致する</t>
  </si>
  <si>
    <t>B.契約する営業所情報</t>
    <rPh sb="2" eb="4">
      <t>ケイヤク</t>
    </rPh>
    <rPh sb="6" eb="9">
      <t>エイギョウショ</t>
    </rPh>
    <rPh sb="9" eb="11">
      <t>ジョウホウ</t>
    </rPh>
    <phoneticPr fontId="4"/>
  </si>
  <si>
    <t>支店・営業所に入札・契約権限を委任する場合、(1)入札・契約権限の委任欄にリストから「する」を選択し、支店・営業所情報を入力してください。</t>
    <phoneticPr fontId="4"/>
  </si>
  <si>
    <t>入札・契約権限の委任</t>
    <rPh sb="8" eb="10">
      <t>イニン</t>
    </rPh>
    <phoneticPr fontId="4"/>
  </si>
  <si>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</si>
  <si>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</si>
  <si>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C.担当者情報</t>
    <rPh sb="2" eb="5">
      <t>タントウシャ</t>
    </rPh>
    <rPh sb="5" eb="7">
      <t>ジョウホウ</t>
    </rPh>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</si>
  <si>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</si>
  <si>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</si>
  <si>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D.申請代理人情報</t>
    <rPh sb="2" eb="7">
      <t>シンセイダイリニン</t>
    </rPh>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</si>
  <si>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</si>
  <si>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0"/>
  </si>
  <si>
    <t>しない</t>
  </si>
  <si>
    <t>行政書士登録番号</t>
    <rPh sb="0" eb="2">
      <t>ギョウセイ</t>
    </rPh>
    <rPh sb="2" eb="4">
      <t>ショシ</t>
    </rPh>
    <rPh sb="4" eb="6">
      <t>トウロク</t>
    </rPh>
    <rPh sb="6" eb="8">
      <t>バンゴウ</t>
    </rPh>
    <phoneticPr fontId="5"/>
  </si>
  <si>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</si>
  <si>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</si>
  <si>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</si>
  <si>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</si>
  <si>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氏名フリガナ</t>
    <rPh sb="0" eb="2">
      <t>シメイ</t>
    </rPh>
    <phoneticPr fontId="5"/>
  </si>
  <si>
    <t>氏名</t>
    <rPh sb="0" eb="2">
      <t>シメイ</t>
    </rPh>
    <phoneticPr fontId="5"/>
  </si>
  <si>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</si>
  <si>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</si>
  <si>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①技術職員</t>
    <rPh sb="1" eb="3">
      <t>ギジュツ</t>
    </rPh>
    <rPh sb="3" eb="5">
      <t>ショクイン</t>
    </rPh>
    <phoneticPr fontId="4"/>
  </si>
  <si>
    <t>②事務職員</t>
    <rPh sb="1" eb="3">
      <t>ジム</t>
    </rPh>
    <rPh sb="3" eb="5">
      <t>ショクイン</t>
    </rPh>
    <phoneticPr fontId="4"/>
  </si>
  <si>
    <t>③その他の職員</t>
    <phoneticPr fontId="5"/>
  </si>
  <si>
    <t>④合計</t>
    <rPh sb="1" eb="3">
      <t>ゴウケイケイ</t>
    </rPh>
    <phoneticPr fontId="4"/>
  </si>
  <si>
    <t>⑤役職員等(④の内数)</t>
    <rPh sb="1" eb="4">
      <t>ヤクショクイン</t>
    </rPh>
    <rPh sb="4" eb="5">
      <t>トウ</t>
    </rPh>
    <rPh sb="8" eb="10">
      <t>ウチスウ</t>
    </rPh>
    <phoneticPr fontId="4"/>
  </si>
  <si>
    <t>計</t>
    <phoneticPr fontId="5"/>
  </si>
  <si>
    <t>直前年度分決算</t>
    <rPh sb="0" eb="2">
      <t>チョクゼン</t>
    </rPh>
    <rPh sb="2" eb="5">
      <t>ネンドブン</t>
    </rPh>
    <rPh sb="5" eb="7">
      <t>ケッサン</t>
    </rPh>
    <phoneticPr fontId="5"/>
  </si>
  <si>
    <t>千円</t>
    <rPh sb="0" eb="2">
      <t>センエン</t>
    </rPh>
    <phoneticPr fontId="4"/>
  </si>
  <si>
    <t>直前々年度分決算(千円)</t>
    <rPh sb="5" eb="6">
      <t>ブン</t>
    </rPh>
    <rPh sb="6" eb="8">
      <t>ケッサン</t>
    </rPh>
    <rPh sb="9" eb="11">
      <t>センエン</t>
    </rPh>
    <phoneticPr fontId="5"/>
  </si>
  <si>
    <t>直前年度分決算(千円)</t>
    <rPh sb="0" eb="2">
      <t>チョクゼン</t>
    </rPh>
    <rPh sb="2" eb="4">
      <t>ネンド</t>
    </rPh>
    <rPh sb="4" eb="5">
      <t>ブン</t>
    </rPh>
    <rPh sb="5" eb="7">
      <t>ケッサン</t>
    </rPh>
    <phoneticPr fontId="4"/>
  </si>
  <si>
    <t>免許等の名称</t>
    <rPh sb="0" eb="3">
      <t>メンキョトウ</t>
    </rPh>
    <rPh sb="4" eb="6">
      <t>メイショウ</t>
    </rPh>
    <phoneticPr fontId="4"/>
  </si>
  <si>
    <t>合計</t>
    <rPh sb="0" eb="2">
      <t>ゴウケイ</t>
    </rPh>
    <phoneticPr fontId="4"/>
  </si>
  <si>
    <t>有資格者の数を入力してください。これら以外の職員については、空欄に免許等の名称から入力してください。
入力する有資格者数は自社の常勤職員のみとし、非常勤職員、友好・協力関係にある別企業の職員等は入力しないでください。</t>
    <rPh sb="7" eb="9">
      <t>ニュウリョク</t>
    </rPh>
    <rPh sb="19" eb="21">
      <t>イガイ</t>
    </rPh>
    <rPh sb="30" eb="32">
      <t>クウラン</t>
    </rPh>
    <rPh sb="41" eb="43">
      <t>ニュウリョク</t>
    </rPh>
    <rPh sb="51" eb="53">
      <t>ニュウリョク</t>
    </rPh>
    <rPh sb="97" eb="99">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</si>
  <si>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</si>
  <si>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</si>
  <si>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</si>
  <si>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現組織への変更</t>
    <rPh sb="0" eb="1">
      <t>ゲン</t>
    </rPh>
    <rPh sb="1" eb="3">
      <t>ソシキ</t>
    </rPh>
    <rPh sb="5" eb="7">
      <t>ヘンコウ</t>
    </rPh>
    <phoneticPr fontId="5"/>
  </si>
  <si>
    <t>例)カブシキガイシャスズキグミ　正式名称を全角カタカナで入力してください。</t>
    <phoneticPr fontId="4"/>
  </si>
  <si>
    <t>例)株式会社鈴木組　正式名称で入力してください。</t>
    <phoneticPr fontId="4"/>
  </si>
  <si>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4"/>
  </si>
  <si>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phoneticPr fontId="4"/>
  </si>
  <si>
    <t>建築関係建設コンサルタント</t>
    <phoneticPr fontId="4"/>
  </si>
  <si>
    <t>土木関係建設コンサルタント</t>
    <phoneticPr fontId="4"/>
  </si>
  <si>
    <t>適格組合証明取得</t>
    <rPh sb="0" eb="2">
      <t>テキカク</t>
    </rPh>
    <rPh sb="2" eb="4">
      <t>クミアイ</t>
    </rPh>
    <rPh sb="4" eb="6">
      <t>ショウメイ</t>
    </rPh>
    <rPh sb="6" eb="8">
      <t>シュトク</t>
    </rPh>
    <phoneticPr fontId="5"/>
  </si>
  <si>
    <t>年月日</t>
    <phoneticPr fontId="4"/>
  </si>
  <si>
    <t>機械積算</t>
  </si>
  <si>
    <t>電気積算</t>
  </si>
  <si>
    <t>調査</t>
  </si>
  <si>
    <t>登録</t>
    <rPh sb="0" eb="2">
      <t>トウロク</t>
    </rPh>
    <phoneticPr fontId="4"/>
  </si>
  <si>
    <t>交通量調査</t>
  </si>
  <si>
    <t>環境調査</t>
  </si>
  <si>
    <t>経済調査</t>
  </si>
  <si>
    <t>分析・解析</t>
  </si>
  <si>
    <t>宅地造成</t>
  </si>
  <si>
    <t>電算関係</t>
  </si>
  <si>
    <t>計算業務</t>
  </si>
  <si>
    <t>資料等整理</t>
  </si>
  <si>
    <t>施工管理</t>
  </si>
  <si>
    <t>測量調査設計業務実績情報システム(テクリス)における企業IDを、半角英数字で入力してください。</t>
    <phoneticPr fontId="5"/>
  </si>
  <si>
    <t>公共建築設計者情報システム(PUBDIS)における会社コードを、半角英数字で入力してください。</t>
    <phoneticPr fontId="5"/>
  </si>
  <si>
    <t>@を含む半角文字で入力してください。</t>
    <phoneticPr fontId="4"/>
  </si>
  <si>
    <t>例)1000001　「-（ハイフン）」を使わず7桁の数字で入力してください。</t>
  </si>
  <si>
    <t>常勤職員の人数</t>
    <rPh sb="0" eb="2">
      <t>ジョウキン</t>
    </rPh>
    <rPh sb="2" eb="4">
      <t>ショクイン</t>
    </rPh>
    <rPh sb="5" eb="7">
      <t>ニンズウ</t>
    </rPh>
    <phoneticPr fontId="5"/>
  </si>
  <si>
    <t>免許等の名称</t>
    <rPh sb="0" eb="2">
      <t>メンキョ</t>
    </rPh>
    <rPh sb="2" eb="3">
      <t>トウ</t>
    </rPh>
    <rPh sb="4" eb="6">
      <t>メイショウ</t>
    </rPh>
    <phoneticPr fontId="4"/>
  </si>
  <si>
    <t>その他の具体的な内容</t>
    <rPh sb="2" eb="3">
      <t>タ</t>
    </rPh>
    <rPh sb="4" eb="7">
      <t>グタイテキ</t>
    </rPh>
    <rPh sb="8" eb="10">
      <t>ナイヨウ</t>
    </rPh>
    <phoneticPr fontId="4"/>
  </si>
  <si>
    <r>
      <t>から</t>
    </r>
    <r>
      <rPr>
        <sz val="11"/>
        <color rgb="FFFF0000"/>
        <rFont val="ＭＳ ゴシック"/>
        <family val="3"/>
        <charset val="128"/>
      </rPr>
      <t>*1</t>
    </r>
    <phoneticPr fontId="4"/>
  </si>
  <si>
    <r>
      <t>まで</t>
    </r>
    <r>
      <rPr>
        <sz val="11"/>
        <color rgb="FFFF0000"/>
        <rFont val="ＭＳ ゴシック"/>
        <family val="3"/>
        <charset val="128"/>
      </rPr>
      <t>*1</t>
    </r>
    <phoneticPr fontId="4"/>
  </si>
  <si>
    <t>事業協同組合、企業組合、協業組合等で官公需適格組合証明を受けている場合は番号を入力してください。</t>
    <phoneticPr fontId="4"/>
  </si>
  <si>
    <t>宇土市 一般競争(指名競争)参加資格審査申請書【測量・建設コンサルタント等】</t>
    <rPh sb="0" eb="2">
      <t>ウト</t>
    </rPh>
    <rPh sb="2" eb="3">
      <t>シ</t>
    </rPh>
    <rPh sb="4" eb="6">
      <t>イッパン</t>
    </rPh>
    <rPh sb="6" eb="8">
      <t>キョウソウ</t>
    </rPh>
    <rPh sb="9" eb="11">
      <t>シメイ</t>
    </rPh>
    <rPh sb="11" eb="13">
      <t>キョウソウ</t>
    </rPh>
    <rPh sb="14" eb="16">
      <t>サンカ</t>
    </rPh>
    <rPh sb="16" eb="18">
      <t>シカク</t>
    </rPh>
    <rPh sb="18" eb="20">
      <t>シンサ</t>
    </rPh>
    <rPh sb="20" eb="23">
      <t>シンセイショ</t>
    </rPh>
    <rPh sb="24" eb="26">
      <t>ソクリョウ</t>
    </rPh>
    <rPh sb="27" eb="29">
      <t>ケンセツ</t>
    </rPh>
    <rPh sb="36" eb="37">
      <t>トウ</t>
    </rPh>
    <phoneticPr fontId="4"/>
  </si>
  <si>
    <t>業務区分・部門</t>
    <rPh sb="0" eb="2">
      <t>ギョウム</t>
    </rPh>
    <rPh sb="2" eb="4">
      <t>クブン</t>
    </rPh>
    <rPh sb="5" eb="7">
      <t>ブモン</t>
    </rPh>
    <phoneticPr fontId="4"/>
  </si>
  <si>
    <r>
      <t xml:space="preserve">測
量
</t>
    </r>
    <r>
      <rPr>
        <sz val="11"/>
        <color rgb="FFFF0000"/>
        <rFont val="ＭＳ ゴシック"/>
        <family val="3"/>
        <charset val="128"/>
      </rPr>
      <t>*1</t>
    </r>
    <rPh sb="0" eb="1">
      <t>ハカ</t>
    </rPh>
    <rPh sb="2" eb="3">
      <t>リョウ</t>
    </rPh>
    <phoneticPr fontId="5"/>
  </si>
  <si>
    <t>地図の調整</t>
    <rPh sb="0" eb="2">
      <t>チズ</t>
    </rPh>
    <rPh sb="3" eb="5">
      <t>チョウセイ</t>
    </rPh>
    <phoneticPr fontId="5"/>
  </si>
  <si>
    <t>航空測量</t>
    <rPh sb="0" eb="2">
      <t>コウクウ</t>
    </rPh>
    <rPh sb="2" eb="4">
      <t>ソクリョウ</t>
    </rPh>
    <phoneticPr fontId="5"/>
  </si>
  <si>
    <t>建築関係建設コンサルタント</t>
    <rPh sb="0" eb="2">
      <t>ケンチク</t>
    </rPh>
    <rPh sb="2" eb="4">
      <t>カンケイ</t>
    </rPh>
    <rPh sb="4" eb="6">
      <t>ケンセツ</t>
    </rPh>
    <phoneticPr fontId="5"/>
  </si>
  <si>
    <t>意匠</t>
  </si>
  <si>
    <t>構造</t>
  </si>
  <si>
    <r>
      <t>建築一般</t>
    </r>
    <r>
      <rPr>
        <sz val="11"/>
        <color rgb="FFFF0000"/>
        <rFont val="ＭＳ ゴシック"/>
        <family val="3"/>
        <charset val="128"/>
      </rPr>
      <t>*2</t>
    </r>
    <phoneticPr fontId="4"/>
  </si>
  <si>
    <t>実績の有無(申請直前2か年)</t>
    <phoneticPr fontId="4"/>
  </si>
  <si>
    <t>*2：建築士法第 23 条の規定による登録が必要です</t>
    <phoneticPr fontId="4"/>
  </si>
  <si>
    <t>親会社、子会社の状況</t>
    <rPh sb="0" eb="3">
      <t>オヤガイシャ</t>
    </rPh>
    <rPh sb="4" eb="7">
      <t>コガイシャ</t>
    </rPh>
    <rPh sb="8" eb="10">
      <t>ジョウキョウ</t>
    </rPh>
    <phoneticPr fontId="4"/>
  </si>
  <si>
    <t>商号又は名称</t>
    <rPh sb="0" eb="2">
      <t>ショウゴウ</t>
    </rPh>
    <rPh sb="2" eb="3">
      <t>マタ</t>
    </rPh>
    <rPh sb="4" eb="6">
      <t>メイショウ</t>
    </rPh>
    <phoneticPr fontId="4"/>
  </si>
  <si>
    <t>住所</t>
    <rPh sb="0" eb="2">
      <t>ジュウショ</t>
    </rPh>
    <phoneticPr fontId="4"/>
  </si>
  <si>
    <t>兼任役員の状況</t>
    <rPh sb="0" eb="2">
      <t>ケンニン</t>
    </rPh>
    <rPh sb="2" eb="4">
      <t>ヤクイン</t>
    </rPh>
    <rPh sb="5" eb="7">
      <t>ジョウキョウ</t>
    </rPh>
    <phoneticPr fontId="4"/>
  </si>
  <si>
    <t>申請者の役員のうち、他の会社の役員を兼任している場合は入力してください。</t>
    <phoneticPr fontId="4"/>
  </si>
  <si>
    <t>役職</t>
    <rPh sb="0" eb="2">
      <t>ヤクショク</t>
    </rPh>
    <phoneticPr fontId="4"/>
  </si>
  <si>
    <t>氏名</t>
    <rPh sb="0" eb="2">
      <t>シメイ</t>
    </rPh>
    <phoneticPr fontId="4"/>
  </si>
  <si>
    <t>兼任先の会社</t>
    <rPh sb="4" eb="6">
      <t>カイシャ</t>
    </rPh>
    <phoneticPr fontId="4"/>
  </si>
  <si>
    <t>商号又は名称</t>
    <phoneticPr fontId="4"/>
  </si>
  <si>
    <t>役職</t>
    <phoneticPr fontId="4"/>
  </si>
  <si>
    <t>電話番号</t>
    <rPh sb="0" eb="2">
      <t>デンワ</t>
    </rPh>
    <rPh sb="2" eb="4">
      <t>バンゴウ</t>
    </rPh>
    <phoneticPr fontId="4"/>
  </si>
  <si>
    <t>例)カブシキガイシャスズキグミ　キュウシュウエイギョウショ
正式名称を全角カタカナで入力してください。支店・営業所名は、１文字空けて入力してください。</t>
    <phoneticPr fontId="4"/>
  </si>
  <si>
    <t>例)株式会社鈴木組　九州営業所
正式名称で入力してください。支店・営業所名は、１文字空けて入力してください。</t>
    <rPh sb="10" eb="12">
      <t>キュウシュウ</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</si>
  <si>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親会社あるいは子会社の関係にある会社がある場合、関連内容、商号又は名称、電話番号、住所欄を入力してください。
関連内容欄はリストから選択してください。</t>
    <rPh sb="36" eb="38">
      <t>デンワ</t>
    </rPh>
    <rPh sb="38" eb="40">
      <t>バンゴウ</t>
    </rPh>
    <phoneticPr fontId="4"/>
  </si>
  <si>
    <r>
      <t>関連内容</t>
    </r>
    <r>
      <rPr>
        <sz val="11"/>
        <color rgb="FFFF0000"/>
        <rFont val="ＭＳ ゴシック"/>
        <family val="3"/>
        <charset val="128"/>
      </rPr>
      <t>*1</t>
    </r>
    <rPh sb="0" eb="2">
      <t>カンレン</t>
    </rPh>
    <rPh sb="2" eb="4">
      <t>ナイヨウ</t>
    </rPh>
    <phoneticPr fontId="4"/>
  </si>
  <si>
    <t>*1：親会社とは、会社法第２条第４号の規定によるものです。また子会社とは、会社法第２条第３号の２の規定によるものです。</t>
    <phoneticPr fontId="4"/>
  </si>
  <si>
    <r>
      <t xml:space="preserve">業務を希望する場合、希望、登録、登録番号、登録年月日、実績の有無欄を入力してください。
</t>
    </r>
    <r>
      <rPr>
        <sz val="10"/>
        <color theme="1" tint="4.9989318521683403E-2"/>
        <rFont val="ＭＳ ゴシック"/>
        <family val="3"/>
        <charset val="128"/>
      </rPr>
      <t>希望、登録、実績の有無欄はリストから選択してください。
※申請直前2か年の営業年度において実績がない業種については受け付けません。</t>
    </r>
    <r>
      <rPr>
        <sz val="10"/>
        <color rgb="FFFF0000"/>
        <rFont val="ＭＳ ゴシック"/>
        <family val="3"/>
        <charset val="128"/>
      </rPr>
      <t xml:space="preserve">
</t>
    </r>
    <r>
      <rPr>
        <sz val="10"/>
        <rFont val="ＭＳ ゴシック"/>
        <family val="3"/>
        <charset val="128"/>
      </rPr>
      <t>これら以外の登録がある場合、その他の業種-その他の空欄に登録事業名から入力してください。</t>
    </r>
    <rPh sb="13" eb="15">
      <t>トウロク</t>
    </rPh>
    <rPh sb="16" eb="18">
      <t>トウロク</t>
    </rPh>
    <rPh sb="18" eb="20">
      <t>バンゴウ</t>
    </rPh>
    <rPh sb="21" eb="23">
      <t>トウロク</t>
    </rPh>
    <rPh sb="23" eb="26">
      <t>ネンガッピ</t>
    </rPh>
    <rPh sb="34" eb="36">
      <t>ニュウリョク</t>
    </rPh>
    <rPh sb="44" eb="46">
      <t>キボウ</t>
    </rPh>
    <rPh sb="55" eb="56">
      <t>ラン</t>
    </rPh>
    <rPh sb="121" eb="123">
      <t>バアイ</t>
    </rPh>
    <phoneticPr fontId="5"/>
  </si>
  <si>
    <t>登録及び希望業務</t>
    <rPh sb="0" eb="2">
      <t>トウロク</t>
    </rPh>
    <rPh sb="2" eb="3">
      <t>オヨ</t>
    </rPh>
    <rPh sb="4" eb="6">
      <t>キボウ</t>
    </rPh>
    <rPh sb="6" eb="8">
      <t>ギョウム</t>
    </rPh>
    <phoneticPr fontId="4"/>
  </si>
  <si>
    <t>43_宇土市</t>
  </si>
  <si>
    <t>流動資産 (a)</t>
    <rPh sb="0" eb="2">
      <t>リュウドウ</t>
    </rPh>
    <rPh sb="2" eb="4">
      <t>シサン</t>
    </rPh>
    <phoneticPr fontId="4"/>
  </si>
  <si>
    <t>流動負債 (b)</t>
    <rPh sb="0" eb="2">
      <t>リュウドウ</t>
    </rPh>
    <rPh sb="2" eb="4">
      <t>フサイ</t>
    </rPh>
    <phoneticPr fontId="4"/>
  </si>
  <si>
    <t>直前決算時(千円)</t>
    <rPh sb="0" eb="2">
      <t>チョクゼン</t>
    </rPh>
    <rPh sb="2" eb="4">
      <t>ケッサン</t>
    </rPh>
    <rPh sb="4" eb="5">
      <t>ジ</t>
    </rPh>
    <rPh sb="6" eb="8">
      <t>センエン</t>
    </rPh>
    <phoneticPr fontId="5"/>
  </si>
  <si>
    <t>前２ヶ年間の
平均実績高(千円)</t>
    <phoneticPr fontId="4"/>
  </si>
  <si>
    <t>経営状況(流動比率)</t>
    <rPh sb="0" eb="2">
      <t>ケイエイ</t>
    </rPh>
    <rPh sb="2" eb="4">
      <t>ジョウキョウ</t>
    </rPh>
    <rPh sb="5" eb="7">
      <t>リュウドウ</t>
    </rPh>
    <rPh sb="7" eb="9">
      <t>ヒリツ</t>
    </rPh>
    <phoneticPr fontId="4"/>
  </si>
  <si>
    <t>工事監理(建築)</t>
    <phoneticPr fontId="4"/>
  </si>
  <si>
    <t>工事監理(電気)</t>
    <phoneticPr fontId="4"/>
  </si>
  <si>
    <t>工事監理(機械)</t>
    <phoneticPr fontId="4"/>
  </si>
  <si>
    <t>登録を希望する業種の実績高を入力してください。
業種区分の詳細は、H.業種情報-(3)登録及び希望業務を参照してください。
決算が１事業年度１回の場合には、「直前々年度分決算」及び「直前年度分決算」の右欄のみに入力してください。</t>
    <rPh sb="0" eb="2">
      <t>トウロク</t>
    </rPh>
    <rPh sb="3" eb="5">
      <t>キボウ</t>
    </rPh>
    <rPh sb="7" eb="9">
      <t>ギョウシュ</t>
    </rPh>
    <rPh sb="10" eb="13">
      <t>ジッセキダカ</t>
    </rPh>
    <rPh sb="14" eb="16">
      <t>ニュウリョク</t>
    </rPh>
    <rPh sb="24" eb="26">
      <t>ギョウシュ</t>
    </rPh>
    <rPh sb="26" eb="28">
      <t>クブン</t>
    </rPh>
    <rPh sb="29" eb="31">
      <t>ショウサイ</t>
    </rPh>
    <rPh sb="52" eb="54">
      <t>サンショウ</t>
    </rPh>
    <rPh sb="105" eb="107">
      <t>ニュウリョク</t>
    </rPh>
    <phoneticPr fontId="4"/>
  </si>
  <si>
    <t>例)1000001　「-（ハイフン）」を使わず7桁の数字で入力してください。</t>
    <phoneticPr fontId="4"/>
  </si>
  <si>
    <t>都道府県から入力してください。</t>
    <rPh sb="0" eb="4">
      <t>トドウフケン</t>
    </rPh>
    <phoneticPr fontId="4"/>
  </si>
  <si>
    <t>例)0000-00-0000　半角の数字とハイフンで入力してください。</t>
    <phoneticPr fontId="4"/>
  </si>
  <si>
    <t>宇土市で行われる測量・建設コンサルタント等に係る入札に参加する資格の審査を申請します。</t>
    <rPh sb="0" eb="2">
      <t>ウト</t>
    </rPh>
    <rPh sb="8" eb="10">
      <t>ソクリョウ</t>
    </rPh>
    <rPh sb="11" eb="13">
      <t>ケンセツ</t>
    </rPh>
    <rPh sb="20" eb="21">
      <t>トウ</t>
    </rPh>
    <phoneticPr fontId="4"/>
  </si>
  <si>
    <t>例)2025/4/1、R7/4/1</t>
    <phoneticPr fontId="4"/>
  </si>
  <si>
    <t>例)2025/4/1</t>
    <phoneticPr fontId="4"/>
  </si>
  <si>
    <t>E.電子契約情報</t>
    <rPh sb="2" eb="6">
      <t>デンシケイヤク</t>
    </rPh>
    <rPh sb="6" eb="8">
      <t>ジョウホウ</t>
    </rPh>
    <phoneticPr fontId="4"/>
  </si>
  <si>
    <t>電子契約の利用</t>
    <rPh sb="0" eb="2">
      <t>デンシ</t>
    </rPh>
    <rPh sb="2" eb="4">
      <t>ケイヤク</t>
    </rPh>
    <rPh sb="5" eb="7">
      <t>リヨウ</t>
    </rPh>
    <phoneticPr fontId="4"/>
  </si>
  <si>
    <r>
      <t>第１承認者（契約事務担当者）の情報を入力してください。
第２承認者（契約締結権者）が第１承認者（契約事務担当者）を兼務する場合は、</t>
    </r>
    <r>
      <rPr>
        <sz val="10"/>
        <color rgb="FFFF0000"/>
        <rFont val="ＭＳ ゴシック"/>
        <family val="3"/>
        <charset val="128"/>
      </rPr>
      <t>第１承認者欄は空欄にしてください</t>
    </r>
    <r>
      <rPr>
        <sz val="10"/>
        <rFont val="ＭＳ ゴシック"/>
        <family val="3"/>
        <charset val="128"/>
      </rPr>
      <t>。</t>
    </r>
    <rPh sb="15" eb="17">
      <t>ジョウホウ</t>
    </rPh>
    <rPh sb="18" eb="20">
      <t>ニュウリョク</t>
    </rPh>
    <phoneticPr fontId="4"/>
  </si>
  <si>
    <t>第１承認者役職</t>
    <rPh sb="5" eb="7">
      <t>ヤクショク</t>
    </rPh>
    <phoneticPr fontId="5"/>
  </si>
  <si>
    <t>契約事務担当者の役職を入力してください。</t>
    <rPh sb="8" eb="10">
      <t>ヤクショク</t>
    </rPh>
    <rPh sb="11" eb="13">
      <t>ニュウリョク</t>
    </rPh>
    <phoneticPr fontId="4"/>
  </si>
  <si>
    <t>第１承認者氏名</t>
    <phoneticPr fontId="5"/>
  </si>
  <si>
    <t>第１承認者</t>
    <phoneticPr fontId="5"/>
  </si>
  <si>
    <t>メールアドレス</t>
    <phoneticPr fontId="4"/>
  </si>
  <si>
    <r>
      <t>電子契約で</t>
    </r>
    <r>
      <rPr>
        <sz val="10"/>
        <color rgb="FFFF0000"/>
        <rFont val="ＭＳ ゴシック"/>
        <family val="3"/>
        <charset val="128"/>
      </rPr>
      <t>契約事務担当者</t>
    </r>
    <r>
      <rPr>
        <sz val="10"/>
        <color rgb="FF0D0D0D"/>
        <rFont val="ＭＳ ゴシック"/>
        <family val="3"/>
        <charset val="128"/>
      </rPr>
      <t>が使用するメールアドレスを@を含む半角文字で入力してください。</t>
    </r>
    <rPh sb="0" eb="2">
      <t>デンシ</t>
    </rPh>
    <rPh sb="2" eb="4">
      <t>ケイヤク</t>
    </rPh>
    <rPh sb="13" eb="15">
      <t>シヨウ</t>
    </rPh>
    <phoneticPr fontId="4"/>
  </si>
  <si>
    <t>第２承認者（契約締結権者）【※代表者又は契約の締結に関する権限の委任を受けた者】の情報を入力してください。</t>
    <rPh sb="41" eb="43">
      <t>ジョウホウ</t>
    </rPh>
    <rPh sb="44" eb="46">
      <t>ニュウリョク</t>
    </rPh>
    <phoneticPr fontId="4"/>
  </si>
  <si>
    <t>第２承認者役職</t>
    <rPh sb="5" eb="7">
      <t>ヤクショク</t>
    </rPh>
    <phoneticPr fontId="5"/>
  </si>
  <si>
    <t>契約締結権限者の役職を入力してください。</t>
    <rPh sb="0" eb="2">
      <t>ケイヤク</t>
    </rPh>
    <rPh sb="2" eb="4">
      <t>テイケツ</t>
    </rPh>
    <rPh sb="4" eb="6">
      <t>ケンゲン</t>
    </rPh>
    <rPh sb="6" eb="7">
      <t>シャ</t>
    </rPh>
    <rPh sb="8" eb="10">
      <t>ヤクショク</t>
    </rPh>
    <rPh sb="11" eb="13">
      <t>ニュウリョク</t>
    </rPh>
    <phoneticPr fontId="4"/>
  </si>
  <si>
    <t>第２承認者氏名</t>
    <phoneticPr fontId="5"/>
  </si>
  <si>
    <t>第２承認者</t>
    <phoneticPr fontId="5"/>
  </si>
  <si>
    <r>
      <t>電子契約で</t>
    </r>
    <r>
      <rPr>
        <sz val="10"/>
        <color rgb="FFFF0000"/>
        <rFont val="ＭＳ ゴシック"/>
        <family val="3"/>
        <charset val="128"/>
      </rPr>
      <t>契約締結権者</t>
    </r>
    <r>
      <rPr>
        <sz val="10"/>
        <color rgb="FF0D0D0D"/>
        <rFont val="ＭＳ ゴシック"/>
        <family val="3"/>
        <charset val="128"/>
      </rPr>
      <t>が使用するメールアドレスを設定する場合に@を含む半角文字で入力してください。</t>
    </r>
    <rPh sb="0" eb="2">
      <t>デンシ</t>
    </rPh>
    <rPh sb="2" eb="4">
      <t>ケイヤク</t>
    </rPh>
    <rPh sb="5" eb="7">
      <t>ケイヤク</t>
    </rPh>
    <rPh sb="7" eb="9">
      <t>テイケツ</t>
    </rPh>
    <rPh sb="9" eb="10">
      <t>ケン</t>
    </rPh>
    <rPh sb="10" eb="11">
      <t>シャ</t>
    </rPh>
    <rPh sb="12" eb="14">
      <t>シヨウ</t>
    </rPh>
    <rPh sb="24" eb="26">
      <t>セッテイ</t>
    </rPh>
    <rPh sb="28" eb="30">
      <t>バアイ</t>
    </rPh>
    <phoneticPr fontId="4"/>
  </si>
  <si>
    <t>F.経営情報</t>
    <rPh sb="2" eb="4">
      <t>ケイエイ</t>
    </rPh>
    <rPh sb="4" eb="6">
      <t>ジョウホウ</t>
    </rPh>
    <phoneticPr fontId="4"/>
  </si>
  <si>
    <t>G.測量等実績高</t>
    <rPh sb="2" eb="4">
      <t>ソクリョウ</t>
    </rPh>
    <rPh sb="4" eb="5">
      <t>トウ</t>
    </rPh>
    <rPh sb="5" eb="7">
      <t>ジッセキ</t>
    </rPh>
    <rPh sb="7" eb="8">
      <t>ダカ</t>
    </rPh>
    <phoneticPr fontId="4"/>
  </si>
  <si>
    <t>H.有資格者数</t>
    <rPh sb="2" eb="6">
      <t>ユウシカクシャ</t>
    </rPh>
    <rPh sb="6" eb="7">
      <t>スウ</t>
    </rPh>
    <phoneticPr fontId="4"/>
  </si>
  <si>
    <t>I.業種情報</t>
    <phoneticPr fontId="4"/>
  </si>
  <si>
    <t>J.関連する会社</t>
    <rPh sb="2" eb="4">
      <t>カンレン</t>
    </rPh>
    <rPh sb="6" eb="8">
      <t>カイシャ</t>
    </rPh>
    <phoneticPr fontId="4"/>
  </si>
  <si>
    <t>本申請書の提出をもって「電子契約利用申出書」を提出に代えることに同意される場合、(1)電子契約の利用欄にリストから「同意する」を選択し、承認者情報を入力してください。</t>
    <phoneticPr fontId="4"/>
  </si>
  <si>
    <r>
      <t xml:space="preserve"> </t>
    </r>
    <r>
      <rPr>
        <b/>
        <u/>
        <sz val="11"/>
        <color rgb="FF000000"/>
        <rFont val="ＭＳ ゴシック"/>
        <family val="3"/>
        <charset val="128"/>
      </rPr>
      <t>背景色が水色、またはピンク色の項目を入力</t>
    </r>
    <r>
      <rPr>
        <sz val="11"/>
        <color rgb="FF000000"/>
        <rFont val="ＭＳ ゴシック"/>
        <family val="3"/>
        <charset val="128"/>
      </rPr>
      <t>してください。</t>
    </r>
    <r>
      <rPr>
        <b/>
        <u/>
        <sz val="11"/>
        <color rgb="FFFF0000"/>
        <rFont val="ＭＳ ゴシック"/>
        <family val="3"/>
        <charset val="128"/>
      </rPr>
      <t>ピンク色は必須項目です。</t>
    </r>
    <r>
      <rPr>
        <sz val="11"/>
        <color rgb="FF000000"/>
        <rFont val="ＭＳ ゴシック"/>
        <family val="3"/>
        <charset val="128"/>
      </rPr>
      <t>（正しく入力できていない場合もピンク色になります）</t>
    </r>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</si>
  <si>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r>
      <t>例)0000-00-0000　半角の数字とハイフンで入力してください。</t>
    </r>
    <r>
      <rPr>
        <sz val="10"/>
        <color rgb="FFFF0000"/>
        <rFont val="ＭＳ ゴシック"/>
        <family val="3"/>
        <charset val="128"/>
      </rPr>
      <t>ＦＡＸがない場合は「0000-00-0000」と入力してください。</t>
    </r>
    <rPh sb="41" eb="43">
      <t>バアイ</t>
    </rPh>
    <rPh sb="59" eb="61">
      <t>ニュウリョク</t>
    </rPh>
    <phoneticPr fontId="4"/>
  </si>
  <si>
    <r>
      <t xml:space="preserve">
【留意事項】
１　契約締結に係る署名を依頼するメールアドレスになりますので十分御確認ください。</t>
    </r>
    <r>
      <rPr>
        <b/>
        <u/>
        <sz val="10"/>
        <color theme="1"/>
        <rFont val="ＭＳ ゴシック"/>
        <family val="3"/>
        <charset val="128"/>
      </rPr>
      <t>契約締結権者が契約事務担当者を兼務する場合は、第１承認者欄は</t>
    </r>
    <r>
      <rPr>
        <b/>
        <sz val="10"/>
        <color theme="1"/>
        <rFont val="ＭＳ ゴシック"/>
        <family val="3"/>
        <charset val="128"/>
      </rPr>
      <t xml:space="preserve">
　　</t>
    </r>
    <r>
      <rPr>
        <b/>
        <u/>
        <sz val="10"/>
        <color theme="1"/>
        <rFont val="ＭＳ ゴシック"/>
        <family val="3"/>
        <charset val="128"/>
      </rPr>
      <t>空白にしてください。</t>
    </r>
    <r>
      <rPr>
        <sz val="10"/>
        <color theme="1"/>
        <rFont val="ＭＳ ゴシック"/>
        <family val="3"/>
        <charset val="128"/>
      </rPr>
      <t>契約締結権者とは、契約締結権を有する者です。
２　第１承認者と第２承認者で</t>
    </r>
    <r>
      <rPr>
        <b/>
        <u/>
        <sz val="10"/>
        <color rgb="FFFF0000"/>
        <rFont val="ＭＳ ゴシック"/>
        <family val="3"/>
        <charset val="128"/>
      </rPr>
      <t>同一のメールアドレスを設定することはできませんのでご注意ください。</t>
    </r>
    <r>
      <rPr>
        <sz val="10"/>
        <color theme="1"/>
        <rFont val="ＭＳ ゴシック"/>
        <family val="3"/>
        <charset val="128"/>
      </rPr>
      <t>メールアドレスが１つしかない場合、上記１のとおりとしてください。
３　工事請負契約においては、この申出及びその応答をもって、建設業法施行令第５条の５第１項の規定による「電磁的措置の種類等の提示」及び「その承諾」
　　とします。類似規定のある他の法令が適用される契約においても、同様とします。</t>
    </r>
    <phoneticPr fontId="4"/>
  </si>
  <si>
    <t>*1：測量法第 55 条の規定による登録が必要です</t>
    <phoneticPr fontId="4"/>
  </si>
  <si>
    <t>*4：具体的な内容を(4)その他の具体的な内容欄に入力してください。</t>
    <rPh sb="3" eb="6">
      <t>グタイテキ</t>
    </rPh>
    <rPh sb="7" eb="9">
      <t>ナイヨウ</t>
    </rPh>
    <rPh sb="15" eb="16">
      <t>タ</t>
    </rPh>
    <rPh sb="17" eb="20">
      <t>グタイテキ</t>
    </rPh>
    <rPh sb="21" eb="23">
      <t>ナイヨウ</t>
    </rPh>
    <rPh sb="23" eb="24">
      <t>ラン</t>
    </rPh>
    <rPh sb="25" eb="27">
      <t>ニュウリョク</t>
    </rPh>
    <phoneticPr fontId="4"/>
  </si>
  <si>
    <t>河川、砂防及び海岸・海洋</t>
    <phoneticPr fontId="4"/>
  </si>
  <si>
    <t>港湾及び空港</t>
    <phoneticPr fontId="4"/>
  </si>
  <si>
    <t>電力土木</t>
    <phoneticPr fontId="4"/>
  </si>
  <si>
    <t>道路</t>
    <phoneticPr fontId="4"/>
  </si>
  <si>
    <t>鉄道</t>
    <phoneticPr fontId="4"/>
  </si>
  <si>
    <t>上水道及び工業用水</t>
    <phoneticPr fontId="4"/>
  </si>
  <si>
    <t>下水道</t>
    <phoneticPr fontId="4"/>
  </si>
  <si>
    <t>農業土木</t>
    <phoneticPr fontId="4"/>
  </si>
  <si>
    <t>森林土木</t>
    <phoneticPr fontId="4"/>
  </si>
  <si>
    <t>水産土木</t>
    <phoneticPr fontId="4"/>
  </si>
  <si>
    <t>廃棄物</t>
    <phoneticPr fontId="4"/>
  </si>
  <si>
    <t>造園</t>
    <phoneticPr fontId="4"/>
  </si>
  <si>
    <t>都市計画及び地方計画</t>
    <phoneticPr fontId="4"/>
  </si>
  <si>
    <t>地質</t>
    <phoneticPr fontId="4"/>
  </si>
  <si>
    <t>土質及び基礎</t>
    <phoneticPr fontId="4"/>
  </si>
  <si>
    <t>鋼構造及びｺﾝｸﾘーﾄ</t>
    <phoneticPr fontId="4"/>
  </si>
  <si>
    <t>トンネル</t>
    <phoneticPr fontId="4"/>
  </si>
  <si>
    <t>施工計画・施工設備及び積算</t>
    <phoneticPr fontId="4"/>
  </si>
  <si>
    <t>建設環境</t>
    <phoneticPr fontId="4"/>
  </si>
  <si>
    <t>機械</t>
    <phoneticPr fontId="4"/>
  </si>
  <si>
    <t>電気電子</t>
    <phoneticPr fontId="4"/>
  </si>
  <si>
    <t>土地調査</t>
    <phoneticPr fontId="4"/>
  </si>
  <si>
    <t>土地評価</t>
    <phoneticPr fontId="4"/>
  </si>
  <si>
    <t>物件</t>
    <phoneticPr fontId="4"/>
  </si>
  <si>
    <t>機械工作物</t>
    <phoneticPr fontId="4"/>
  </si>
  <si>
    <t>営業・特殊補償</t>
    <phoneticPr fontId="4"/>
  </si>
  <si>
    <t>事業損失</t>
    <phoneticPr fontId="4"/>
  </si>
  <si>
    <t>補償関連</t>
    <phoneticPr fontId="4"/>
  </si>
  <si>
    <t>総合補償</t>
    <phoneticPr fontId="4"/>
  </si>
  <si>
    <r>
      <t>不動産鑑定</t>
    </r>
    <r>
      <rPr>
        <sz val="11"/>
        <color rgb="FFFF0000"/>
        <rFont val="ＭＳ ゴシック"/>
        <family val="3"/>
        <charset val="128"/>
      </rPr>
      <t>*3</t>
    </r>
    <phoneticPr fontId="4"/>
  </si>
  <si>
    <r>
      <t>その他</t>
    </r>
    <r>
      <rPr>
        <sz val="11"/>
        <color rgb="FFFF0000"/>
        <rFont val="ＭＳ ゴシック"/>
        <family val="3"/>
        <charset val="128"/>
      </rPr>
      <t>*4</t>
    </r>
    <phoneticPr fontId="4"/>
  </si>
  <si>
    <t>Ver.8.0.2</t>
    <phoneticPr fontId="4"/>
  </si>
  <si>
    <t>流動比率 (a/b×100)</t>
    <phoneticPr fontId="5"/>
  </si>
  <si>
    <t>8.0.2</t>
  </si>
  <si>
    <t>登録チェック用</t>
    <rPh sb="0" eb="2">
      <t>トウロク</t>
    </rPh>
    <rPh sb="6" eb="7">
      <t>ヨウ</t>
    </rPh>
    <phoneticPr fontId="4"/>
  </si>
  <si>
    <t>*3：不動産の鑑定評価に関する法律第 22 条の規定による各登録が必要です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</si>
</sst>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_);[Red]\(0\)"/>
    <numFmt numFmtId="184" formatCode="0.000"/>
    <numFmt numFmtId="185" formatCode="0000000"/>
    <numFmt numFmtId="186" formatCode="0.0"/>
  </numFmts>
  <fonts count="30"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ゴシック"/>
      <family val="3"/>
      <charset val="128"/>
    </font>
    <font>
      <sz val="9"/>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sz val="11"/>
      <color theme="1"/>
      <name val="ＭＳ ゴシック"/>
      <family val="3"/>
      <charset val="128"/>
    </font>
    <font>
      <b/>
      <sz val="16"/>
      <color theme="1"/>
      <name val="ＭＳ ゴシック"/>
      <family val="3"/>
      <charset val="128"/>
    </font>
    <font>
      <b/>
      <sz val="14"/>
      <color theme="1"/>
      <name val="ＭＳ ゴシック"/>
      <family val="3"/>
      <charset val="128"/>
    </font>
    <font>
      <b/>
      <sz val="11"/>
      <color theme="1"/>
      <name val="ＭＳ ゴシック"/>
      <family val="3"/>
      <charset val="128"/>
    </font>
    <font>
      <sz val="11"/>
      <color rgb="FF000000"/>
      <name val="ＭＳ ゴシック"/>
      <family val="3"/>
      <charset val="128"/>
    </font>
    <font>
      <b/>
      <sz val="12"/>
      <color theme="1"/>
      <name val="ＭＳ ゴシック"/>
      <family val="3"/>
      <charset val="128"/>
    </font>
    <font>
      <sz val="10"/>
      <color rgb="FFFF0000"/>
      <name val="ＭＳ ゴシック"/>
      <family val="3"/>
      <charset val="128"/>
    </font>
    <font>
      <sz val="10"/>
      <color theme="1" tint="4.9989318521683403E-2"/>
      <name val="ＭＳ ゴシック"/>
      <family val="3"/>
      <charset val="128"/>
    </font>
    <font>
      <sz val="11"/>
      <color rgb="FFFF0000"/>
      <name val="ＭＳ ゴシック"/>
      <family val="3"/>
      <charset val="128"/>
    </font>
    <font>
      <sz val="10"/>
      <color rgb="FF0D0D0D"/>
      <name val="ＭＳ ゴシック"/>
      <family val="3"/>
      <charset val="128"/>
    </font>
    <font>
      <sz val="12"/>
      <color theme="1"/>
      <name val="ＭＳ ゴシック"/>
      <family val="3"/>
      <charset val="128"/>
    </font>
    <font>
      <sz val="10"/>
      <name val="ＭＳ ゴシック"/>
      <family val="3"/>
      <charset val="128"/>
    </font>
    <font>
      <sz val="11"/>
      <name val="ＭＳ ゴシック"/>
      <family val="3"/>
      <charset val="128"/>
    </font>
    <font>
      <sz val="10"/>
      <color theme="1"/>
      <name val="ＭＳ ゴシック"/>
      <family val="3"/>
      <charset val="128"/>
    </font>
    <font>
      <b/>
      <u/>
      <sz val="10"/>
      <color theme="1"/>
      <name val="ＭＳ ゴシック"/>
      <family val="3"/>
      <charset val="128"/>
    </font>
    <font>
      <b/>
      <sz val="10"/>
      <color theme="1"/>
      <name val="ＭＳ ゴシック"/>
      <family val="3"/>
      <charset val="128"/>
    </font>
    <font>
      <b/>
      <u/>
      <sz val="11"/>
      <color rgb="FF000000"/>
      <name val="ＭＳ ゴシック"/>
      <family val="3"/>
      <charset val="128"/>
    </font>
    <font>
      <b/>
      <u/>
      <sz val="11"/>
      <color rgb="FFFF0000"/>
      <name val="ＭＳ ゴシック"/>
      <family val="3"/>
      <charset val="128"/>
    </font>
    <font>
      <b/>
      <u/>
      <sz val="10"/>
      <color rgb="FFFF0000"/>
      <name val="ＭＳ ゴシック"/>
      <family val="3"/>
      <charset val="128"/>
    </font>
  </fonts>
  <fills count="5">
    <fill>
      <patternFill patternType="none"/>
    </fill>
    <fill>
      <patternFill patternType="gray125"/>
    </fill>
    <fill>
      <patternFill patternType="solid">
        <fgColor rgb="FFCCEDFC"/>
        <bgColor indexed="64"/>
      </patternFill>
    </fill>
    <fill>
      <patternFill patternType="solid">
        <fgColor theme="0" tint="-0.249977111117893"/>
        <bgColor indexed="64"/>
      </patternFill>
    </fill>
    <fill>
      <patternFill patternType="solid">
        <fgColor rgb="FFFFFFCC"/>
        <bgColor indexed="64"/>
      </patternFill>
    </fill>
  </fills>
  <borders count="75">
    <border>
      <left/>
      <right/>
      <top/>
      <bottom/>
      <diagonal/>
    </border>
    <border>
      <left style="hair">
        <color indexed="64"/>
      </left>
      <right/>
      <top style="thin">
        <color indexed="64"/>
      </top>
      <bottom style="thin">
        <color indexed="64"/>
      </bottom>
      <diagonal/>
    </border>
    <border>
      <left/>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diagonal/>
    </border>
    <border>
      <left style="hair">
        <color auto="1"/>
      </left>
      <right style="hair">
        <color auto="1"/>
      </right>
      <top/>
      <bottom style="hair">
        <color auto="1"/>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thin">
        <color indexed="64"/>
      </right>
      <top style="thin">
        <color indexed="64"/>
      </top>
      <bottom style="thin">
        <color auto="1"/>
      </bottom>
      <diagonal/>
    </border>
    <border>
      <left style="hair">
        <color indexed="64"/>
      </left>
      <right/>
      <top/>
      <bottom style="hair">
        <color indexed="64"/>
      </bottom>
      <diagonal/>
    </border>
    <border>
      <left/>
      <right/>
      <top/>
      <bottom style="hair">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auto="1"/>
      </bottom>
      <diagonal/>
    </border>
    <border>
      <left style="thin">
        <color indexed="64"/>
      </left>
      <right style="hair">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auto="1"/>
      </left>
      <right/>
      <top style="double">
        <color indexed="64"/>
      </top>
      <bottom style="thin">
        <color indexed="64"/>
      </bottom>
      <diagonal/>
    </border>
    <border>
      <left style="hair">
        <color indexed="64"/>
      </left>
      <right/>
      <top style="thin">
        <color auto="1"/>
      </top>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hair">
        <color auto="1"/>
      </right>
      <top style="double">
        <color indexed="64"/>
      </top>
      <bottom style="thin">
        <color indexed="64"/>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style="thin">
        <color indexed="64"/>
      </right>
      <top style="hair">
        <color auto="1"/>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bottom/>
      <diagonal/>
    </border>
    <border>
      <left style="hair">
        <color indexed="64"/>
      </left>
      <right style="hair">
        <color indexed="64"/>
      </right>
      <top/>
      <bottom/>
      <diagonal/>
    </border>
    <border>
      <left/>
      <right style="hair">
        <color indexed="64"/>
      </right>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s>
  <cellStyleXfs count="18">
    <xf numFmtId="0" fontId="0" fillId="0" borderId="0">
      <alignment vertical="center"/>
    </xf>
    <xf numFmtId="0" fontId="3" fillId="0" borderId="0">
      <alignment vertical="center"/>
    </xf>
    <xf numFmtId="0" fontId="6" fillId="0" borderId="0">
      <alignment vertical="center"/>
    </xf>
    <xf numFmtId="0" fontId="7" fillId="0" borderId="0">
      <alignment vertical="center"/>
    </xf>
    <xf numFmtId="38" fontId="8" fillId="0" borderId="0" applyFont="0" applyFill="0" applyBorder="0" applyAlignment="0" applyProtection="0">
      <alignment vertical="center"/>
    </xf>
    <xf numFmtId="0" fontId="1" fillId="0" borderId="0">
      <alignment vertical="center"/>
    </xf>
    <xf numFmtId="0" fontId="3" fillId="0" borderId="0">
      <alignment vertical="center"/>
    </xf>
    <xf numFmtId="38" fontId="9" fillId="0" borderId="0" applyFont="0" applyFill="0" applyBorder="0" applyAlignment="0" applyProtection="0">
      <alignment vertical="center"/>
    </xf>
    <xf numFmtId="0" fontId="7" fillId="0" borderId="0">
      <alignment vertical="center"/>
    </xf>
    <xf numFmtId="176" fontId="8" fillId="0" borderId="0" applyFont="0" applyFill="0" applyBorder="0" applyAlignment="0" applyProtection="0">
      <alignment vertical="center"/>
    </xf>
    <xf numFmtId="0" fontId="7" fillId="0" borderId="0"/>
    <xf numFmtId="0" fontId="6" fillId="0" borderId="0">
      <alignment vertical="center"/>
    </xf>
    <xf numFmtId="0" fontId="3"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cellStyleXfs>
  <cellXfs count="619">
    <xf numFmtId="0" fontId="0" fillId="0" borderId="0" xfId="0">
      <alignment vertical="center"/>
    </xf>
    <xf numFmtId="49" fontId="23" fillId="2" borderId="0" xfId="0" applyNumberFormat="1" applyFont="1" applyFill="1" applyAlignment="1" applyProtection="1">
      <alignment horizontal="left" vertical="center"/>
      <protection locked="0"/>
    </xf>
    <xf numFmtId="14" fontId="23" fillId="2" borderId="4" xfId="0" applyNumberFormat="1" applyFont="1" applyFill="1" applyBorder="1" applyAlignment="1" applyProtection="1">
      <alignment horizontal="left" vertical="center"/>
      <protection locked="0"/>
    </xf>
    <xf numFmtId="14" fontId="23" fillId="2" borderId="3" xfId="0" applyNumberFormat="1" applyFont="1" applyFill="1" applyBorder="1" applyAlignment="1" applyProtection="1">
      <alignment horizontal="left" vertical="center"/>
      <protection locked="0"/>
    </xf>
    <xf numFmtId="14" fontId="23" fillId="2" borderId="12" xfId="0" applyNumberFormat="1" applyFont="1" applyFill="1" applyBorder="1" applyAlignment="1" applyProtection="1">
      <alignment horizontal="left" vertical="center"/>
      <protection locked="0"/>
    </xf>
    <xf numFmtId="14" fontId="23" fillId="2" borderId="18" xfId="0" applyNumberFormat="1" applyFont="1" applyFill="1" applyBorder="1" applyAlignment="1" applyProtection="1">
      <alignment horizontal="left" vertical="center"/>
      <protection locked="0"/>
    </xf>
    <xf numFmtId="14" fontId="23" fillId="2" borderId="55" xfId="0" applyNumberFormat="1" applyFont="1" applyFill="1" applyBorder="1" applyAlignment="1" applyProtection="1">
      <alignment horizontal="left" vertical="center"/>
      <protection locked="0"/>
    </xf>
    <xf numFmtId="38" fontId="23" fillId="2" borderId="63" xfId="6" applyNumberFormat="1" applyFont="1" applyFill="1" applyBorder="1" applyAlignment="1" applyProtection="1">
      <alignment horizontal="right" vertical="center"/>
      <protection locked="0"/>
    </xf>
    <xf numFmtId="38" fontId="23" fillId="2" borderId="62" xfId="6" applyNumberFormat="1" applyFont="1" applyFill="1" applyBorder="1" applyAlignment="1" applyProtection="1">
      <alignment horizontal="right" vertical="center"/>
      <protection locked="0"/>
    </xf>
    <xf numFmtId="38" fontId="23" fillId="2" borderId="60" xfId="6" applyNumberFormat="1" applyFont="1" applyFill="1" applyBorder="1" applyAlignment="1" applyProtection="1">
      <alignment horizontal="right" vertical="center"/>
      <protection locked="0"/>
    </xf>
    <xf numFmtId="49" fontId="23" fillId="2" borderId="53" xfId="12" applyNumberFormat="1" applyFont="1" applyFill="1" applyBorder="1" applyAlignment="1" applyProtection="1">
      <alignment horizontal="center" vertical="center"/>
      <protection locked="0"/>
    </xf>
    <xf numFmtId="49" fontId="23" fillId="2" borderId="7" xfId="12" applyNumberFormat="1" applyFont="1" applyFill="1" applyBorder="1" applyAlignment="1" applyProtection="1">
      <alignment horizontal="center" vertical="center"/>
      <protection locked="0"/>
    </xf>
    <xf numFmtId="49" fontId="23" fillId="2" borderId="68" xfId="12" applyNumberFormat="1" applyFont="1" applyFill="1" applyBorder="1" applyAlignment="1" applyProtection="1">
      <alignment horizontal="center" vertical="center"/>
      <protection locked="0"/>
    </xf>
    <xf numFmtId="49" fontId="23" fillId="2" borderId="66" xfId="12" applyNumberFormat="1" applyFont="1" applyFill="1" applyBorder="1" applyAlignment="1" applyProtection="1">
      <alignment horizontal="center" vertical="center"/>
      <protection locked="0"/>
    </xf>
    <xf numFmtId="49" fontId="23" fillId="2" borderId="32" xfId="12" applyNumberFormat="1" applyFont="1" applyFill="1" applyBorder="1" applyAlignment="1" applyProtection="1">
      <alignment horizontal="center" vertical="center"/>
      <protection locked="0"/>
    </xf>
    <xf numFmtId="49" fontId="23" fillId="2" borderId="73" xfId="12" applyNumberFormat="1" applyFont="1" applyFill="1" applyBorder="1" applyAlignment="1" applyProtection="1">
      <alignment horizontal="center" vertical="center"/>
      <protection locked="0"/>
    </xf>
    <xf numFmtId="49" fontId="23" fillId="2" borderId="61" xfId="12" applyNumberFormat="1" applyFont="1" applyFill="1" applyBorder="1" applyAlignment="1" applyProtection="1">
      <alignment horizontal="center" vertical="center"/>
      <protection locked="0"/>
    </xf>
    <xf numFmtId="49" fontId="23" fillId="2" borderId="3" xfId="12" applyNumberFormat="1" applyFont="1" applyFill="1" applyBorder="1" applyAlignment="1" applyProtection="1">
      <alignment horizontal="center" vertical="center"/>
      <protection locked="0"/>
    </xf>
    <xf numFmtId="49" fontId="23" fillId="2" borderId="8" xfId="12" applyNumberFormat="1" applyFont="1" applyFill="1" applyBorder="1" applyAlignment="1" applyProtection="1">
      <alignment horizontal="center" vertical="center"/>
      <protection locked="0"/>
    </xf>
    <xf numFmtId="49" fontId="23" fillId="2" borderId="16" xfId="0" applyNumberFormat="1" applyFont="1" applyFill="1" applyBorder="1" applyAlignment="1" applyProtection="1">
      <alignment horizontal="left" vertical="center"/>
      <protection locked="0"/>
    </xf>
    <xf numFmtId="49" fontId="23" fillId="2" borderId="9" xfId="0" applyNumberFormat="1" applyFont="1" applyFill="1" applyBorder="1" applyAlignment="1" applyProtection="1">
      <alignment horizontal="left" vertical="center"/>
      <protection locked="0"/>
    </xf>
    <xf numFmtId="49" fontId="23" fillId="2" borderId="10" xfId="0" applyNumberFormat="1" applyFont="1" applyFill="1" applyBorder="1" applyAlignment="1" applyProtection="1">
      <alignment horizontal="left" vertical="center"/>
      <protection locked="0"/>
    </xf>
    <xf numFmtId="49" fontId="23" fillId="2" borderId="8" xfId="0" applyNumberFormat="1" applyFont="1" applyFill="1" applyBorder="1" applyAlignment="1" applyProtection="1">
      <alignment horizontal="left" vertical="center"/>
      <protection locked="0"/>
    </xf>
    <xf numFmtId="0" fontId="23" fillId="2" borderId="9" xfId="0" applyFont="1" applyFill="1" applyBorder="1" applyAlignment="1" applyProtection="1">
      <alignment horizontal="left" vertical="center"/>
      <protection locked="0"/>
    </xf>
    <xf numFmtId="0" fontId="23" fillId="2" borderId="10" xfId="0" applyFont="1" applyFill="1" applyBorder="1" applyAlignment="1" applyProtection="1">
      <alignment horizontal="left" vertical="center"/>
      <protection locked="0"/>
    </xf>
    <xf numFmtId="49" fontId="23" fillId="2" borderId="11" xfId="0" applyNumberFormat="1" applyFont="1" applyFill="1" applyBorder="1" applyAlignment="1" applyProtection="1">
      <alignment horizontal="left" vertical="center"/>
      <protection locked="0"/>
    </xf>
    <xf numFmtId="49" fontId="23" fillId="2" borderId="16" xfId="2" applyNumberFormat="1" applyFont="1" applyFill="1" applyBorder="1" applyAlignment="1" applyProtection="1">
      <alignment horizontal="left" vertical="center"/>
      <protection locked="0"/>
    </xf>
    <xf numFmtId="0" fontId="23" fillId="2" borderId="9" xfId="2" applyFont="1" applyFill="1" applyBorder="1" applyAlignment="1" applyProtection="1">
      <alignment horizontal="left" vertical="center"/>
      <protection locked="0"/>
    </xf>
    <xf numFmtId="0" fontId="23" fillId="2" borderId="10" xfId="2" applyFont="1" applyFill="1" applyBorder="1" applyAlignment="1" applyProtection="1">
      <alignment horizontal="left" vertical="center"/>
      <protection locked="0"/>
    </xf>
    <xf numFmtId="49" fontId="23" fillId="2" borderId="8" xfId="0" applyNumberFormat="1" applyFont="1" applyFill="1" applyBorder="1" applyAlignment="1" applyProtection="1">
      <alignment horizontal="left" vertical="center" shrinkToFit="1"/>
      <protection locked="0"/>
    </xf>
    <xf numFmtId="49" fontId="23" fillId="2" borderId="9" xfId="0" applyNumberFormat="1" applyFont="1" applyFill="1" applyBorder="1" applyAlignment="1" applyProtection="1">
      <alignment horizontal="left" vertical="center" shrinkToFit="1"/>
      <protection locked="0"/>
    </xf>
    <xf numFmtId="49" fontId="23" fillId="2" borderId="11" xfId="0" applyNumberFormat="1" applyFont="1" applyFill="1" applyBorder="1" applyAlignment="1" applyProtection="1">
      <alignment horizontal="left" vertical="center" shrinkToFit="1"/>
      <protection locked="0"/>
    </xf>
    <xf numFmtId="49" fontId="23" fillId="2" borderId="42" xfId="0" applyNumberFormat="1" applyFont="1" applyFill="1" applyBorder="1" applyAlignment="1" applyProtection="1">
      <alignment horizontal="left" vertical="center"/>
      <protection locked="0"/>
    </xf>
    <xf numFmtId="49" fontId="23" fillId="2" borderId="13" xfId="0" applyNumberFormat="1" applyFont="1" applyFill="1" applyBorder="1" applyAlignment="1" applyProtection="1">
      <alignment horizontal="left" vertical="center"/>
      <protection locked="0"/>
    </xf>
    <xf numFmtId="49" fontId="23" fillId="2" borderId="14" xfId="0" applyNumberFormat="1" applyFont="1" applyFill="1" applyBorder="1" applyAlignment="1" applyProtection="1">
      <alignment horizontal="left" vertical="center"/>
      <protection locked="0"/>
    </xf>
    <xf numFmtId="49" fontId="23" fillId="2" borderId="12" xfId="0" applyNumberFormat="1" applyFont="1" applyFill="1" applyBorder="1" applyAlignment="1" applyProtection="1">
      <alignment horizontal="left" vertical="center"/>
      <protection locked="0"/>
    </xf>
    <xf numFmtId="0" fontId="23" fillId="2" borderId="13" xfId="0" applyFont="1" applyFill="1" applyBorder="1" applyAlignment="1" applyProtection="1">
      <alignment horizontal="left" vertical="center"/>
      <protection locked="0"/>
    </xf>
    <xf numFmtId="0" fontId="23" fillId="2" borderId="14" xfId="0" applyFont="1" applyFill="1" applyBorder="1" applyAlignment="1" applyProtection="1">
      <alignment horizontal="left" vertical="center"/>
      <protection locked="0"/>
    </xf>
    <xf numFmtId="49" fontId="23" fillId="2" borderId="3" xfId="0" applyNumberFormat="1" applyFont="1" applyFill="1" applyBorder="1" applyAlignment="1" applyProtection="1">
      <alignment horizontal="left" vertical="center"/>
      <protection locked="0"/>
    </xf>
    <xf numFmtId="49" fontId="23" fillId="2" borderId="4" xfId="0" applyNumberFormat="1" applyFont="1" applyFill="1" applyBorder="1" applyAlignment="1" applyProtection="1">
      <alignment horizontal="left" vertical="center"/>
      <protection locked="0"/>
    </xf>
    <xf numFmtId="49" fontId="23" fillId="2" borderId="5" xfId="0" applyNumberFormat="1" applyFont="1" applyFill="1" applyBorder="1" applyAlignment="1" applyProtection="1">
      <alignment horizontal="left" vertical="center"/>
      <protection locked="0"/>
    </xf>
    <xf numFmtId="49" fontId="23" fillId="2" borderId="41" xfId="0" applyNumberFormat="1" applyFont="1" applyFill="1" applyBorder="1" applyAlignment="1" applyProtection="1">
      <alignment horizontal="left" vertical="center"/>
      <protection locked="0"/>
    </xf>
    <xf numFmtId="49" fontId="23" fillId="2" borderId="15" xfId="0" applyNumberFormat="1" applyFont="1" applyFill="1" applyBorder="1" applyAlignment="1" applyProtection="1">
      <alignment horizontal="left" vertical="center"/>
      <protection locked="0"/>
    </xf>
    <xf numFmtId="0" fontId="23" fillId="2" borderId="4" xfId="0" applyFont="1" applyFill="1" applyBorder="1" applyAlignment="1" applyProtection="1">
      <alignment horizontal="left" vertical="center"/>
      <protection locked="0"/>
    </xf>
    <xf numFmtId="0" fontId="23" fillId="2" borderId="5" xfId="0" applyFont="1" applyFill="1" applyBorder="1" applyAlignment="1" applyProtection="1">
      <alignment horizontal="left" vertical="center"/>
      <protection locked="0"/>
    </xf>
    <xf numFmtId="49" fontId="23" fillId="2" borderId="42" xfId="2" applyNumberFormat="1" applyFont="1" applyFill="1" applyBorder="1" applyAlignment="1" applyProtection="1">
      <alignment horizontal="left" vertical="center"/>
      <protection locked="0"/>
    </xf>
    <xf numFmtId="0" fontId="23" fillId="2" borderId="13" xfId="2" applyFont="1" applyFill="1" applyBorder="1" applyAlignment="1" applyProtection="1">
      <alignment horizontal="left" vertical="center"/>
      <protection locked="0"/>
    </xf>
    <xf numFmtId="0" fontId="23" fillId="2" borderId="14" xfId="2" applyFont="1" applyFill="1" applyBorder="1" applyAlignment="1" applyProtection="1">
      <alignment horizontal="left" vertical="center"/>
      <protection locked="0"/>
    </xf>
    <xf numFmtId="49" fontId="23" fillId="2" borderId="3" xfId="0" applyNumberFormat="1" applyFont="1" applyFill="1" applyBorder="1" applyAlignment="1" applyProtection="1">
      <alignment horizontal="left" vertical="center" shrinkToFit="1"/>
      <protection locked="0"/>
    </xf>
    <xf numFmtId="49" fontId="23" fillId="2" borderId="4" xfId="0" applyNumberFormat="1" applyFont="1" applyFill="1" applyBorder="1" applyAlignment="1" applyProtection="1">
      <alignment horizontal="left" vertical="center" shrinkToFit="1"/>
      <protection locked="0"/>
    </xf>
    <xf numFmtId="49" fontId="23" fillId="2" borderId="6" xfId="0" applyNumberFormat="1" applyFont="1" applyFill="1" applyBorder="1" applyAlignment="1" applyProtection="1">
      <alignment horizontal="left" vertical="center" shrinkToFit="1"/>
      <protection locked="0"/>
    </xf>
    <xf numFmtId="49" fontId="23" fillId="2" borderId="15" xfId="2" applyNumberFormat="1" applyFont="1" applyFill="1" applyBorder="1" applyAlignment="1" applyProtection="1">
      <alignment horizontal="left" vertical="center"/>
      <protection locked="0"/>
    </xf>
    <xf numFmtId="0" fontId="23" fillId="2" borderId="4" xfId="2" applyFont="1" applyFill="1" applyBorder="1" applyAlignment="1" applyProtection="1">
      <alignment horizontal="left" vertical="center"/>
      <protection locked="0"/>
    </xf>
    <xf numFmtId="0" fontId="23" fillId="2" borderId="5" xfId="2" applyFont="1" applyFill="1" applyBorder="1" applyAlignment="1" applyProtection="1">
      <alignment horizontal="left" vertical="center"/>
      <protection locked="0"/>
    </xf>
    <xf numFmtId="49" fontId="23" fillId="2" borderId="0" xfId="2" applyNumberFormat="1" applyFont="1" applyFill="1" applyAlignment="1" applyProtection="1">
      <alignment horizontal="left" vertical="top" wrapText="1"/>
      <protection locked="0"/>
    </xf>
    <xf numFmtId="0" fontId="23" fillId="2" borderId="0" xfId="2" applyFont="1" applyFill="1" applyAlignment="1" applyProtection="1">
      <alignment horizontal="left" vertical="top" wrapText="1"/>
      <protection locked="0"/>
    </xf>
    <xf numFmtId="49" fontId="23" fillId="2" borderId="6" xfId="0" applyNumberFormat="1" applyFont="1" applyFill="1" applyBorder="1" applyAlignment="1" applyProtection="1">
      <alignment horizontal="left" vertical="center"/>
      <protection locked="0"/>
    </xf>
    <xf numFmtId="49" fontId="23" fillId="2" borderId="12" xfId="0" applyNumberFormat="1" applyFont="1" applyFill="1" applyBorder="1" applyAlignment="1" applyProtection="1">
      <alignment horizontal="left" vertical="center" shrinkToFit="1"/>
      <protection locked="0"/>
    </xf>
    <xf numFmtId="49" fontId="23" fillId="2" borderId="13" xfId="0" applyNumberFormat="1" applyFont="1" applyFill="1" applyBorder="1" applyAlignment="1" applyProtection="1">
      <alignment horizontal="left" vertical="center" shrinkToFit="1"/>
      <protection locked="0"/>
    </xf>
    <xf numFmtId="49" fontId="23" fillId="2" borderId="41" xfId="0" applyNumberFormat="1" applyFont="1" applyFill="1" applyBorder="1" applyAlignment="1" applyProtection="1">
      <alignment horizontal="left" vertical="center" shrinkToFit="1"/>
      <protection locked="0"/>
    </xf>
    <xf numFmtId="49" fontId="23" fillId="2" borderId="73" xfId="12" applyNumberFormat="1" applyFont="1" applyFill="1" applyBorder="1" applyAlignment="1" applyProtection="1">
      <alignment horizontal="center" vertical="center"/>
      <protection locked="0"/>
    </xf>
    <xf numFmtId="49" fontId="23" fillId="2" borderId="68" xfId="12" applyNumberFormat="1" applyFont="1" applyFill="1" applyBorder="1" applyAlignment="1" applyProtection="1">
      <alignment horizontal="center" vertical="center"/>
      <protection locked="0"/>
    </xf>
    <xf numFmtId="49" fontId="23" fillId="2" borderId="70" xfId="12" applyNumberFormat="1" applyFont="1" applyFill="1" applyBorder="1" applyAlignment="1" applyProtection="1">
      <alignment horizontal="center" vertical="center"/>
      <protection locked="0"/>
    </xf>
    <xf numFmtId="14" fontId="23" fillId="2" borderId="3" xfId="0" applyNumberFormat="1" applyFont="1" applyFill="1" applyBorder="1" applyAlignment="1" applyProtection="1">
      <alignment horizontal="left" vertical="center"/>
      <protection locked="0"/>
    </xf>
    <xf numFmtId="177" fontId="23" fillId="2" borderId="5" xfId="0" applyNumberFormat="1" applyFont="1" applyFill="1" applyBorder="1" applyAlignment="1" applyProtection="1">
      <alignment horizontal="left" vertical="center"/>
      <protection locked="0"/>
    </xf>
    <xf numFmtId="14" fontId="23" fillId="2" borderId="8" xfId="0" applyNumberFormat="1" applyFont="1" applyFill="1" applyBorder="1" applyAlignment="1" applyProtection="1">
      <alignment horizontal="left" vertical="center"/>
      <protection locked="0"/>
    </xf>
    <xf numFmtId="177" fontId="23" fillId="2" borderId="10" xfId="0" applyNumberFormat="1" applyFont="1" applyFill="1" applyBorder="1" applyAlignment="1" applyProtection="1">
      <alignment horizontal="left" vertical="center"/>
      <protection locked="0"/>
    </xf>
    <xf numFmtId="14" fontId="23" fillId="2" borderId="12" xfId="0" applyNumberFormat="1" applyFont="1" applyFill="1" applyBorder="1" applyAlignment="1" applyProtection="1">
      <alignment horizontal="left" vertical="center"/>
      <protection locked="0"/>
    </xf>
    <xf numFmtId="177" fontId="23" fillId="2" borderId="14" xfId="0" applyNumberFormat="1" applyFont="1" applyFill="1" applyBorder="1" applyAlignment="1" applyProtection="1">
      <alignment horizontal="left" vertical="center"/>
      <protection locked="0"/>
    </xf>
    <xf numFmtId="49" fontId="23" fillId="2" borderId="74" xfId="0" applyNumberFormat="1" applyFont="1" applyFill="1" applyBorder="1" applyAlignment="1" applyProtection="1">
      <alignment horizontal="left" vertical="center"/>
      <protection locked="0"/>
    </xf>
    <xf numFmtId="177" fontId="23" fillId="2" borderId="31" xfId="0" applyNumberFormat="1" applyFont="1" applyFill="1" applyBorder="1" applyAlignment="1" applyProtection="1">
      <alignment horizontal="left" vertical="center"/>
      <protection locked="0"/>
    </xf>
    <xf numFmtId="177" fontId="23" fillId="2" borderId="44" xfId="0" applyNumberFormat="1" applyFont="1" applyFill="1" applyBorder="1" applyAlignment="1" applyProtection="1">
      <alignment horizontal="left" vertical="center"/>
      <protection locked="0"/>
    </xf>
    <xf numFmtId="177" fontId="23" fillId="2" borderId="67" xfId="0" applyNumberFormat="1" applyFont="1" applyFill="1" applyBorder="1" applyAlignment="1" applyProtection="1">
      <alignment horizontal="left" vertical="center"/>
      <protection locked="0"/>
    </xf>
    <xf numFmtId="177" fontId="23" fillId="2" borderId="0" xfId="0" applyNumberFormat="1" applyFont="1" applyFill="1" applyAlignment="1" applyProtection="1">
      <alignment horizontal="left" vertical="center"/>
      <protection locked="0"/>
    </xf>
    <xf numFmtId="177" fontId="23" fillId="2" borderId="26" xfId="0" applyNumberFormat="1" applyFont="1" applyFill="1" applyBorder="1" applyAlignment="1" applyProtection="1">
      <alignment horizontal="left" vertical="center"/>
      <protection locked="0"/>
    </xf>
    <xf numFmtId="177" fontId="23" fillId="2" borderId="72" xfId="0" applyNumberFormat="1" applyFont="1" applyFill="1" applyBorder="1" applyAlignment="1" applyProtection="1">
      <alignment horizontal="left" vertical="center"/>
      <protection locked="0"/>
    </xf>
    <xf numFmtId="177" fontId="23" fillId="2" borderId="18" xfId="0" applyNumberFormat="1" applyFont="1" applyFill="1" applyBorder="1" applyAlignment="1" applyProtection="1">
      <alignment horizontal="left" vertical="center"/>
      <protection locked="0"/>
    </xf>
    <xf numFmtId="177" fontId="23" fillId="2" borderId="19" xfId="0" applyNumberFormat="1" applyFont="1" applyFill="1" applyBorder="1" applyAlignment="1" applyProtection="1">
      <alignment horizontal="left" vertical="center"/>
      <protection locked="0"/>
    </xf>
    <xf numFmtId="49" fontId="23" fillId="2" borderId="55" xfId="0" applyNumberFormat="1" applyFont="1" applyFill="1" applyBorder="1" applyAlignment="1" applyProtection="1">
      <alignment horizontal="left" vertical="center"/>
      <protection locked="0"/>
    </xf>
    <xf numFmtId="49" fontId="23" fillId="2" borderId="65" xfId="0" applyNumberFormat="1" applyFont="1" applyFill="1" applyBorder="1" applyAlignment="1" applyProtection="1">
      <alignment horizontal="left" vertical="center"/>
      <protection locked="0"/>
    </xf>
    <xf numFmtId="49" fontId="23" fillId="2" borderId="67" xfId="0" applyNumberFormat="1" applyFont="1" applyFill="1" applyBorder="1" applyAlignment="1" applyProtection="1">
      <alignment horizontal="left" vertical="center"/>
      <protection locked="0"/>
    </xf>
    <xf numFmtId="49" fontId="23" fillId="2" borderId="69" xfId="0" applyNumberFormat="1" applyFont="1" applyFill="1" applyBorder="1" applyAlignment="1" applyProtection="1">
      <alignment horizontal="left" vertical="center"/>
      <protection locked="0"/>
    </xf>
    <xf numFmtId="49" fontId="23" fillId="2" borderId="37" xfId="0" applyNumberFormat="1" applyFont="1" applyFill="1" applyBorder="1" applyAlignment="1" applyProtection="1">
      <alignment horizontal="left" vertical="center"/>
      <protection locked="0"/>
    </xf>
    <xf numFmtId="49" fontId="23" fillId="2" borderId="33" xfId="0" applyNumberFormat="1" applyFont="1" applyFill="1" applyBorder="1" applyAlignment="1" applyProtection="1">
      <alignment horizontal="left" vertical="center"/>
      <protection locked="0"/>
    </xf>
    <xf numFmtId="14" fontId="23" fillId="2" borderId="55" xfId="0" applyNumberFormat="1" applyFont="1" applyFill="1" applyBorder="1" applyAlignment="1" applyProtection="1">
      <alignment horizontal="left" vertical="center"/>
      <protection locked="0"/>
    </xf>
    <xf numFmtId="177" fontId="23" fillId="2" borderId="65" xfId="0" applyNumberFormat="1" applyFont="1" applyFill="1" applyBorder="1" applyAlignment="1" applyProtection="1">
      <alignment horizontal="left" vertical="center"/>
      <protection locked="0"/>
    </xf>
    <xf numFmtId="177" fontId="23" fillId="2" borderId="69" xfId="0" applyNumberFormat="1" applyFont="1" applyFill="1" applyBorder="1" applyAlignment="1" applyProtection="1">
      <alignment horizontal="left" vertical="center"/>
      <protection locked="0"/>
    </xf>
    <xf numFmtId="177" fontId="23" fillId="2" borderId="37" xfId="0" applyNumberFormat="1" applyFont="1" applyFill="1" applyBorder="1" applyAlignment="1" applyProtection="1">
      <alignment horizontal="left" vertical="center"/>
      <protection locked="0"/>
    </xf>
    <xf numFmtId="177" fontId="23" fillId="2" borderId="33" xfId="0" applyNumberFormat="1" applyFont="1" applyFill="1" applyBorder="1" applyAlignment="1" applyProtection="1">
      <alignment horizontal="left" vertical="center"/>
      <protection locked="0"/>
    </xf>
    <xf numFmtId="177" fontId="23" fillId="2" borderId="9" xfId="0" applyNumberFormat="1" applyFont="1" applyFill="1" applyBorder="1" applyAlignment="1" applyProtection="1">
      <alignment horizontal="left" vertical="center"/>
      <protection locked="0"/>
    </xf>
    <xf numFmtId="177" fontId="23" fillId="2" borderId="11" xfId="0" applyNumberFormat="1" applyFont="1" applyFill="1" applyBorder="1" applyAlignment="1" applyProtection="1">
      <alignment horizontal="left" vertical="center"/>
      <protection locked="0"/>
    </xf>
    <xf numFmtId="49" fontId="23" fillId="2" borderId="59" xfId="0" applyNumberFormat="1" applyFont="1" applyFill="1" applyBorder="1" applyAlignment="1" applyProtection="1">
      <alignment horizontal="left" vertical="center"/>
      <protection locked="0"/>
    </xf>
    <xf numFmtId="14" fontId="23" fillId="2" borderId="74" xfId="0" applyNumberFormat="1" applyFont="1" applyFill="1" applyBorder="1" applyAlignment="1" applyProtection="1">
      <alignment horizontal="left" vertical="center"/>
      <protection locked="0"/>
    </xf>
    <xf numFmtId="177" fontId="23" fillId="2" borderId="59" xfId="0" applyNumberFormat="1" applyFont="1" applyFill="1" applyBorder="1" applyAlignment="1" applyProtection="1">
      <alignment horizontal="left" vertical="center"/>
      <protection locked="0"/>
    </xf>
    <xf numFmtId="177" fontId="23" fillId="2" borderId="4" xfId="0" applyNumberFormat="1" applyFont="1" applyFill="1" applyBorder="1" applyAlignment="1" applyProtection="1">
      <alignment horizontal="left" vertical="center"/>
      <protection locked="0"/>
    </xf>
    <xf numFmtId="177" fontId="23" fillId="2" borderId="6" xfId="0" applyNumberFormat="1" applyFont="1" applyFill="1" applyBorder="1" applyAlignment="1" applyProtection="1">
      <alignment horizontal="left" vertical="center"/>
      <protection locked="0"/>
    </xf>
    <xf numFmtId="49" fontId="23" fillId="2" borderId="31" xfId="0" applyNumberFormat="1" applyFont="1" applyFill="1" applyBorder="1" applyAlignment="1" applyProtection="1">
      <alignment horizontal="left" vertical="center"/>
      <protection locked="0"/>
    </xf>
    <xf numFmtId="49" fontId="23" fillId="2" borderId="44" xfId="0" applyNumberFormat="1" applyFont="1" applyFill="1" applyBorder="1" applyAlignment="1" applyProtection="1">
      <alignment horizontal="left" vertical="center"/>
      <protection locked="0"/>
    </xf>
    <xf numFmtId="49" fontId="23" fillId="2" borderId="72" xfId="0" applyNumberFormat="1" applyFont="1" applyFill="1" applyBorder="1" applyAlignment="1" applyProtection="1">
      <alignment horizontal="left" vertical="center"/>
      <protection locked="0"/>
    </xf>
    <xf numFmtId="49" fontId="23" fillId="2" borderId="18" xfId="0" applyNumberFormat="1" applyFont="1" applyFill="1" applyBorder="1" applyAlignment="1" applyProtection="1">
      <alignment horizontal="left" vertical="center"/>
      <protection locked="0"/>
    </xf>
    <xf numFmtId="49" fontId="23" fillId="2" borderId="19" xfId="0" applyNumberFormat="1" applyFont="1" applyFill="1" applyBorder="1" applyAlignment="1" applyProtection="1">
      <alignment horizontal="left" vertical="center"/>
      <protection locked="0"/>
    </xf>
    <xf numFmtId="177" fontId="23" fillId="2" borderId="13" xfId="0" applyNumberFormat="1" applyFont="1" applyFill="1" applyBorder="1" applyAlignment="1" applyProtection="1">
      <alignment horizontal="left" vertical="center"/>
      <protection locked="0"/>
    </xf>
    <xf numFmtId="177" fontId="23" fillId="2" borderId="41" xfId="0" applyNumberFormat="1" applyFont="1" applyFill="1" applyBorder="1" applyAlignment="1" applyProtection="1">
      <alignment horizontal="left" vertical="center"/>
      <protection locked="0"/>
    </xf>
    <xf numFmtId="177" fontId="23" fillId="2" borderId="71" xfId="0" applyNumberFormat="1" applyFont="1" applyFill="1" applyBorder="1" applyAlignment="1" applyProtection="1">
      <alignment horizontal="left" vertical="center"/>
      <protection locked="0"/>
    </xf>
    <xf numFmtId="49" fontId="23" fillId="2" borderId="71" xfId="0" applyNumberFormat="1" applyFont="1" applyFill="1" applyBorder="1" applyAlignment="1" applyProtection="1">
      <alignment horizontal="left" vertical="center"/>
      <protection locked="0"/>
    </xf>
    <xf numFmtId="38" fontId="23" fillId="2" borderId="8" xfId="1" applyNumberFormat="1" applyFont="1" applyFill="1" applyBorder="1" applyAlignment="1" applyProtection="1">
      <alignment horizontal="right" vertical="center"/>
      <protection locked="0"/>
    </xf>
    <xf numFmtId="38" fontId="23" fillId="2" borderId="11" xfId="1" applyNumberFormat="1" applyFont="1" applyFill="1" applyBorder="1" applyAlignment="1" applyProtection="1">
      <alignment horizontal="right" vertical="center"/>
      <protection locked="0"/>
    </xf>
    <xf numFmtId="38" fontId="23" fillId="2" borderId="0" xfId="0" applyNumberFormat="1" applyFont="1" applyFill="1" applyAlignment="1" applyProtection="1">
      <alignment horizontal="right" vertical="center"/>
      <protection locked="0"/>
    </xf>
    <xf numFmtId="38" fontId="23" fillId="2" borderId="8" xfId="6" applyNumberFormat="1" applyFont="1" applyFill="1" applyBorder="1" applyAlignment="1" applyProtection="1">
      <alignment horizontal="right" vertical="center"/>
      <protection locked="0"/>
    </xf>
    <xf numFmtId="182" fontId="23" fillId="2" borderId="9" xfId="6" applyNumberFormat="1" applyFont="1" applyFill="1" applyBorder="1" applyAlignment="1" applyProtection="1">
      <alignment horizontal="right" vertical="center"/>
      <protection locked="0"/>
    </xf>
    <xf numFmtId="182" fontId="23" fillId="2" borderId="11" xfId="6" applyNumberFormat="1" applyFont="1" applyFill="1" applyBorder="1" applyAlignment="1" applyProtection="1">
      <alignment horizontal="right" vertical="center"/>
      <protection locked="0"/>
    </xf>
    <xf numFmtId="49" fontId="23" fillId="2" borderId="42" xfId="6" applyNumberFormat="1" applyFont="1" applyFill="1" applyBorder="1" applyAlignment="1" applyProtection="1">
      <alignment horizontal="left" vertical="center"/>
      <protection locked="0"/>
    </xf>
    <xf numFmtId="0" fontId="23" fillId="2" borderId="13" xfId="6" applyFont="1" applyFill="1" applyBorder="1" applyAlignment="1" applyProtection="1">
      <alignment horizontal="left" vertical="center"/>
      <protection locked="0"/>
    </xf>
    <xf numFmtId="0" fontId="23" fillId="2" borderId="14" xfId="6" applyFont="1" applyFill="1" applyBorder="1" applyAlignment="1" applyProtection="1">
      <alignment horizontal="left" vertical="center"/>
      <protection locked="0"/>
    </xf>
    <xf numFmtId="14" fontId="23" fillId="2" borderId="0" xfId="0" applyNumberFormat="1" applyFont="1" applyFill="1" applyAlignment="1" applyProtection="1">
      <alignment horizontal="left" vertical="center"/>
      <protection locked="0"/>
    </xf>
    <xf numFmtId="38" fontId="23" fillId="2" borderId="0" xfId="0" applyNumberFormat="1" applyFont="1" applyFill="1" applyAlignment="1" applyProtection="1">
      <alignment horizontal="left" vertical="center"/>
      <protection locked="0"/>
    </xf>
    <xf numFmtId="38" fontId="23" fillId="2" borderId="16" xfId="1" applyNumberFormat="1" applyFont="1" applyFill="1" applyBorder="1" applyAlignment="1" applyProtection="1">
      <alignment horizontal="right" vertical="center"/>
      <protection locked="0"/>
    </xf>
    <xf numFmtId="178" fontId="23" fillId="2" borderId="9" xfId="1" applyNumberFormat="1" applyFont="1" applyFill="1" applyBorder="1" applyAlignment="1" applyProtection="1">
      <alignment horizontal="right" vertical="center"/>
      <protection locked="0"/>
    </xf>
    <xf numFmtId="178" fontId="23" fillId="2" borderId="11" xfId="1" applyNumberFormat="1" applyFont="1" applyFill="1" applyBorder="1" applyAlignment="1" applyProtection="1">
      <alignment horizontal="right" vertical="center"/>
      <protection locked="0"/>
    </xf>
    <xf numFmtId="49" fontId="23" fillId="2" borderId="16" xfId="6" applyNumberFormat="1" applyFont="1" applyFill="1" applyBorder="1" applyAlignment="1" applyProtection="1">
      <alignment horizontal="left" vertical="center"/>
      <protection locked="0"/>
    </xf>
    <xf numFmtId="0" fontId="23" fillId="2" borderId="9" xfId="6" applyFont="1" applyFill="1" applyBorder="1" applyAlignment="1" applyProtection="1">
      <alignment horizontal="left" vertical="center"/>
      <protection locked="0"/>
    </xf>
    <xf numFmtId="0" fontId="23" fillId="2" borderId="10" xfId="6" applyFont="1" applyFill="1" applyBorder="1" applyAlignment="1" applyProtection="1">
      <alignment horizontal="left" vertical="center"/>
      <protection locked="0"/>
    </xf>
    <xf numFmtId="38" fontId="23" fillId="2" borderId="56" xfId="1" applyNumberFormat="1" applyFont="1" applyFill="1" applyBorder="1" applyAlignment="1" applyProtection="1">
      <alignment horizontal="right" vertical="center"/>
      <protection locked="0"/>
    </xf>
    <xf numFmtId="38" fontId="23" fillId="2" borderId="47" xfId="1" applyNumberFormat="1" applyFont="1" applyFill="1" applyBorder="1" applyAlignment="1" applyProtection="1">
      <alignment horizontal="right" vertical="center"/>
      <protection locked="0"/>
    </xf>
    <xf numFmtId="38" fontId="23" fillId="2" borderId="15" xfId="1" applyNumberFormat="1" applyFont="1" applyFill="1" applyBorder="1" applyAlignment="1" applyProtection="1">
      <alignment horizontal="right" vertical="center"/>
      <protection locked="0"/>
    </xf>
    <xf numFmtId="178" fontId="23" fillId="2" borderId="4" xfId="1" applyNumberFormat="1" applyFont="1" applyFill="1" applyBorder="1" applyAlignment="1" applyProtection="1">
      <alignment horizontal="right" vertical="center"/>
      <protection locked="0"/>
    </xf>
    <xf numFmtId="178" fontId="23" fillId="2" borderId="6" xfId="1" applyNumberFormat="1" applyFont="1" applyFill="1" applyBorder="1" applyAlignment="1" applyProtection="1">
      <alignment horizontal="right" vertical="center"/>
      <protection locked="0"/>
    </xf>
    <xf numFmtId="38" fontId="23" fillId="2" borderId="42" xfId="1" applyNumberFormat="1" applyFont="1" applyFill="1" applyBorder="1" applyAlignment="1" applyProtection="1">
      <alignment horizontal="right" vertical="center"/>
      <protection locked="0"/>
    </xf>
    <xf numFmtId="182" fontId="23" fillId="2" borderId="13" xfId="1" applyNumberFormat="1" applyFont="1" applyFill="1" applyBorder="1" applyAlignment="1" applyProtection="1">
      <alignment horizontal="right" vertical="center"/>
      <protection locked="0"/>
    </xf>
    <xf numFmtId="182" fontId="23" fillId="2" borderId="41" xfId="1" applyNumberFormat="1" applyFont="1" applyFill="1" applyBorder="1" applyAlignment="1" applyProtection="1">
      <alignment horizontal="right" vertical="center"/>
      <protection locked="0"/>
    </xf>
    <xf numFmtId="49" fontId="23" fillId="2" borderId="43" xfId="2" applyNumberFormat="1" applyFont="1" applyFill="1" applyBorder="1" applyAlignment="1" applyProtection="1">
      <alignment horizontal="center" vertical="center"/>
      <protection locked="0"/>
    </xf>
    <xf numFmtId="49" fontId="23" fillId="2" borderId="31" xfId="2" applyNumberFormat="1" applyFont="1" applyFill="1" applyBorder="1" applyAlignment="1" applyProtection="1">
      <alignment horizontal="center" vertical="center"/>
      <protection locked="0"/>
    </xf>
    <xf numFmtId="49" fontId="23" fillId="2" borderId="44" xfId="2" applyNumberFormat="1" applyFont="1" applyFill="1" applyBorder="1" applyAlignment="1" applyProtection="1">
      <alignment horizontal="center" vertical="center"/>
      <protection locked="0"/>
    </xf>
    <xf numFmtId="49" fontId="23" fillId="2" borderId="22" xfId="2" applyNumberFormat="1" applyFont="1" applyFill="1" applyBorder="1" applyAlignment="1" applyProtection="1">
      <alignment horizontal="center" vertical="center"/>
      <protection locked="0"/>
    </xf>
    <xf numFmtId="49" fontId="23" fillId="2" borderId="18" xfId="2" applyNumberFormat="1" applyFont="1" applyFill="1" applyBorder="1" applyAlignment="1" applyProtection="1">
      <alignment horizontal="center" vertical="center"/>
      <protection locked="0"/>
    </xf>
    <xf numFmtId="49" fontId="23" fillId="2" borderId="19" xfId="2" applyNumberFormat="1" applyFont="1" applyFill="1" applyBorder="1" applyAlignment="1" applyProtection="1">
      <alignment horizontal="center" vertical="center"/>
      <protection locked="0"/>
    </xf>
    <xf numFmtId="182" fontId="23" fillId="2" borderId="9" xfId="1" applyNumberFormat="1" applyFont="1" applyFill="1" applyBorder="1" applyAlignment="1" applyProtection="1">
      <alignment horizontal="right" vertical="center"/>
      <protection locked="0"/>
    </xf>
    <xf numFmtId="182" fontId="23" fillId="2" borderId="11" xfId="1" applyNumberFormat="1" applyFont="1" applyFill="1" applyBorder="1" applyAlignment="1" applyProtection="1">
      <alignment horizontal="right" vertical="center"/>
      <protection locked="0"/>
    </xf>
    <xf numFmtId="38" fontId="23" fillId="2" borderId="16" xfId="0" applyNumberFormat="1" applyFont="1" applyFill="1" applyBorder="1" applyAlignment="1" applyProtection="1">
      <alignment horizontal="right" vertical="center"/>
      <protection locked="0"/>
    </xf>
    <xf numFmtId="40" fontId="23" fillId="2" borderId="9" xfId="0" applyNumberFormat="1" applyFont="1" applyFill="1" applyBorder="1" applyAlignment="1" applyProtection="1">
      <alignment horizontal="right" vertical="center"/>
      <protection locked="0"/>
    </xf>
    <xf numFmtId="49" fontId="23" fillId="2" borderId="0" xfId="0" applyNumberFormat="1" applyFont="1" applyFill="1" applyAlignment="1" applyProtection="1">
      <alignment horizontal="left" vertical="center"/>
      <protection locked="0"/>
    </xf>
    <xf numFmtId="38" fontId="23" fillId="2" borderId="9" xfId="1" applyNumberFormat="1" applyFont="1" applyFill="1" applyBorder="1" applyAlignment="1" applyProtection="1">
      <alignment horizontal="right" vertical="center"/>
      <protection locked="0"/>
    </xf>
    <xf numFmtId="38" fontId="23" fillId="2" borderId="10" xfId="1" applyNumberFormat="1" applyFont="1" applyFill="1" applyBorder="1" applyAlignment="1" applyProtection="1">
      <alignment horizontal="right" vertical="center"/>
      <protection locked="0"/>
    </xf>
    <xf numFmtId="38" fontId="23" fillId="2" borderId="45" xfId="1" applyNumberFormat="1" applyFont="1" applyFill="1" applyBorder="1" applyAlignment="1" applyProtection="1">
      <alignment horizontal="right" vertical="center"/>
      <protection locked="0"/>
    </xf>
    <xf numFmtId="38" fontId="23" fillId="2" borderId="46" xfId="1" applyNumberFormat="1" applyFont="1" applyFill="1" applyBorder="1" applyAlignment="1" applyProtection="1">
      <alignment horizontal="right" vertical="center"/>
      <protection locked="0"/>
    </xf>
    <xf numFmtId="38" fontId="23" fillId="2" borderId="57" xfId="1" applyNumberFormat="1" applyFont="1" applyFill="1" applyBorder="1" applyAlignment="1" applyProtection="1">
      <alignment horizontal="right" vertical="center"/>
      <protection locked="0"/>
    </xf>
    <xf numFmtId="49" fontId="23" fillId="2" borderId="15" xfId="2" applyNumberFormat="1" applyFont="1" applyFill="1" applyBorder="1" applyAlignment="1" applyProtection="1">
      <alignment horizontal="center" vertical="center"/>
      <protection locked="0"/>
    </xf>
    <xf numFmtId="49" fontId="23" fillId="2" borderId="4" xfId="2" applyNumberFormat="1" applyFont="1" applyFill="1" applyBorder="1" applyAlignment="1" applyProtection="1">
      <alignment horizontal="center" vertical="center"/>
      <protection locked="0"/>
    </xf>
    <xf numFmtId="49" fontId="23" fillId="2" borderId="6" xfId="2" applyNumberFormat="1" applyFont="1" applyFill="1" applyBorder="1" applyAlignment="1" applyProtection="1">
      <alignment horizontal="center" vertical="center"/>
      <protection locked="0"/>
    </xf>
    <xf numFmtId="49" fontId="23" fillId="2" borderId="16" xfId="2" applyNumberFormat="1" applyFont="1" applyFill="1" applyBorder="1" applyAlignment="1" applyProtection="1">
      <alignment horizontal="center" vertical="center"/>
      <protection locked="0"/>
    </xf>
    <xf numFmtId="49" fontId="23" fillId="2" borderId="9" xfId="2" applyNumberFormat="1" applyFont="1" applyFill="1" applyBorder="1" applyAlignment="1" applyProtection="1">
      <alignment horizontal="center" vertical="center"/>
      <protection locked="0"/>
    </xf>
    <xf numFmtId="49" fontId="23" fillId="2" borderId="11" xfId="2" applyNumberFormat="1" applyFont="1" applyFill="1" applyBorder="1" applyAlignment="1" applyProtection="1">
      <alignment horizontal="center" vertical="center"/>
      <protection locked="0"/>
    </xf>
    <xf numFmtId="185" fontId="23" fillId="2" borderId="0" xfId="0" applyNumberFormat="1" applyFont="1" applyFill="1" applyAlignment="1" applyProtection="1">
      <alignment horizontal="left" vertical="center"/>
      <protection locked="0"/>
    </xf>
    <xf numFmtId="181" fontId="23" fillId="2" borderId="0" xfId="0" applyNumberFormat="1" applyFont="1" applyFill="1" applyAlignment="1" applyProtection="1">
      <alignment horizontal="left" vertical="center"/>
      <protection locked="0"/>
    </xf>
    <xf numFmtId="0" fontId="23" fillId="2" borderId="0" xfId="0" applyFont="1" applyFill="1" applyAlignment="1" applyProtection="1">
      <alignment horizontal="left" vertical="center"/>
      <protection locked="0"/>
    </xf>
    <xf numFmtId="178" fontId="23" fillId="2" borderId="0" xfId="0" applyNumberFormat="1" applyFont="1" applyFill="1" applyAlignment="1" applyProtection="1">
      <alignment horizontal="left" vertical="center"/>
      <protection locked="0"/>
    </xf>
    <xf numFmtId="49" fontId="23" fillId="2" borderId="0" xfId="0" applyNumberFormat="1" applyFont="1" applyFill="1" applyAlignment="1" applyProtection="1">
      <alignment horizontal="left" vertical="center" shrinkToFit="1"/>
      <protection locked="0"/>
    </xf>
    <xf numFmtId="0" fontId="23" fillId="2" borderId="0" xfId="0" applyFont="1" applyFill="1" applyAlignment="1" applyProtection="1">
      <alignment horizontal="left" vertical="center" shrinkToFit="1"/>
      <protection locked="0"/>
    </xf>
    <xf numFmtId="178" fontId="23" fillId="2" borderId="5" xfId="1" applyNumberFormat="1" applyFont="1" applyFill="1" applyBorder="1" applyAlignment="1" applyProtection="1">
      <alignment horizontal="right" vertical="center"/>
      <protection locked="0"/>
    </xf>
    <xf numFmtId="38" fontId="23" fillId="2" borderId="4" xfId="1" applyNumberFormat="1" applyFont="1" applyFill="1" applyBorder="1" applyAlignment="1" applyProtection="1">
      <alignment horizontal="right" vertical="center"/>
      <protection locked="0"/>
    </xf>
    <xf numFmtId="38" fontId="23" fillId="2" borderId="5" xfId="1" applyNumberFormat="1" applyFont="1" applyFill="1" applyBorder="1" applyAlignment="1" applyProtection="1">
      <alignment horizontal="right" vertical="center"/>
      <protection locked="0"/>
    </xf>
    <xf numFmtId="38" fontId="23" fillId="2" borderId="3" xfId="1" applyNumberFormat="1" applyFont="1" applyFill="1" applyBorder="1" applyAlignment="1" applyProtection="1">
      <alignment horizontal="right" vertical="center"/>
      <protection locked="0"/>
    </xf>
    <xf numFmtId="38" fontId="23" fillId="2" borderId="6" xfId="1" applyNumberFormat="1" applyFont="1" applyFill="1" applyBorder="1" applyAlignment="1" applyProtection="1">
      <alignment horizontal="right" vertical="center"/>
      <protection locked="0"/>
    </xf>
    <xf numFmtId="178" fontId="23" fillId="2" borderId="10" xfId="1" applyNumberFormat="1" applyFont="1" applyFill="1" applyBorder="1" applyAlignment="1" applyProtection="1">
      <alignment horizontal="right" vertical="center"/>
      <protection locked="0"/>
    </xf>
    <xf numFmtId="38" fontId="23" fillId="2" borderId="42" xfId="0" applyNumberFormat="1" applyFont="1" applyFill="1" applyBorder="1" applyAlignment="1" applyProtection="1">
      <alignment horizontal="right" vertical="center"/>
      <protection locked="0"/>
    </xf>
    <xf numFmtId="40" fontId="23" fillId="2" borderId="13" xfId="0" applyNumberFormat="1" applyFont="1" applyFill="1" applyBorder="1" applyAlignment="1" applyProtection="1">
      <alignment horizontal="right" vertical="center"/>
      <protection locked="0"/>
    </xf>
    <xf numFmtId="38" fontId="23" fillId="2" borderId="9" xfId="0" applyNumberFormat="1" applyFont="1" applyFill="1" applyBorder="1" applyAlignment="1" applyProtection="1">
      <alignment horizontal="left" vertical="center"/>
      <protection locked="0"/>
    </xf>
    <xf numFmtId="38" fontId="23" fillId="2" borderId="13" xfId="0" applyNumberFormat="1" applyFont="1" applyFill="1" applyBorder="1" applyAlignment="1" applyProtection="1">
      <alignment horizontal="left" vertical="center"/>
      <protection locked="0"/>
    </xf>
    <xf numFmtId="182" fontId="23" fillId="2" borderId="4" xfId="1" applyNumberFormat="1" applyFont="1" applyFill="1" applyBorder="1" applyAlignment="1" applyProtection="1">
      <alignment horizontal="right" vertical="center"/>
      <protection locked="0"/>
    </xf>
    <xf numFmtId="182" fontId="23" fillId="2" borderId="6" xfId="1" applyNumberFormat="1" applyFont="1" applyFill="1" applyBorder="1" applyAlignment="1" applyProtection="1">
      <alignment horizontal="right" vertical="center"/>
      <protection locked="0"/>
    </xf>
    <xf numFmtId="178" fontId="23" fillId="2" borderId="46" xfId="1" applyNumberFormat="1" applyFont="1" applyFill="1" applyBorder="1" applyAlignment="1" applyProtection="1">
      <alignment horizontal="right" vertical="center"/>
      <protection locked="0"/>
    </xf>
    <xf numFmtId="178" fontId="23" fillId="2" borderId="47" xfId="1" applyNumberFormat="1" applyFont="1" applyFill="1" applyBorder="1" applyAlignment="1" applyProtection="1">
      <alignment horizontal="right" vertical="center"/>
      <protection locked="0"/>
    </xf>
    <xf numFmtId="14" fontId="23" fillId="2" borderId="15" xfId="0" applyNumberFormat="1" applyFont="1" applyFill="1" applyBorder="1" applyAlignment="1" applyProtection="1">
      <alignment horizontal="left" vertical="center"/>
      <protection locked="0"/>
    </xf>
    <xf numFmtId="14" fontId="23" fillId="2" borderId="4" xfId="0" applyNumberFormat="1" applyFont="1" applyFill="1" applyBorder="1" applyAlignment="1" applyProtection="1">
      <alignment horizontal="left" vertical="center"/>
      <protection locked="0"/>
    </xf>
    <xf numFmtId="14" fontId="23" fillId="2" borderId="42" xfId="0" applyNumberFormat="1" applyFont="1" applyFill="1" applyBorder="1" applyAlignment="1" applyProtection="1">
      <alignment horizontal="left" vertical="center"/>
      <protection locked="0"/>
    </xf>
    <xf numFmtId="14" fontId="23" fillId="2" borderId="13" xfId="0" applyNumberFormat="1" applyFont="1" applyFill="1" applyBorder="1" applyAlignment="1" applyProtection="1">
      <alignment horizontal="left" vertical="center"/>
      <protection locked="0"/>
    </xf>
    <xf numFmtId="38" fontId="23" fillId="2" borderId="3" xfId="6" applyNumberFormat="1" applyFont="1" applyFill="1" applyBorder="1" applyAlignment="1" applyProtection="1">
      <alignment horizontal="right" vertical="center"/>
      <protection locked="0"/>
    </xf>
    <xf numFmtId="182" fontId="23" fillId="2" borderId="4" xfId="6" applyNumberFormat="1" applyFont="1" applyFill="1" applyBorder="1" applyAlignment="1" applyProtection="1">
      <alignment horizontal="right" vertical="center"/>
      <protection locked="0"/>
    </xf>
    <xf numFmtId="182" fontId="23" fillId="2" borderId="6" xfId="6" applyNumberFormat="1" applyFont="1" applyFill="1" applyBorder="1" applyAlignment="1" applyProtection="1">
      <alignment horizontal="right" vertical="center"/>
      <protection locked="0"/>
    </xf>
    <xf numFmtId="49" fontId="23" fillId="2" borderId="15" xfId="6" applyNumberFormat="1" applyFont="1" applyFill="1" applyBorder="1" applyAlignment="1" applyProtection="1">
      <alignment horizontal="left" vertical="center"/>
      <protection locked="0"/>
    </xf>
    <xf numFmtId="0" fontId="23" fillId="2" borderId="4" xfId="6" applyFont="1" applyFill="1" applyBorder="1" applyAlignment="1" applyProtection="1">
      <alignment horizontal="left" vertical="center"/>
      <protection locked="0"/>
    </xf>
    <xf numFmtId="0" fontId="23" fillId="2" borderId="5" xfId="6" applyFont="1" applyFill="1" applyBorder="1" applyAlignment="1" applyProtection="1">
      <alignment horizontal="left" vertical="center"/>
      <protection locked="0"/>
    </xf>
    <xf numFmtId="178" fontId="23" fillId="2" borderId="57" xfId="1" applyNumberFormat="1" applyFont="1" applyFill="1" applyBorder="1" applyAlignment="1" applyProtection="1">
      <alignment horizontal="right" vertical="center"/>
      <protection locked="0"/>
    </xf>
    <xf numFmtId="49" fontId="23" fillId="2" borderId="12" xfId="6" applyNumberFormat="1" applyFont="1" applyFill="1" applyBorder="1" applyAlignment="1" applyProtection="1">
      <alignment horizontal="left" vertical="center"/>
      <protection locked="0"/>
    </xf>
    <xf numFmtId="38" fontId="23" fillId="2" borderId="12" xfId="6" applyNumberFormat="1" applyFont="1" applyFill="1" applyBorder="1" applyAlignment="1" applyProtection="1">
      <alignment horizontal="right" vertical="center"/>
      <protection locked="0"/>
    </xf>
    <xf numFmtId="182" fontId="23" fillId="2" borderId="13" xfId="6" applyNumberFormat="1" applyFont="1" applyFill="1" applyBorder="1" applyAlignment="1" applyProtection="1">
      <alignment horizontal="right" vertical="center"/>
      <protection locked="0"/>
    </xf>
    <xf numFmtId="182" fontId="23" fillId="2" borderId="41" xfId="6" applyNumberFormat="1" applyFont="1" applyFill="1" applyBorder="1" applyAlignment="1" applyProtection="1">
      <alignment horizontal="right" vertical="center"/>
      <protection locked="0"/>
    </xf>
    <xf numFmtId="0" fontId="11" fillId="0" borderId="0" xfId="6" applyFont="1" applyProtection="1">
      <alignment vertical="center"/>
    </xf>
    <xf numFmtId="0" fontId="12" fillId="0" borderId="0" xfId="2" applyFont="1" applyProtection="1">
      <alignment vertical="center"/>
    </xf>
    <xf numFmtId="0" fontId="13" fillId="0" borderId="0" xfId="2" applyFont="1" applyProtection="1">
      <alignment vertical="center"/>
    </xf>
    <xf numFmtId="179" fontId="6" fillId="0" borderId="0" xfId="1" applyNumberFormat="1" applyFont="1" applyAlignment="1" applyProtection="1">
      <alignment horizontal="right" vertical="top"/>
    </xf>
    <xf numFmtId="179" fontId="11" fillId="0" borderId="0" xfId="1" applyNumberFormat="1" applyFont="1" applyAlignment="1" applyProtection="1">
      <alignment vertical="top"/>
    </xf>
    <xf numFmtId="0" fontId="11" fillId="0" borderId="0" xfId="2" applyFont="1" applyProtection="1">
      <alignment vertical="center"/>
    </xf>
    <xf numFmtId="0" fontId="14" fillId="0" borderId="0" xfId="2" applyFont="1" applyProtection="1">
      <alignment vertical="center"/>
    </xf>
    <xf numFmtId="0" fontId="11" fillId="0" borderId="0" xfId="1" applyFont="1" applyProtection="1">
      <alignment vertical="center"/>
    </xf>
    <xf numFmtId="0" fontId="15" fillId="0" borderId="20" xfId="2" applyFont="1" applyBorder="1" applyProtection="1">
      <alignment vertical="center"/>
    </xf>
    <xf numFmtId="0" fontId="15" fillId="0" borderId="21" xfId="2" applyFont="1" applyBorder="1" applyProtection="1">
      <alignment vertical="center"/>
    </xf>
    <xf numFmtId="0" fontId="15" fillId="0" borderId="23" xfId="2" applyFont="1" applyBorder="1" applyProtection="1">
      <alignment vertical="center"/>
    </xf>
    <xf numFmtId="0" fontId="15" fillId="0" borderId="24" xfId="2" applyFont="1" applyBorder="1" applyProtection="1">
      <alignment vertical="center"/>
    </xf>
    <xf numFmtId="0" fontId="15" fillId="0" borderId="0" xfId="2" applyFont="1" applyProtection="1">
      <alignment vertical="center"/>
    </xf>
    <xf numFmtId="0" fontId="15" fillId="0" borderId="26" xfId="2" applyFont="1" applyBorder="1" applyProtection="1">
      <alignment vertical="center"/>
    </xf>
    <xf numFmtId="0" fontId="15" fillId="0" borderId="22" xfId="2" applyFont="1" applyBorder="1" applyProtection="1">
      <alignment vertical="center"/>
    </xf>
    <xf numFmtId="0" fontId="15" fillId="0" borderId="18" xfId="2" applyFont="1" applyBorder="1" applyProtection="1">
      <alignment vertical="center"/>
    </xf>
    <xf numFmtId="0" fontId="15" fillId="0" borderId="19" xfId="2" applyFont="1" applyBorder="1" applyProtection="1">
      <alignment vertical="center"/>
    </xf>
    <xf numFmtId="0" fontId="16" fillId="0" borderId="20" xfId="0" applyFont="1" applyBorder="1" applyAlignment="1" applyProtection="1">
      <alignment horizontal="left" vertical="center" indent="1"/>
    </xf>
    <xf numFmtId="0" fontId="16" fillId="0" borderId="21" xfId="0" applyFont="1" applyBorder="1" applyAlignment="1" applyProtection="1">
      <alignment horizontal="left" vertical="center" indent="1"/>
    </xf>
    <xf numFmtId="0" fontId="16" fillId="0" borderId="23" xfId="0" applyFont="1" applyBorder="1" applyAlignment="1" applyProtection="1">
      <alignment horizontal="left" vertical="center" indent="1"/>
    </xf>
    <xf numFmtId="0" fontId="16" fillId="0" borderId="24" xfId="0" applyFont="1" applyBorder="1" applyProtection="1">
      <alignment vertical="center"/>
    </xf>
    <xf numFmtId="0" fontId="16" fillId="0" borderId="0" xfId="0" applyFont="1" applyProtection="1">
      <alignment vertical="center"/>
    </xf>
    <xf numFmtId="0" fontId="11" fillId="0" borderId="21" xfId="0" applyFont="1" applyBorder="1" applyProtection="1">
      <alignment vertical="center"/>
    </xf>
    <xf numFmtId="0" fontId="11" fillId="0" borderId="23" xfId="0" applyFont="1" applyBorder="1" applyProtection="1">
      <alignment vertical="center"/>
    </xf>
    <xf numFmtId="180" fontId="11" fillId="0" borderId="24" xfId="0" applyNumberFormat="1" applyFont="1" applyBorder="1" applyProtection="1">
      <alignment vertical="center"/>
    </xf>
    <xf numFmtId="180" fontId="11" fillId="0" borderId="0" xfId="0" applyNumberFormat="1" applyFont="1" applyProtection="1">
      <alignment vertical="center"/>
    </xf>
    <xf numFmtId="0" fontId="11" fillId="0" borderId="0" xfId="0" applyFont="1" applyProtection="1">
      <alignment vertical="center"/>
    </xf>
    <xf numFmtId="0" fontId="17" fillId="0" borderId="0" xfId="0" applyFont="1" applyAlignment="1" applyProtection="1">
      <alignment horizontal="right" vertical="top"/>
    </xf>
    <xf numFmtId="0" fontId="17" fillId="0" borderId="0" xfId="0" applyFont="1" applyAlignment="1" applyProtection="1">
      <alignment vertical="top"/>
    </xf>
    <xf numFmtId="0" fontId="11" fillId="0" borderId="26" xfId="0" applyFont="1" applyBorder="1" applyProtection="1">
      <alignment vertical="center"/>
    </xf>
    <xf numFmtId="0" fontId="11" fillId="0" borderId="0" xfId="0" applyFont="1" applyProtection="1">
      <alignment vertical="center"/>
    </xf>
    <xf numFmtId="0" fontId="17" fillId="0" borderId="0" xfId="0" applyFont="1" applyAlignment="1" applyProtection="1">
      <alignment vertical="top"/>
    </xf>
    <xf numFmtId="0" fontId="18" fillId="0" borderId="0" xfId="0" applyFont="1" applyAlignment="1" applyProtection="1">
      <alignment vertical="top"/>
    </xf>
    <xf numFmtId="0" fontId="11" fillId="0" borderId="24" xfId="0" applyFont="1" applyBorder="1" applyProtection="1">
      <alignment vertical="center"/>
    </xf>
    <xf numFmtId="177" fontId="17" fillId="0" borderId="0" xfId="0" applyNumberFormat="1" applyFont="1" applyAlignment="1" applyProtection="1">
      <alignment vertical="top"/>
    </xf>
    <xf numFmtId="0" fontId="19" fillId="0" borderId="26" xfId="0" applyFont="1" applyBorder="1" applyAlignment="1" applyProtection="1">
      <alignment vertical="top"/>
    </xf>
    <xf numFmtId="49" fontId="17" fillId="0" borderId="0" xfId="0" applyNumberFormat="1" applyFont="1" applyAlignment="1" applyProtection="1">
      <alignment horizontal="right" vertical="top"/>
    </xf>
    <xf numFmtId="0" fontId="11" fillId="0" borderId="0" xfId="2" applyFont="1" applyAlignment="1" applyProtection="1">
      <alignment horizontal="right" vertical="center"/>
    </xf>
    <xf numFmtId="0" fontId="18" fillId="0" borderId="0" xfId="0" quotePrefix="1" applyFont="1" applyAlignment="1" applyProtection="1">
      <alignment vertical="top"/>
    </xf>
    <xf numFmtId="49" fontId="18" fillId="0" borderId="0" xfId="0" applyNumberFormat="1" applyFont="1" applyAlignment="1" applyProtection="1">
      <alignment vertical="top"/>
    </xf>
    <xf numFmtId="182" fontId="18" fillId="0" borderId="0" xfId="0" applyNumberFormat="1" applyFont="1" applyAlignment="1" applyProtection="1">
      <alignment vertical="top"/>
    </xf>
    <xf numFmtId="0" fontId="11" fillId="0" borderId="24" xfId="2" applyFont="1" applyBorder="1" applyProtection="1">
      <alignment vertical="center"/>
    </xf>
    <xf numFmtId="0" fontId="20" fillId="0" borderId="0" xfId="0" applyFont="1" applyAlignment="1" applyProtection="1">
      <alignment vertical="top"/>
    </xf>
    <xf numFmtId="0" fontId="18" fillId="0" borderId="26" xfId="0" applyFont="1" applyBorder="1" applyAlignment="1" applyProtection="1">
      <alignment vertical="top"/>
    </xf>
    <xf numFmtId="0" fontId="11" fillId="0" borderId="22" xfId="0" applyFont="1" applyBorder="1" applyProtection="1">
      <alignment vertical="center"/>
    </xf>
    <xf numFmtId="0" fontId="11" fillId="0" borderId="18" xfId="0" applyFont="1" applyBorder="1" applyProtection="1">
      <alignment vertical="center"/>
    </xf>
    <xf numFmtId="0" fontId="19" fillId="0" borderId="18" xfId="0" applyFont="1" applyBorder="1" applyAlignment="1" applyProtection="1">
      <alignment vertical="top"/>
    </xf>
    <xf numFmtId="49" fontId="19" fillId="0" borderId="18" xfId="0" applyNumberFormat="1" applyFont="1" applyBorder="1" applyAlignment="1" applyProtection="1">
      <alignment vertical="top"/>
    </xf>
    <xf numFmtId="0" fontId="11" fillId="0" borderId="19" xfId="0" applyFont="1" applyBorder="1" applyProtection="1">
      <alignment vertical="center"/>
    </xf>
    <xf numFmtId="49" fontId="19" fillId="0" borderId="0" xfId="0" applyNumberFormat="1" applyFont="1" applyAlignment="1" applyProtection="1">
      <alignment vertical="top"/>
    </xf>
    <xf numFmtId="0" fontId="19" fillId="0" borderId="0" xfId="0" applyFont="1" applyAlignment="1" applyProtection="1">
      <alignment vertical="top"/>
    </xf>
    <xf numFmtId="49" fontId="11" fillId="0" borderId="0" xfId="2" applyNumberFormat="1" applyFont="1" applyProtection="1">
      <alignment vertical="center"/>
    </xf>
    <xf numFmtId="0" fontId="17" fillId="0" borderId="0" xfId="0" applyFont="1" applyProtection="1">
      <alignment vertical="center"/>
    </xf>
    <xf numFmtId="0" fontId="18" fillId="0" borderId="0" xfId="0" applyFont="1" applyAlignment="1" applyProtection="1">
      <alignment vertical="top" wrapText="1"/>
    </xf>
    <xf numFmtId="0" fontId="11" fillId="0" borderId="0" xfId="0" applyFont="1" applyAlignment="1" applyProtection="1">
      <alignment vertical="top"/>
    </xf>
    <xf numFmtId="49" fontId="17" fillId="0" borderId="0" xfId="0" applyNumberFormat="1" applyFont="1" applyAlignment="1" applyProtection="1">
      <alignment vertical="top"/>
    </xf>
    <xf numFmtId="182" fontId="17" fillId="0" borderId="0" xfId="0" applyNumberFormat="1" applyFont="1" applyAlignment="1" applyProtection="1">
      <alignment vertical="top"/>
    </xf>
    <xf numFmtId="0" fontId="17" fillId="0" borderId="18" xfId="0" applyFont="1" applyBorder="1" applyAlignment="1" applyProtection="1">
      <alignment horizontal="right" vertical="top"/>
    </xf>
    <xf numFmtId="0" fontId="17" fillId="0" borderId="18" xfId="0" applyFont="1" applyBorder="1" applyAlignment="1" applyProtection="1">
      <alignment vertical="top"/>
    </xf>
    <xf numFmtId="49" fontId="17" fillId="0" borderId="18" xfId="0" applyNumberFormat="1" applyFont="1" applyBorder="1" applyAlignment="1" applyProtection="1">
      <alignment vertical="top"/>
    </xf>
    <xf numFmtId="182" fontId="17" fillId="0" borderId="18" xfId="0" applyNumberFormat="1" applyFont="1" applyBorder="1" applyAlignment="1" applyProtection="1">
      <alignment vertical="top"/>
    </xf>
    <xf numFmtId="49" fontId="11" fillId="0" borderId="0" xfId="0" applyNumberFormat="1" applyFont="1" applyProtection="1">
      <alignment vertical="center"/>
    </xf>
    <xf numFmtId="178" fontId="11" fillId="0" borderId="0" xfId="2" applyNumberFormat="1" applyFont="1" applyProtection="1">
      <alignment vertical="center"/>
    </xf>
    <xf numFmtId="0" fontId="21" fillId="0" borderId="24" xfId="0" applyFont="1" applyBorder="1" applyProtection="1">
      <alignment vertical="center"/>
    </xf>
    <xf numFmtId="0" fontId="21" fillId="0" borderId="0" xfId="0" applyFont="1" applyProtection="1">
      <alignment vertical="center"/>
    </xf>
    <xf numFmtId="49" fontId="11" fillId="0" borderId="21" xfId="0" applyNumberFormat="1" applyFont="1" applyBorder="1" applyProtection="1">
      <alignment vertical="center"/>
    </xf>
    <xf numFmtId="178" fontId="11" fillId="0" borderId="21" xfId="0" applyNumberFormat="1" applyFont="1" applyBorder="1" applyProtection="1">
      <alignment vertical="center"/>
    </xf>
    <xf numFmtId="0" fontId="18" fillId="0" borderId="0" xfId="0" applyFont="1" applyAlignment="1" applyProtection="1">
      <alignment horizontal="left" vertical="center" wrapText="1"/>
    </xf>
    <xf numFmtId="178" fontId="17" fillId="0" borderId="0" xfId="0" applyNumberFormat="1" applyFont="1" applyAlignment="1" applyProtection="1">
      <alignment vertical="top"/>
    </xf>
    <xf numFmtId="182" fontId="19" fillId="0" borderId="18" xfId="0" applyNumberFormat="1" applyFont="1" applyBorder="1" applyAlignment="1" applyProtection="1">
      <alignment vertical="top"/>
    </xf>
    <xf numFmtId="182" fontId="19" fillId="0" borderId="0" xfId="0" applyNumberFormat="1" applyFont="1" applyAlignment="1" applyProtection="1">
      <alignment vertical="top"/>
    </xf>
    <xf numFmtId="182" fontId="11" fillId="0" borderId="0" xfId="0" applyNumberFormat="1" applyFont="1" applyProtection="1">
      <alignment vertical="center"/>
    </xf>
    <xf numFmtId="0" fontId="18" fillId="0" borderId="0" xfId="0" applyFont="1" applyProtection="1">
      <alignment vertical="center"/>
    </xf>
    <xf numFmtId="0" fontId="11" fillId="0" borderId="26" xfId="2" applyFont="1" applyBorder="1" applyProtection="1">
      <alignment vertical="center"/>
    </xf>
    <xf numFmtId="49" fontId="18" fillId="0" borderId="0" xfId="0" applyNumberFormat="1" applyFont="1" applyAlignment="1" applyProtection="1">
      <alignment horizontal="right" vertical="top"/>
    </xf>
    <xf numFmtId="178" fontId="19" fillId="0" borderId="18" xfId="0" applyNumberFormat="1" applyFont="1" applyBorder="1" applyAlignment="1" applyProtection="1">
      <alignment vertical="top"/>
    </xf>
    <xf numFmtId="178" fontId="19" fillId="0" borderId="0" xfId="0" applyNumberFormat="1" applyFont="1" applyAlignment="1" applyProtection="1">
      <alignment vertical="top"/>
    </xf>
    <xf numFmtId="178" fontId="11" fillId="0" borderId="0" xfId="0" applyNumberFormat="1" applyFont="1" applyProtection="1">
      <alignment vertical="center"/>
    </xf>
    <xf numFmtId="0" fontId="11" fillId="0" borderId="18" xfId="2" applyFont="1" applyBorder="1" applyProtection="1">
      <alignment vertical="center"/>
    </xf>
    <xf numFmtId="0" fontId="11" fillId="0" borderId="23" xfId="2" applyFont="1" applyBorder="1" applyProtection="1">
      <alignment vertical="center"/>
    </xf>
    <xf numFmtId="0" fontId="22" fillId="0" borderId="0" xfId="0" applyFont="1" applyAlignment="1" applyProtection="1">
      <alignment horizontal="left" vertical="center" wrapText="1"/>
    </xf>
    <xf numFmtId="0" fontId="22" fillId="0" borderId="0" xfId="0" applyFont="1" applyAlignment="1" applyProtection="1">
      <alignment horizontal="left" vertical="center"/>
    </xf>
    <xf numFmtId="49" fontId="20" fillId="0" borderId="0" xfId="0" applyNumberFormat="1" applyFont="1" applyAlignment="1" applyProtection="1">
      <alignment horizontal="right" vertical="top"/>
    </xf>
    <xf numFmtId="0" fontId="24" fillId="0" borderId="0" xfId="0" applyFont="1" applyAlignment="1" applyProtection="1">
      <alignment horizontal="left" vertical="top" wrapText="1"/>
    </xf>
    <xf numFmtId="0" fontId="24" fillId="0" borderId="0" xfId="0" applyFont="1" applyAlignment="1" applyProtection="1">
      <alignment horizontal="left" vertical="top"/>
    </xf>
    <xf numFmtId="49" fontId="11" fillId="0" borderId="18" xfId="0" applyNumberFormat="1" applyFont="1" applyBorder="1" applyAlignment="1" applyProtection="1">
      <alignment vertical="top"/>
    </xf>
    <xf numFmtId="0" fontId="11" fillId="0" borderId="18" xfId="0" applyFont="1" applyBorder="1" applyAlignment="1" applyProtection="1">
      <alignment vertical="top"/>
    </xf>
    <xf numFmtId="0" fontId="11" fillId="0" borderId="19" xfId="2" applyFont="1" applyBorder="1" applyProtection="1">
      <alignment vertical="center"/>
    </xf>
    <xf numFmtId="0" fontId="11" fillId="0" borderId="22" xfId="2" applyFont="1" applyBorder="1" applyProtection="1">
      <alignment vertical="center"/>
    </xf>
    <xf numFmtId="0" fontId="16" fillId="0" borderId="24" xfId="0" applyFont="1" applyBorder="1" applyAlignment="1" applyProtection="1">
      <alignment horizontal="left" vertical="center" indent="1"/>
    </xf>
    <xf numFmtId="0" fontId="16" fillId="0" borderId="0" xfId="0" applyFont="1" applyAlignment="1" applyProtection="1">
      <alignment horizontal="left" vertical="center" indent="1"/>
    </xf>
    <xf numFmtId="183" fontId="11" fillId="0" borderId="0" xfId="1" applyNumberFormat="1" applyFont="1" applyProtection="1">
      <alignment vertical="center"/>
    </xf>
    <xf numFmtId="181" fontId="11" fillId="0" borderId="0" xfId="0" applyNumberFormat="1" applyFont="1" applyProtection="1">
      <alignment vertical="center"/>
    </xf>
    <xf numFmtId="180" fontId="11" fillId="0" borderId="0" xfId="0" applyNumberFormat="1" applyFont="1" applyAlignment="1" applyProtection="1">
      <alignment vertical="top"/>
    </xf>
    <xf numFmtId="0" fontId="11" fillId="0" borderId="0" xfId="2" applyFont="1" applyAlignment="1" applyProtection="1">
      <alignment vertical="top"/>
    </xf>
    <xf numFmtId="177" fontId="18" fillId="0" borderId="0" xfId="0" applyNumberFormat="1" applyFont="1" applyAlignment="1" applyProtection="1">
      <alignment horizontal="right" vertical="top"/>
    </xf>
    <xf numFmtId="0" fontId="18" fillId="0" borderId="0" xfId="0" applyFont="1" applyAlignment="1" applyProtection="1">
      <alignment horizontal="left" vertical="top" wrapText="1"/>
    </xf>
    <xf numFmtId="182" fontId="11" fillId="0" borderId="0" xfId="1" applyNumberFormat="1" applyFont="1" applyAlignment="1" applyProtection="1">
      <alignment horizontal="right" vertical="center"/>
    </xf>
    <xf numFmtId="178" fontId="11" fillId="0" borderId="0" xfId="1" applyNumberFormat="1" applyFont="1" applyAlignment="1" applyProtection="1">
      <alignment horizontal="right" vertical="center"/>
    </xf>
    <xf numFmtId="0" fontId="18" fillId="0" borderId="0" xfId="2" applyFont="1" applyAlignment="1" applyProtection="1">
      <alignment horizontal="left" vertical="center" wrapText="1"/>
    </xf>
    <xf numFmtId="0" fontId="11" fillId="0" borderId="25"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36" xfId="0" applyFont="1" applyBorder="1" applyAlignment="1" applyProtection="1">
      <alignment horizontal="left" vertical="center"/>
    </xf>
    <xf numFmtId="0" fontId="11" fillId="0" borderId="20" xfId="2" applyFont="1" applyBorder="1" applyAlignment="1" applyProtection="1">
      <alignment horizontal="center" vertical="center"/>
    </xf>
    <xf numFmtId="0" fontId="11" fillId="0" borderId="21" xfId="2" applyFont="1" applyBorder="1" applyAlignment="1" applyProtection="1">
      <alignment horizontal="center" vertical="center"/>
    </xf>
    <xf numFmtId="0" fontId="11" fillId="0" borderId="23" xfId="2" applyFont="1" applyBorder="1" applyAlignment="1" applyProtection="1">
      <alignment horizontal="center" vertical="center"/>
    </xf>
    <xf numFmtId="49" fontId="11" fillId="0" borderId="25" xfId="0" applyNumberFormat="1" applyFont="1" applyBorder="1" applyAlignment="1" applyProtection="1">
      <alignment horizontal="left" vertical="center"/>
    </xf>
    <xf numFmtId="49" fontId="11" fillId="0" borderId="2" xfId="0" applyNumberFormat="1" applyFont="1" applyBorder="1" applyAlignment="1" applyProtection="1">
      <alignment horizontal="left" vertical="center"/>
    </xf>
    <xf numFmtId="49" fontId="11" fillId="0" borderId="36" xfId="0" applyNumberFormat="1" applyFont="1" applyBorder="1" applyAlignment="1" applyProtection="1">
      <alignment horizontal="left" vertical="center"/>
    </xf>
    <xf numFmtId="0" fontId="11" fillId="0" borderId="20" xfId="0" applyFont="1" applyBorder="1" applyAlignment="1" applyProtection="1">
      <alignment horizontal="center" vertical="center"/>
    </xf>
    <xf numFmtId="0" fontId="11" fillId="0" borderId="21" xfId="0" applyFont="1" applyBorder="1" applyAlignment="1" applyProtection="1">
      <alignment horizontal="center" vertical="center"/>
    </xf>
    <xf numFmtId="0" fontId="11" fillId="0" borderId="23" xfId="0" applyFont="1" applyBorder="1" applyAlignment="1" applyProtection="1">
      <alignment horizontal="center" vertical="center"/>
    </xf>
    <xf numFmtId="180" fontId="11" fillId="0" borderId="26" xfId="0" applyNumberFormat="1" applyFont="1" applyBorder="1" applyProtection="1">
      <alignment vertical="center"/>
    </xf>
    <xf numFmtId="0" fontId="11" fillId="0" borderId="15" xfId="0" applyFont="1" applyBorder="1" applyAlignment="1" applyProtection="1">
      <alignment horizontal="left" vertical="center"/>
    </xf>
    <xf numFmtId="0" fontId="11" fillId="0" borderId="4" xfId="0" applyFont="1" applyBorder="1" applyAlignment="1" applyProtection="1">
      <alignment horizontal="left" vertical="center"/>
    </xf>
    <xf numFmtId="0" fontId="11" fillId="0" borderId="6" xfId="0" applyFont="1" applyBorder="1" applyAlignment="1" applyProtection="1">
      <alignment horizontal="left" vertical="center"/>
    </xf>
    <xf numFmtId="49" fontId="11" fillId="3" borderId="15" xfId="0" applyNumberFormat="1" applyFont="1" applyFill="1" applyBorder="1" applyAlignment="1" applyProtection="1">
      <alignment horizontal="center" vertical="center"/>
    </xf>
    <xf numFmtId="49" fontId="11" fillId="3" borderId="4" xfId="0" applyNumberFormat="1" applyFont="1" applyFill="1" applyBorder="1" applyAlignment="1" applyProtection="1">
      <alignment horizontal="center" vertical="center"/>
    </xf>
    <xf numFmtId="49" fontId="11" fillId="3" borderId="6" xfId="0" applyNumberFormat="1" applyFont="1" applyFill="1" applyBorder="1" applyAlignment="1" applyProtection="1">
      <alignment horizontal="center" vertical="center"/>
    </xf>
    <xf numFmtId="0" fontId="11" fillId="3" borderId="15" xfId="0" applyFont="1" applyFill="1" applyBorder="1" applyAlignment="1" applyProtection="1">
      <alignment horizontal="center" vertical="center"/>
    </xf>
    <xf numFmtId="0" fontId="11" fillId="3" borderId="4"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11" fillId="0" borderId="16" xfId="0" applyFont="1" applyBorder="1" applyAlignment="1" applyProtection="1">
      <alignment horizontal="left" vertical="center"/>
    </xf>
    <xf numFmtId="0" fontId="11" fillId="0" borderId="9"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3" borderId="16"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11" xfId="0" applyFont="1" applyFill="1" applyBorder="1" applyAlignment="1" applyProtection="1">
      <alignment horizontal="center" vertical="center"/>
    </xf>
    <xf numFmtId="38" fontId="11" fillId="0" borderId="49" xfId="0" applyNumberFormat="1" applyFont="1" applyBorder="1" applyAlignment="1" applyProtection="1">
      <alignment horizontal="right" vertical="center"/>
    </xf>
    <xf numFmtId="38" fontId="11" fillId="0" borderId="38" xfId="0" applyNumberFormat="1" applyFont="1" applyBorder="1" applyAlignment="1" applyProtection="1">
      <alignment horizontal="right" vertical="center"/>
    </xf>
    <xf numFmtId="0" fontId="22" fillId="0" borderId="26" xfId="0" applyFont="1" applyBorder="1" applyProtection="1">
      <alignment vertical="center"/>
    </xf>
    <xf numFmtId="0" fontId="11" fillId="0" borderId="43" xfId="0" applyFont="1" applyBorder="1" applyAlignment="1" applyProtection="1">
      <alignment horizontal="left" vertical="center"/>
    </xf>
    <xf numFmtId="0" fontId="11" fillId="0" borderId="31" xfId="0" applyFont="1" applyBorder="1" applyAlignment="1" applyProtection="1">
      <alignment horizontal="left" vertical="center"/>
    </xf>
    <xf numFmtId="0" fontId="11" fillId="0" borderId="44" xfId="0" applyFont="1" applyBorder="1" applyAlignment="1" applyProtection="1">
      <alignment horizontal="left" vertical="center"/>
    </xf>
    <xf numFmtId="0" fontId="22" fillId="0" borderId="11" xfId="0" applyFont="1" applyBorder="1" applyProtection="1">
      <alignment vertical="center"/>
    </xf>
    <xf numFmtId="0" fontId="11" fillId="0" borderId="22" xfId="0" applyFont="1" applyBorder="1" applyAlignment="1" applyProtection="1">
      <alignment horizontal="left" vertical="top"/>
    </xf>
    <xf numFmtId="0" fontId="11" fillId="0" borderId="18" xfId="0" applyFont="1" applyBorder="1" applyAlignment="1" applyProtection="1">
      <alignment horizontal="left" vertical="top"/>
    </xf>
    <xf numFmtId="0" fontId="11" fillId="0" borderId="19" xfId="0" applyFont="1" applyBorder="1" applyAlignment="1" applyProtection="1">
      <alignment horizontal="left" vertical="top"/>
    </xf>
    <xf numFmtId="0" fontId="22" fillId="0" borderId="19" xfId="0" applyFont="1" applyBorder="1" applyProtection="1">
      <alignment vertical="center"/>
    </xf>
    <xf numFmtId="0" fontId="11" fillId="0" borderId="0" xfId="0" applyFont="1" applyAlignment="1" applyProtection="1">
      <alignment horizontal="left" vertical="top"/>
    </xf>
    <xf numFmtId="0" fontId="18" fillId="0" borderId="0" xfId="0" applyFont="1" applyAlignment="1" applyProtection="1">
      <alignment vertical="top"/>
    </xf>
    <xf numFmtId="178" fontId="11" fillId="0" borderId="26" xfId="1" applyNumberFormat="1" applyFont="1" applyBorder="1" applyAlignment="1" applyProtection="1">
      <alignment horizontal="right" vertical="center"/>
    </xf>
    <xf numFmtId="177" fontId="18" fillId="0" borderId="0" xfId="0" applyNumberFormat="1" applyFont="1" applyAlignment="1" applyProtection="1">
      <alignment vertical="top"/>
    </xf>
    <xf numFmtId="182" fontId="11" fillId="0" borderId="0" xfId="1" applyNumberFormat="1" applyFont="1" applyAlignment="1" applyProtection="1">
      <alignment horizontal="center" vertical="center"/>
    </xf>
    <xf numFmtId="178" fontId="11" fillId="0" borderId="0" xfId="1" applyNumberFormat="1" applyFont="1" applyAlignment="1" applyProtection="1">
      <alignment horizontal="left" vertical="center"/>
    </xf>
    <xf numFmtId="177" fontId="17" fillId="0" borderId="0" xfId="0" applyNumberFormat="1" applyFont="1" applyAlignment="1" applyProtection="1">
      <alignment horizontal="right" vertical="top"/>
    </xf>
    <xf numFmtId="0" fontId="11" fillId="0" borderId="0" xfId="0" applyFont="1" applyAlignment="1" applyProtection="1">
      <alignment horizontal="left" vertical="center"/>
    </xf>
    <xf numFmtId="178" fontId="11" fillId="0" borderId="0" xfId="1" applyNumberFormat="1" applyFont="1" applyProtection="1">
      <alignment vertical="center"/>
    </xf>
    <xf numFmtId="182" fontId="17" fillId="0" borderId="0" xfId="0" applyNumberFormat="1" applyFont="1" applyAlignment="1" applyProtection="1">
      <alignment horizontal="right" vertical="top"/>
    </xf>
    <xf numFmtId="178" fontId="11" fillId="0" borderId="15" xfId="1" applyNumberFormat="1" applyFont="1" applyBorder="1" applyAlignment="1" applyProtection="1">
      <alignment horizontal="left" vertical="center"/>
    </xf>
    <xf numFmtId="178" fontId="11" fillId="0" borderId="4" xfId="1" applyNumberFormat="1" applyFont="1" applyBorder="1" applyAlignment="1" applyProtection="1">
      <alignment horizontal="left" vertical="center"/>
    </xf>
    <xf numFmtId="178" fontId="11" fillId="0" borderId="6" xfId="1" applyNumberFormat="1" applyFont="1" applyBorder="1" applyAlignment="1" applyProtection="1">
      <alignment horizontal="left" vertical="center"/>
    </xf>
    <xf numFmtId="178" fontId="11" fillId="0" borderId="16" xfId="1" applyNumberFormat="1" applyFont="1" applyBorder="1" applyAlignment="1" applyProtection="1">
      <alignment horizontal="left" vertical="center"/>
    </xf>
    <xf numFmtId="178" fontId="11" fillId="0" borderId="9" xfId="1" applyNumberFormat="1" applyFont="1" applyBorder="1" applyAlignment="1" applyProtection="1">
      <alignment horizontal="left" vertical="center"/>
    </xf>
    <xf numFmtId="178" fontId="11" fillId="0" borderId="11" xfId="1" applyNumberFormat="1" applyFont="1" applyBorder="1" applyAlignment="1" applyProtection="1">
      <alignment horizontal="left" vertical="center"/>
    </xf>
    <xf numFmtId="182" fontId="11" fillId="0" borderId="16" xfId="1" applyNumberFormat="1" applyFont="1" applyBorder="1" applyAlignment="1" applyProtection="1">
      <alignment horizontal="left" vertical="center"/>
    </xf>
    <xf numFmtId="182" fontId="11" fillId="0" borderId="9" xfId="1" applyNumberFormat="1" applyFont="1" applyBorder="1" applyAlignment="1" applyProtection="1">
      <alignment horizontal="left" vertical="center"/>
    </xf>
    <xf numFmtId="182" fontId="11" fillId="0" borderId="11" xfId="1" applyNumberFormat="1" applyFont="1" applyBorder="1" applyAlignment="1" applyProtection="1">
      <alignment horizontal="left" vertical="center"/>
    </xf>
    <xf numFmtId="38" fontId="23" fillId="0" borderId="16" xfId="1" applyNumberFormat="1" applyFont="1" applyBorder="1" applyAlignment="1" applyProtection="1">
      <alignment horizontal="right" vertical="center"/>
    </xf>
    <xf numFmtId="182" fontId="23" fillId="0" borderId="9" xfId="1" applyNumberFormat="1" applyFont="1" applyBorder="1" applyAlignment="1" applyProtection="1">
      <alignment horizontal="right" vertical="center"/>
    </xf>
    <xf numFmtId="182" fontId="23" fillId="0" borderId="11" xfId="1" applyNumberFormat="1" applyFont="1" applyBorder="1" applyAlignment="1" applyProtection="1">
      <alignment horizontal="right" vertical="center"/>
    </xf>
    <xf numFmtId="178" fontId="23" fillId="0" borderId="42" xfId="1" applyNumberFormat="1" applyFont="1" applyBorder="1" applyAlignment="1" applyProtection="1">
      <alignment horizontal="left" vertical="center"/>
    </xf>
    <xf numFmtId="178" fontId="11" fillId="0" borderId="13" xfId="1" applyNumberFormat="1" applyFont="1" applyBorder="1" applyAlignment="1" applyProtection="1">
      <alignment horizontal="left" vertical="center"/>
    </xf>
    <xf numFmtId="178" fontId="11" fillId="0" borderId="41" xfId="1" applyNumberFormat="1" applyFont="1" applyBorder="1" applyAlignment="1" applyProtection="1">
      <alignment horizontal="left" vertical="center"/>
    </xf>
    <xf numFmtId="0" fontId="17" fillId="0" borderId="0" xfId="0" applyFont="1" applyAlignment="1" applyProtection="1">
      <alignment horizontal="left" vertical="top"/>
    </xf>
    <xf numFmtId="178" fontId="11" fillId="0" borderId="0" xfId="1" applyNumberFormat="1" applyFont="1" applyAlignment="1" applyProtection="1">
      <alignment vertical="top"/>
    </xf>
    <xf numFmtId="182" fontId="11" fillId="0" borderId="0" xfId="1" applyNumberFormat="1" applyFont="1" applyProtection="1">
      <alignment vertical="center"/>
    </xf>
    <xf numFmtId="0" fontId="11" fillId="0" borderId="25" xfId="0" applyFont="1" applyBorder="1" applyProtection="1">
      <alignment vertical="center"/>
    </xf>
    <xf numFmtId="0" fontId="11" fillId="0" borderId="2" xfId="0" applyFont="1" applyBorder="1" applyProtection="1">
      <alignment vertical="center"/>
    </xf>
    <xf numFmtId="0" fontId="11" fillId="0" borderId="36" xfId="0" applyFont="1" applyBorder="1" applyProtection="1">
      <alignment vertical="center"/>
    </xf>
    <xf numFmtId="178" fontId="11" fillId="0" borderId="25" xfId="1" applyNumberFormat="1" applyFont="1" applyBorder="1" applyAlignment="1" applyProtection="1">
      <alignment horizontal="center" vertical="center"/>
    </xf>
    <xf numFmtId="178" fontId="11" fillId="0" borderId="2" xfId="1" applyNumberFormat="1" applyFont="1" applyBorder="1" applyAlignment="1" applyProtection="1">
      <alignment horizontal="center" vertical="center"/>
    </xf>
    <xf numFmtId="178" fontId="11" fillId="0" borderId="36" xfId="1" applyNumberFormat="1" applyFont="1" applyBorder="1" applyAlignment="1" applyProtection="1">
      <alignment horizontal="center" vertical="center"/>
    </xf>
    <xf numFmtId="0" fontId="11" fillId="0" borderId="15" xfId="2" applyFont="1" applyBorder="1" applyProtection="1">
      <alignment vertical="center"/>
    </xf>
    <xf numFmtId="0" fontId="11" fillId="0" borderId="4" xfId="2" applyFont="1" applyBorder="1" applyProtection="1">
      <alignment vertical="center"/>
    </xf>
    <xf numFmtId="0" fontId="11" fillId="0" borderId="6" xfId="2" applyFont="1" applyBorder="1" applyProtection="1">
      <alignment vertical="center"/>
    </xf>
    <xf numFmtId="0" fontId="11" fillId="0" borderId="16" xfId="2" applyFont="1" applyBorder="1" applyProtection="1">
      <alignment vertical="center"/>
    </xf>
    <xf numFmtId="0" fontId="11" fillId="0" borderId="9" xfId="2" applyFont="1" applyBorder="1" applyProtection="1">
      <alignment vertical="center"/>
    </xf>
    <xf numFmtId="0" fontId="11" fillId="0" borderId="11" xfId="2" applyFont="1" applyBorder="1" applyProtection="1">
      <alignment vertical="center"/>
    </xf>
    <xf numFmtId="0" fontId="11" fillId="0" borderId="45" xfId="2" applyFont="1" applyBorder="1" applyProtection="1">
      <alignment vertical="center"/>
    </xf>
    <xf numFmtId="0" fontId="11" fillId="0" borderId="46" xfId="2" applyFont="1" applyBorder="1" applyProtection="1">
      <alignment vertical="center"/>
    </xf>
    <xf numFmtId="0" fontId="11" fillId="0" borderId="47" xfId="2" applyFont="1" applyBorder="1" applyProtection="1">
      <alignment vertical="center"/>
    </xf>
    <xf numFmtId="180" fontId="11" fillId="0" borderId="27" xfId="0" applyNumberFormat="1" applyFont="1" applyBorder="1" applyProtection="1">
      <alignment vertical="center"/>
    </xf>
    <xf numFmtId="180" fontId="11" fillId="0" borderId="28" xfId="0" applyNumberFormat="1" applyFont="1" applyBorder="1" applyProtection="1">
      <alignment vertical="center"/>
    </xf>
    <xf numFmtId="180" fontId="11" fillId="0" borderId="29" xfId="0" applyNumberFormat="1" applyFont="1" applyBorder="1" applyProtection="1">
      <alignment vertical="center"/>
    </xf>
    <xf numFmtId="38" fontId="23" fillId="0" borderId="27" xfId="1" applyNumberFormat="1" applyFont="1" applyBorder="1" applyAlignment="1" applyProtection="1">
      <alignment horizontal="right" vertical="center"/>
    </xf>
    <xf numFmtId="178" fontId="23" fillId="0" borderId="28" xfId="1" applyNumberFormat="1" applyFont="1" applyBorder="1" applyAlignment="1" applyProtection="1">
      <alignment horizontal="right" vertical="center"/>
    </xf>
    <xf numFmtId="178" fontId="23" fillId="0" borderId="29" xfId="1" applyNumberFormat="1" applyFont="1" applyBorder="1" applyAlignment="1" applyProtection="1">
      <alignment horizontal="right" vertical="center"/>
    </xf>
    <xf numFmtId="178" fontId="11" fillId="0" borderId="20" xfId="1" applyNumberFormat="1" applyFont="1" applyBorder="1" applyAlignment="1" applyProtection="1">
      <alignment horizontal="left" vertical="center"/>
    </xf>
    <xf numFmtId="178" fontId="11" fillId="0" borderId="21" xfId="1" applyNumberFormat="1" applyFont="1" applyBorder="1" applyAlignment="1" applyProtection="1">
      <alignment horizontal="left" vertical="center"/>
    </xf>
    <xf numFmtId="178" fontId="11" fillId="0" borderId="23" xfId="1" applyNumberFormat="1" applyFont="1" applyBorder="1" applyAlignment="1" applyProtection="1">
      <alignment horizontal="left" vertical="center"/>
    </xf>
    <xf numFmtId="178" fontId="11" fillId="0" borderId="43" xfId="1" applyNumberFormat="1" applyFont="1" applyBorder="1" applyAlignment="1" applyProtection="1">
      <alignment horizontal="left" vertical="center"/>
    </xf>
    <xf numFmtId="178" fontId="11" fillId="0" borderId="31" xfId="1" applyNumberFormat="1" applyFont="1" applyBorder="1" applyAlignment="1" applyProtection="1">
      <alignment horizontal="left" vertical="center"/>
    </xf>
    <xf numFmtId="178" fontId="11" fillId="0" borderId="44" xfId="1" applyNumberFormat="1" applyFont="1" applyBorder="1" applyAlignment="1" applyProtection="1">
      <alignment horizontal="left" vertical="center"/>
    </xf>
    <xf numFmtId="186" fontId="23" fillId="0" borderId="27" xfId="1" applyNumberFormat="1" applyFont="1" applyBorder="1" applyAlignment="1" applyProtection="1">
      <alignment horizontal="right" vertical="center"/>
    </xf>
    <xf numFmtId="184" fontId="23" fillId="0" borderId="28" xfId="1" applyNumberFormat="1" applyFont="1" applyBorder="1" applyAlignment="1" applyProtection="1">
      <alignment horizontal="right" vertical="center"/>
    </xf>
    <xf numFmtId="184" fontId="23" fillId="0" borderId="29" xfId="1" applyNumberFormat="1" applyFont="1" applyBorder="1" applyAlignment="1" applyProtection="1">
      <alignment horizontal="right" vertical="center"/>
    </xf>
    <xf numFmtId="0" fontId="19" fillId="0" borderId="19" xfId="0" applyFont="1" applyBorder="1" applyAlignment="1" applyProtection="1">
      <alignment vertical="top"/>
    </xf>
    <xf numFmtId="0" fontId="23" fillId="0" borderId="0" xfId="0" applyFont="1" applyAlignment="1" applyProtection="1">
      <alignment horizontal="left" vertical="center"/>
    </xf>
    <xf numFmtId="0" fontId="14" fillId="0" borderId="24" xfId="0" applyFont="1" applyBorder="1" applyProtection="1">
      <alignment vertical="center"/>
    </xf>
    <xf numFmtId="0" fontId="18" fillId="0" borderId="18" xfId="0" applyFont="1" applyBorder="1" applyAlignment="1" applyProtection="1">
      <alignment horizontal="left" vertical="center" wrapText="1"/>
    </xf>
    <xf numFmtId="180" fontId="11" fillId="0" borderId="50" xfId="0" applyNumberFormat="1" applyFont="1" applyBorder="1" applyProtection="1">
      <alignment vertical="center"/>
    </xf>
    <xf numFmtId="0" fontId="11" fillId="0" borderId="20" xfId="0" applyFont="1" applyBorder="1" applyAlignment="1" applyProtection="1">
      <alignment horizontal="left" vertical="center"/>
    </xf>
    <xf numFmtId="0" fontId="11" fillId="0" borderId="21" xfId="0" applyFont="1" applyBorder="1" applyAlignment="1" applyProtection="1">
      <alignment horizontal="left" vertical="center"/>
    </xf>
    <xf numFmtId="0" fontId="11" fillId="0" borderId="23" xfId="0" applyFont="1" applyBorder="1" applyAlignment="1" applyProtection="1">
      <alignment horizontal="left" vertical="center"/>
    </xf>
    <xf numFmtId="0" fontId="11" fillId="0" borderId="20" xfId="1" applyFont="1" applyBorder="1" applyAlignment="1" applyProtection="1">
      <alignment horizontal="center" vertical="center"/>
    </xf>
    <xf numFmtId="0" fontId="11" fillId="0" borderId="21" xfId="1" applyFont="1" applyBorder="1" applyAlignment="1" applyProtection="1">
      <alignment horizontal="center" vertical="center"/>
    </xf>
    <xf numFmtId="177" fontId="11" fillId="0" borderId="25" xfId="0" applyNumberFormat="1" applyFont="1" applyBorder="1" applyAlignment="1" applyProtection="1">
      <alignment horizontal="center" vertical="center" wrapText="1"/>
    </xf>
    <xf numFmtId="177" fontId="11" fillId="0" borderId="2" xfId="0" applyNumberFormat="1" applyFont="1" applyBorder="1" applyAlignment="1" applyProtection="1">
      <alignment horizontal="center" vertical="center" wrapText="1"/>
    </xf>
    <xf numFmtId="177" fontId="11" fillId="0" borderId="36" xfId="0" applyNumberFormat="1" applyFont="1" applyBorder="1" applyAlignment="1" applyProtection="1">
      <alignment horizontal="center" vertical="center" wrapText="1"/>
    </xf>
    <xf numFmtId="0" fontId="11" fillId="0" borderId="20" xfId="2" applyFont="1" applyBorder="1" applyAlignment="1" applyProtection="1">
      <alignment horizontal="center" vertical="center" wrapText="1"/>
    </xf>
    <xf numFmtId="0" fontId="11" fillId="0" borderId="21" xfId="2" applyFont="1" applyBorder="1" applyAlignment="1" applyProtection="1">
      <alignment horizontal="center" vertical="center" wrapText="1"/>
    </xf>
    <xf numFmtId="0" fontId="11" fillId="0" borderId="23" xfId="2" applyFont="1" applyBorder="1" applyAlignment="1" applyProtection="1">
      <alignment horizontal="center" vertical="center" wrapText="1"/>
    </xf>
    <xf numFmtId="0" fontId="16" fillId="0" borderId="50" xfId="0" applyFont="1" applyBorder="1" applyProtection="1">
      <alignment vertical="center"/>
    </xf>
    <xf numFmtId="0" fontId="11" fillId="0" borderId="24" xfId="0" applyFont="1" applyBorder="1" applyAlignment="1" applyProtection="1">
      <alignment horizontal="left" vertical="center"/>
    </xf>
    <xf numFmtId="0" fontId="11" fillId="0" borderId="0" xfId="0" applyFont="1" applyAlignment="1" applyProtection="1">
      <alignment horizontal="left" vertical="center"/>
    </xf>
    <xf numFmtId="14" fontId="11" fillId="0" borderId="0" xfId="0" applyNumberFormat="1" applyFont="1" applyAlignment="1" applyProtection="1">
      <alignment horizontal="left" vertical="center"/>
    </xf>
    <xf numFmtId="0" fontId="11" fillId="0" borderId="26" xfId="0" applyFont="1" applyBorder="1" applyAlignment="1" applyProtection="1">
      <alignment horizontal="left" vertical="center"/>
    </xf>
    <xf numFmtId="178" fontId="11" fillId="0" borderId="21" xfId="1" applyNumberFormat="1" applyFont="1" applyBorder="1" applyProtection="1">
      <alignment vertical="center"/>
    </xf>
    <xf numFmtId="178" fontId="11" fillId="0" borderId="23" xfId="1" applyNumberFormat="1" applyFont="1" applyBorder="1" applyProtection="1">
      <alignment vertical="center"/>
    </xf>
    <xf numFmtId="178" fontId="11" fillId="0" borderId="6" xfId="1" applyNumberFormat="1" applyFont="1" applyBorder="1" applyProtection="1">
      <alignment vertical="center"/>
    </xf>
    <xf numFmtId="0" fontId="11" fillId="0" borderId="24" xfId="2" applyFont="1" applyBorder="1" applyAlignment="1" applyProtection="1">
      <alignment horizontal="center" vertical="center" wrapText="1"/>
    </xf>
    <xf numFmtId="0" fontId="11" fillId="0" borderId="0" xfId="2" applyFont="1" applyAlignment="1" applyProtection="1">
      <alignment horizontal="center" vertical="center" wrapText="1"/>
    </xf>
    <xf numFmtId="0" fontId="11" fillId="0" borderId="26" xfId="2" applyFont="1" applyBorder="1" applyAlignment="1" applyProtection="1">
      <alignment horizontal="center" vertical="center" wrapText="1"/>
    </xf>
    <xf numFmtId="0" fontId="11" fillId="0" borderId="22" xfId="0" applyFont="1" applyBorder="1" applyAlignment="1" applyProtection="1">
      <alignment horizontal="left" vertical="center"/>
    </xf>
    <xf numFmtId="0" fontId="11" fillId="0" borderId="18" xfId="0" applyFont="1" applyBorder="1" applyAlignment="1" applyProtection="1">
      <alignment horizontal="left" vertical="center"/>
    </xf>
    <xf numFmtId="14" fontId="11" fillId="0" borderId="18" xfId="0" applyNumberFormat="1" applyFont="1" applyBorder="1" applyAlignment="1" applyProtection="1">
      <alignment horizontal="left" vertical="center"/>
    </xf>
    <xf numFmtId="0" fontId="11" fillId="0" borderId="19" xfId="0" applyFont="1" applyBorder="1" applyAlignment="1" applyProtection="1">
      <alignment horizontal="left" vertical="center"/>
    </xf>
    <xf numFmtId="178" fontId="11" fillId="0" borderId="13" xfId="1" applyNumberFormat="1" applyFont="1" applyBorder="1" applyProtection="1">
      <alignment vertical="center"/>
    </xf>
    <xf numFmtId="178" fontId="11" fillId="0" borderId="41" xfId="1" applyNumberFormat="1" applyFont="1" applyBorder="1" applyProtection="1">
      <alignment vertical="center"/>
    </xf>
    <xf numFmtId="178" fontId="11" fillId="0" borderId="19" xfId="1" applyNumberFormat="1" applyFont="1" applyBorder="1" applyProtection="1">
      <alignment vertical="center"/>
    </xf>
    <xf numFmtId="0" fontId="11" fillId="0" borderId="22" xfId="2" applyFont="1" applyBorder="1" applyAlignment="1" applyProtection="1">
      <alignment horizontal="center" vertical="center" wrapText="1"/>
    </xf>
    <xf numFmtId="0" fontId="11" fillId="0" borderId="18" xfId="2" applyFont="1" applyBorder="1" applyAlignment="1" applyProtection="1">
      <alignment horizontal="center" vertical="center" wrapText="1"/>
    </xf>
    <xf numFmtId="0" fontId="11" fillId="0" borderId="19" xfId="2" applyFont="1" applyBorder="1" applyAlignment="1" applyProtection="1">
      <alignment horizontal="center" vertical="center" wrapText="1"/>
    </xf>
    <xf numFmtId="0" fontId="11" fillId="0" borderId="15" xfId="2" applyFont="1" applyBorder="1" applyAlignment="1" applyProtection="1">
      <alignment horizontal="left" vertical="center"/>
    </xf>
    <xf numFmtId="0" fontId="11" fillId="0" borderId="4" xfId="2" applyFont="1" applyBorder="1" applyAlignment="1" applyProtection="1">
      <alignment horizontal="left" vertical="center"/>
    </xf>
    <xf numFmtId="38" fontId="11" fillId="0" borderId="4" xfId="2" applyNumberFormat="1" applyFont="1" applyBorder="1" applyAlignment="1" applyProtection="1">
      <alignment horizontal="left" vertical="center"/>
    </xf>
    <xf numFmtId="0" fontId="11" fillId="0" borderId="6" xfId="2" applyFont="1" applyBorder="1" applyAlignment="1" applyProtection="1">
      <alignment horizontal="left" vertical="center"/>
    </xf>
    <xf numFmtId="0" fontId="11" fillId="0" borderId="43" xfId="2" applyFont="1" applyBorder="1" applyAlignment="1" applyProtection="1">
      <alignment horizontal="left" vertical="center" wrapText="1"/>
    </xf>
    <xf numFmtId="0" fontId="11" fillId="0" borderId="59" xfId="2" applyFont="1" applyBorder="1" applyAlignment="1" applyProtection="1">
      <alignment horizontal="left" vertical="center" wrapText="1"/>
    </xf>
    <xf numFmtId="0" fontId="11" fillId="0" borderId="8" xfId="2" applyFont="1" applyBorder="1" applyAlignment="1" applyProtection="1">
      <alignment horizontal="left" vertical="center"/>
    </xf>
    <xf numFmtId="0" fontId="11" fillId="0" borderId="9" xfId="2" applyFont="1" applyBorder="1" applyAlignment="1" applyProtection="1">
      <alignment horizontal="left" vertical="center"/>
    </xf>
    <xf numFmtId="38" fontId="11" fillId="0" borderId="9" xfId="2" applyNumberFormat="1" applyFont="1" applyBorder="1" applyAlignment="1" applyProtection="1">
      <alignment horizontal="left" vertical="center"/>
    </xf>
    <xf numFmtId="0" fontId="11" fillId="0" borderId="11" xfId="2" applyFont="1" applyBorder="1" applyAlignment="1" applyProtection="1">
      <alignment horizontal="left" vertical="center"/>
    </xf>
    <xf numFmtId="0" fontId="11" fillId="0" borderId="49" xfId="2" applyFont="1" applyBorder="1" applyAlignment="1" applyProtection="1">
      <alignment horizontal="left" vertical="center" wrapText="1"/>
    </xf>
    <xf numFmtId="0" fontId="11" fillId="0" borderId="33" xfId="2" applyFont="1" applyBorder="1" applyAlignment="1" applyProtection="1">
      <alignment horizontal="left" vertical="center" wrapText="1"/>
    </xf>
    <xf numFmtId="0" fontId="11" fillId="0" borderId="16" xfId="2" applyFont="1" applyBorder="1" applyAlignment="1" applyProtection="1">
      <alignment horizontal="left" vertical="center"/>
    </xf>
    <xf numFmtId="0" fontId="11" fillId="0" borderId="27" xfId="0" applyFont="1" applyBorder="1" applyAlignment="1" applyProtection="1">
      <alignment horizontal="left" vertical="center"/>
    </xf>
    <xf numFmtId="0" fontId="11" fillId="0" borderId="28" xfId="0" applyFont="1" applyBorder="1" applyAlignment="1" applyProtection="1">
      <alignment horizontal="left" vertical="center"/>
    </xf>
    <xf numFmtId="38" fontId="11" fillId="0" borderId="28" xfId="0" applyNumberFormat="1" applyFont="1" applyBorder="1" applyAlignment="1" applyProtection="1">
      <alignment horizontal="left" vertical="center"/>
    </xf>
    <xf numFmtId="0" fontId="11" fillId="0" borderId="29" xfId="0" applyFont="1" applyBorder="1" applyAlignment="1" applyProtection="1">
      <alignment horizontal="left" vertical="center"/>
    </xf>
    <xf numFmtId="38" fontId="23" fillId="0" borderId="28" xfId="1" applyNumberFormat="1" applyFont="1" applyBorder="1" applyAlignment="1" applyProtection="1">
      <alignment horizontal="right" vertical="center"/>
    </xf>
    <xf numFmtId="38" fontId="23" fillId="0" borderId="58" xfId="1" applyNumberFormat="1" applyFont="1" applyBorder="1" applyAlignment="1" applyProtection="1">
      <alignment horizontal="right" vertical="center"/>
    </xf>
    <xf numFmtId="38" fontId="23" fillId="0" borderId="54" xfId="1" applyNumberFormat="1" applyFont="1" applyBorder="1" applyAlignment="1" applyProtection="1">
      <alignment horizontal="right" vertical="center"/>
    </xf>
    <xf numFmtId="38" fontId="23" fillId="0" borderId="29" xfId="1" applyNumberFormat="1" applyFont="1" applyBorder="1" applyAlignment="1" applyProtection="1">
      <alignment horizontal="right" vertical="center"/>
    </xf>
    <xf numFmtId="178" fontId="23" fillId="0" borderId="58" xfId="1" applyNumberFormat="1" applyFont="1" applyBorder="1" applyAlignment="1" applyProtection="1">
      <alignment horizontal="right" vertical="center"/>
    </xf>
    <xf numFmtId="0" fontId="17" fillId="0" borderId="0" xfId="2" applyFont="1" applyAlignment="1" applyProtection="1">
      <alignment vertical="top"/>
    </xf>
    <xf numFmtId="0" fontId="11" fillId="0" borderId="21" xfId="0" applyFont="1" applyBorder="1" applyAlignment="1" applyProtection="1">
      <alignment horizontal="left" vertical="center"/>
    </xf>
    <xf numFmtId="49" fontId="11" fillId="0" borderId="21" xfId="1" applyNumberFormat="1" applyFont="1" applyBorder="1" applyAlignment="1" applyProtection="1">
      <alignment horizontal="right" vertical="center"/>
    </xf>
    <xf numFmtId="178" fontId="11" fillId="0" borderId="21" xfId="1" applyNumberFormat="1" applyFont="1" applyBorder="1" applyAlignment="1" applyProtection="1">
      <alignment horizontal="right" vertical="center"/>
    </xf>
    <xf numFmtId="180" fontId="11" fillId="0" borderId="22" xfId="0" applyNumberFormat="1" applyFont="1" applyBorder="1" applyProtection="1">
      <alignment vertical="center"/>
    </xf>
    <xf numFmtId="0" fontId="11" fillId="0" borderId="18" xfId="0" applyFont="1" applyBorder="1" applyAlignment="1" applyProtection="1">
      <alignment horizontal="left" vertical="center"/>
    </xf>
    <xf numFmtId="0" fontId="17" fillId="0" borderId="18" xfId="2" applyFont="1" applyBorder="1" applyAlignment="1" applyProtection="1">
      <alignment vertical="top"/>
    </xf>
    <xf numFmtId="49" fontId="11" fillId="0" borderId="18" xfId="1" applyNumberFormat="1" applyFont="1" applyBorder="1" applyAlignment="1" applyProtection="1">
      <alignment horizontal="right" vertical="center"/>
    </xf>
    <xf numFmtId="178" fontId="11" fillId="0" borderId="18" xfId="1" applyNumberFormat="1" applyFont="1" applyBorder="1" applyAlignment="1" applyProtection="1">
      <alignment horizontal="right" vertical="center"/>
    </xf>
    <xf numFmtId="180" fontId="11" fillId="0" borderId="21" xfId="0" applyNumberFormat="1" applyFont="1" applyBorder="1" applyProtection="1">
      <alignment vertical="center"/>
    </xf>
    <xf numFmtId="49" fontId="11" fillId="0" borderId="0" xfId="1" applyNumberFormat="1" applyFont="1" applyAlignment="1" applyProtection="1">
      <alignment horizontal="right" vertical="center"/>
    </xf>
    <xf numFmtId="0" fontId="17" fillId="0" borderId="26" xfId="0" applyFont="1" applyBorder="1" applyProtection="1">
      <alignment vertical="center"/>
    </xf>
    <xf numFmtId="0" fontId="11" fillId="0" borderId="51" xfId="12" applyFont="1" applyBorder="1" applyAlignment="1" applyProtection="1">
      <alignment horizontal="left" vertical="center"/>
    </xf>
    <xf numFmtId="0" fontId="11" fillId="0" borderId="30" xfId="12" applyFont="1" applyBorder="1" applyAlignment="1" applyProtection="1">
      <alignment horizontal="left" vertical="center"/>
    </xf>
    <xf numFmtId="182" fontId="11" fillId="0" borderId="1" xfId="12" applyNumberFormat="1" applyFont="1" applyBorder="1" applyAlignment="1" applyProtection="1">
      <alignment horizontal="center" vertical="center"/>
    </xf>
    <xf numFmtId="182" fontId="11" fillId="0" borderId="2" xfId="12" applyNumberFormat="1" applyFont="1" applyBorder="1" applyAlignment="1" applyProtection="1">
      <alignment horizontal="center" vertical="center"/>
    </xf>
    <xf numFmtId="182" fontId="11" fillId="0" borderId="36" xfId="12" applyNumberFormat="1" applyFont="1" applyBorder="1" applyAlignment="1" applyProtection="1">
      <alignment horizontal="center" vertical="center"/>
    </xf>
    <xf numFmtId="0" fontId="11" fillId="0" borderId="50" xfId="2" applyFont="1" applyBorder="1" applyProtection="1">
      <alignment vertical="center"/>
    </xf>
    <xf numFmtId="0" fontId="11" fillId="0" borderId="25" xfId="12" applyFont="1" applyBorder="1" applyAlignment="1" applyProtection="1">
      <alignment horizontal="left" vertical="center"/>
    </xf>
    <xf numFmtId="0" fontId="11" fillId="0" borderId="2" xfId="12" applyFont="1" applyBorder="1" applyAlignment="1" applyProtection="1">
      <alignment horizontal="left" vertical="center"/>
    </xf>
    <xf numFmtId="0" fontId="11" fillId="0" borderId="17" xfId="12" applyFont="1" applyBorder="1" applyAlignment="1" applyProtection="1">
      <alignment horizontal="left" vertical="center"/>
    </xf>
    <xf numFmtId="182" fontId="11" fillId="0" borderId="40" xfId="12" applyNumberFormat="1" applyFont="1" applyBorder="1" applyAlignment="1" applyProtection="1">
      <alignment horizontal="center" vertical="center"/>
    </xf>
    <xf numFmtId="0" fontId="11" fillId="0" borderId="52" xfId="6" applyFont="1" applyBorder="1" applyAlignment="1" applyProtection="1">
      <alignment horizontal="left" vertical="center"/>
    </xf>
    <xf numFmtId="0" fontId="11" fillId="0" borderId="53" xfId="6" applyFont="1" applyBorder="1" applyAlignment="1" applyProtection="1">
      <alignment horizontal="left" vertical="center"/>
    </xf>
    <xf numFmtId="0" fontId="11" fillId="0" borderId="10" xfId="6" applyFont="1" applyBorder="1" applyAlignment="1" applyProtection="1">
      <alignment horizontal="left" vertical="center"/>
    </xf>
    <xf numFmtId="0" fontId="11" fillId="0" borderId="7" xfId="6" applyFont="1" applyBorder="1" applyAlignment="1" applyProtection="1">
      <alignment horizontal="left" vertical="center"/>
    </xf>
    <xf numFmtId="0" fontId="11" fillId="0" borderId="10" xfId="6" applyFont="1" applyBorder="1" applyAlignment="1" applyProtection="1">
      <alignment horizontal="center" vertical="center" textRotation="255"/>
    </xf>
    <xf numFmtId="0" fontId="11" fillId="0" borderId="14" xfId="6" applyFont="1" applyBorder="1" applyAlignment="1" applyProtection="1">
      <alignment horizontal="center" vertical="center" textRotation="255"/>
    </xf>
    <xf numFmtId="0" fontId="11" fillId="0" borderId="21" xfId="2" applyFont="1" applyBorder="1" applyProtection="1">
      <alignment vertical="center"/>
    </xf>
    <xf numFmtId="0" fontId="17" fillId="0" borderId="21" xfId="2" applyFont="1" applyBorder="1" applyAlignment="1" applyProtection="1">
      <alignment vertical="top"/>
    </xf>
    <xf numFmtId="0" fontId="23" fillId="0" borderId="0" xfId="0" applyFont="1" applyProtection="1">
      <alignment vertical="center"/>
    </xf>
    <xf numFmtId="0" fontId="23" fillId="0" borderId="26" xfId="0" applyFont="1" applyBorder="1" applyProtection="1">
      <alignment vertical="center"/>
    </xf>
    <xf numFmtId="0" fontId="23" fillId="0" borderId="0" xfId="0" applyFont="1" applyAlignment="1" applyProtection="1">
      <alignment vertical="top"/>
    </xf>
    <xf numFmtId="0" fontId="18" fillId="0" borderId="0" xfId="2" applyFont="1" applyAlignment="1" applyProtection="1">
      <alignment vertical="top"/>
    </xf>
    <xf numFmtId="0" fontId="17" fillId="0" borderId="26" xfId="2" applyFont="1" applyBorder="1" applyAlignment="1" applyProtection="1">
      <alignment vertical="top"/>
    </xf>
    <xf numFmtId="0" fontId="17" fillId="0" borderId="0" xfId="2" applyFont="1" applyAlignment="1" applyProtection="1">
      <alignment horizontal="right" vertical="top"/>
    </xf>
    <xf numFmtId="0" fontId="17" fillId="0" borderId="18" xfId="0" applyFont="1" applyBorder="1" applyAlignment="1" applyProtection="1">
      <alignment horizontal="left" vertical="center" wrapText="1"/>
    </xf>
    <xf numFmtId="0" fontId="11" fillId="0" borderId="17" xfId="0" applyFont="1" applyBorder="1" applyAlignment="1" applyProtection="1">
      <alignment horizontal="left" vertical="center"/>
    </xf>
    <xf numFmtId="177" fontId="11" fillId="0" borderId="30" xfId="0" applyNumberFormat="1" applyFont="1" applyBorder="1" applyAlignment="1" applyProtection="1">
      <alignment horizontal="center" vertical="center"/>
    </xf>
    <xf numFmtId="0" fontId="11" fillId="0" borderId="30" xfId="0" applyFont="1" applyBorder="1" applyAlignment="1" applyProtection="1">
      <alignment horizontal="center" vertical="center"/>
    </xf>
    <xf numFmtId="0" fontId="11" fillId="0" borderId="2" xfId="2" applyFont="1" applyBorder="1" applyProtection="1">
      <alignment vertical="center"/>
    </xf>
    <xf numFmtId="0" fontId="11" fillId="0" borderId="17" xfId="2" applyFont="1" applyBorder="1" applyProtection="1">
      <alignment vertical="center"/>
    </xf>
    <xf numFmtId="0" fontId="11" fillId="0" borderId="1" xfId="2" applyFont="1" applyBorder="1" applyAlignment="1" applyProtection="1">
      <alignment horizontal="left" vertical="center" wrapText="1"/>
    </xf>
    <xf numFmtId="0" fontId="11" fillId="0" borderId="17" xfId="2" applyFont="1" applyBorder="1" applyAlignment="1" applyProtection="1">
      <alignment horizontal="left" vertical="center" wrapText="1"/>
    </xf>
    <xf numFmtId="0" fontId="11" fillId="0" borderId="2" xfId="2" applyFont="1" applyBorder="1" applyAlignment="1" applyProtection="1">
      <alignment horizontal="left" vertical="center" wrapText="1"/>
    </xf>
    <xf numFmtId="0" fontId="11" fillId="0" borderId="1" xfId="2" applyFont="1" applyBorder="1" applyAlignment="1" applyProtection="1">
      <alignment horizontal="center" vertical="center" wrapText="1"/>
    </xf>
    <xf numFmtId="0" fontId="11" fillId="0" borderId="2" xfId="2" applyFont="1" applyBorder="1" applyAlignment="1" applyProtection="1">
      <alignment horizontal="center" vertical="center" wrapText="1"/>
    </xf>
    <xf numFmtId="0" fontId="11" fillId="0" borderId="36" xfId="2" applyFont="1" applyBorder="1" applyAlignment="1" applyProtection="1">
      <alignment horizontal="center" vertical="center" wrapText="1"/>
    </xf>
    <xf numFmtId="0" fontId="11" fillId="0" borderId="21" xfId="12" applyFont="1" applyBorder="1" applyAlignment="1" applyProtection="1">
      <alignment horizontal="center" vertical="top" wrapText="1"/>
    </xf>
    <xf numFmtId="0" fontId="11" fillId="0" borderId="3" xfId="12" applyFont="1" applyBorder="1" applyAlignment="1" applyProtection="1">
      <alignment horizontal="left" vertical="center"/>
    </xf>
    <xf numFmtId="0" fontId="11" fillId="0" borderId="4" xfId="12" applyFont="1" applyBorder="1" applyAlignment="1" applyProtection="1">
      <alignment horizontal="left" vertical="center"/>
    </xf>
    <xf numFmtId="0" fontId="11" fillId="0" borderId="5" xfId="12" applyFont="1" applyBorder="1" applyAlignment="1" applyProtection="1">
      <alignment horizontal="left" vertical="center"/>
    </xf>
    <xf numFmtId="0" fontId="11" fillId="3" borderId="66" xfId="12" applyFont="1" applyFill="1" applyBorder="1" applyAlignment="1" applyProtection="1">
      <alignment horizontal="center" vertical="center"/>
    </xf>
    <xf numFmtId="0" fontId="11" fillId="0" borderId="55" xfId="0" applyFont="1" applyBorder="1" applyAlignment="1" applyProtection="1">
      <alignment horizontal="left" vertical="center"/>
    </xf>
    <xf numFmtId="0" fontId="11" fillId="0" borderId="65" xfId="0" applyFont="1" applyBorder="1" applyAlignment="1" applyProtection="1">
      <alignment horizontal="left" vertical="center"/>
    </xf>
    <xf numFmtId="0" fontId="11" fillId="0" borderId="0" xfId="12" applyFont="1" applyAlignment="1" applyProtection="1">
      <alignment horizontal="center" vertical="top"/>
    </xf>
    <xf numFmtId="0" fontId="11" fillId="0" borderId="8" xfId="12" applyFont="1" applyBorder="1" applyAlignment="1" applyProtection="1">
      <alignment horizontal="left" vertical="center"/>
    </xf>
    <xf numFmtId="0" fontId="11" fillId="0" borderId="9" xfId="12" applyFont="1" applyBorder="1" applyAlignment="1" applyProtection="1">
      <alignment horizontal="left" vertical="center"/>
    </xf>
    <xf numFmtId="0" fontId="11" fillId="0" borderId="10" xfId="12" applyFont="1" applyBorder="1" applyAlignment="1" applyProtection="1">
      <alignment horizontal="left" vertical="center"/>
    </xf>
    <xf numFmtId="0" fontId="11" fillId="3" borderId="68" xfId="12" applyFont="1" applyFill="1" applyBorder="1" applyAlignment="1" applyProtection="1">
      <alignment horizontal="center" vertical="center"/>
    </xf>
    <xf numFmtId="0" fontId="11" fillId="0" borderId="67" xfId="0" applyFont="1" applyBorder="1" applyAlignment="1" applyProtection="1">
      <alignment horizontal="left" vertical="center"/>
    </xf>
    <xf numFmtId="0" fontId="11" fillId="0" borderId="69" xfId="0" applyFont="1" applyBorder="1" applyAlignment="1" applyProtection="1">
      <alignment horizontal="left" vertical="center"/>
    </xf>
    <xf numFmtId="0" fontId="11" fillId="0" borderId="18" xfId="12" applyFont="1" applyBorder="1" applyAlignment="1" applyProtection="1">
      <alignment horizontal="center" vertical="top"/>
    </xf>
    <xf numFmtId="0" fontId="11" fillId="0" borderId="12" xfId="12" applyFont="1" applyBorder="1" applyAlignment="1" applyProtection="1">
      <alignment horizontal="left" vertical="center"/>
    </xf>
    <xf numFmtId="0" fontId="11" fillId="0" borderId="13" xfId="12" applyFont="1" applyBorder="1" applyAlignment="1" applyProtection="1">
      <alignment horizontal="left" vertical="center"/>
    </xf>
    <xf numFmtId="0" fontId="11" fillId="0" borderId="14" xfId="12" applyFont="1" applyBorder="1" applyAlignment="1" applyProtection="1">
      <alignment horizontal="left" vertical="center"/>
    </xf>
    <xf numFmtId="0" fontId="11" fillId="3" borderId="70" xfId="12" applyFont="1" applyFill="1" applyBorder="1" applyAlignment="1" applyProtection="1">
      <alignment horizontal="center" vertical="center"/>
    </xf>
    <xf numFmtId="0" fontId="11" fillId="0" borderId="72" xfId="0" applyFont="1" applyBorder="1" applyAlignment="1" applyProtection="1">
      <alignment horizontal="left" vertical="center"/>
    </xf>
    <xf numFmtId="0" fontId="11" fillId="0" borderId="71" xfId="0" applyFont="1" applyBorder="1" applyAlignment="1" applyProtection="1">
      <alignment horizontal="left" vertical="center"/>
    </xf>
    <xf numFmtId="0" fontId="11" fillId="0" borderId="64" xfId="12" applyFont="1" applyBorder="1" applyAlignment="1" applyProtection="1">
      <alignment horizontal="center" vertical="top" textRotation="255" wrapText="1"/>
    </xf>
    <xf numFmtId="0" fontId="11" fillId="0" borderId="3" xfId="0" applyFont="1" applyBorder="1" applyAlignment="1" applyProtection="1">
      <alignment horizontal="left" vertical="center"/>
    </xf>
    <xf numFmtId="0" fontId="11" fillId="0" borderId="5" xfId="0" applyFont="1" applyBorder="1" applyAlignment="1" applyProtection="1">
      <alignment horizontal="left" vertical="center"/>
    </xf>
    <xf numFmtId="0" fontId="11" fillId="0" borderId="39" xfId="12" applyFont="1" applyBorder="1" applyAlignment="1" applyProtection="1">
      <alignment horizontal="center" vertical="top" textRotation="255" wrapText="1"/>
    </xf>
    <xf numFmtId="0" fontId="11" fillId="3" borderId="7" xfId="0" applyFont="1" applyFill="1" applyBorder="1" applyAlignment="1" applyProtection="1">
      <alignment horizontal="center" vertical="center"/>
    </xf>
    <xf numFmtId="0" fontId="11" fillId="0" borderId="48" xfId="12" applyFont="1" applyBorder="1" applyAlignment="1" applyProtection="1">
      <alignment horizontal="center" vertical="top" textRotation="255" wrapText="1"/>
    </xf>
    <xf numFmtId="0" fontId="11" fillId="3" borderId="61" xfId="0" applyFont="1" applyFill="1" applyBorder="1" applyAlignment="1" applyProtection="1">
      <alignment horizontal="center" vertical="center"/>
    </xf>
    <xf numFmtId="0" fontId="11" fillId="0" borderId="64" xfId="12" applyFont="1" applyBorder="1" applyAlignment="1" applyProtection="1">
      <alignment horizontal="center" vertical="top" textRotation="255"/>
    </xf>
    <xf numFmtId="0" fontId="11" fillId="4" borderId="0" xfId="2" applyFont="1" applyFill="1" applyProtection="1">
      <alignment vertical="center"/>
    </xf>
    <xf numFmtId="0" fontId="11" fillId="0" borderId="39" xfId="12" applyFont="1" applyBorder="1" applyAlignment="1" applyProtection="1">
      <alignment horizontal="center" vertical="top" textRotation="255"/>
    </xf>
    <xf numFmtId="0" fontId="11" fillId="0" borderId="37" xfId="0" applyFont="1" applyBorder="1" applyAlignment="1" applyProtection="1">
      <alignment horizontal="left" vertical="center"/>
    </xf>
    <xf numFmtId="0" fontId="11" fillId="0" borderId="33" xfId="0" applyFont="1" applyBorder="1" applyAlignment="1" applyProtection="1">
      <alignment horizontal="left" vertical="center"/>
    </xf>
    <xf numFmtId="0" fontId="11" fillId="0" borderId="7" xfId="12" applyFont="1" applyBorder="1" applyAlignment="1" applyProtection="1">
      <alignment horizontal="left" vertical="center"/>
    </xf>
    <xf numFmtId="49" fontId="11" fillId="3" borderId="74" xfId="12" applyNumberFormat="1" applyFont="1" applyFill="1" applyBorder="1" applyAlignment="1" applyProtection="1">
      <alignment horizontal="center" vertical="center"/>
    </xf>
    <xf numFmtId="49" fontId="11" fillId="3" borderId="31" xfId="12" applyNumberFormat="1" applyFont="1" applyFill="1" applyBorder="1" applyAlignment="1" applyProtection="1">
      <alignment horizontal="center" vertical="center"/>
    </xf>
    <xf numFmtId="49" fontId="11" fillId="3" borderId="59" xfId="12" applyNumberFormat="1" applyFont="1" applyFill="1" applyBorder="1" applyAlignment="1" applyProtection="1">
      <alignment horizontal="center" vertical="center"/>
    </xf>
    <xf numFmtId="49" fontId="11" fillId="3" borderId="67" xfId="12" applyNumberFormat="1" applyFont="1" applyFill="1" applyBorder="1" applyAlignment="1" applyProtection="1">
      <alignment horizontal="center" vertical="center"/>
    </xf>
    <xf numFmtId="49" fontId="11" fillId="3" borderId="0" xfId="12" applyNumberFormat="1" applyFont="1" applyFill="1" applyAlignment="1" applyProtection="1">
      <alignment horizontal="center" vertical="center"/>
    </xf>
    <xf numFmtId="49" fontId="11" fillId="3" borderId="69" xfId="12" applyNumberFormat="1" applyFont="1" applyFill="1" applyBorder="1" applyAlignment="1" applyProtection="1">
      <alignment horizontal="center" vertical="center"/>
    </xf>
    <xf numFmtId="0" fontId="11" fillId="0" borderId="35" xfId="12" applyFont="1" applyBorder="1" applyAlignment="1" applyProtection="1">
      <alignment horizontal="center" vertical="top" textRotation="255"/>
    </xf>
    <xf numFmtId="49" fontId="11" fillId="3" borderId="37" xfId="12" applyNumberFormat="1" applyFont="1" applyFill="1" applyBorder="1" applyAlignment="1" applyProtection="1">
      <alignment horizontal="center" vertical="center"/>
    </xf>
    <xf numFmtId="49" fontId="11" fillId="3" borderId="38" xfId="12" applyNumberFormat="1" applyFont="1" applyFill="1" applyBorder="1" applyAlignment="1" applyProtection="1">
      <alignment horizontal="center" vertical="center"/>
    </xf>
    <xf numFmtId="49" fontId="11" fillId="3" borderId="33" xfId="12" applyNumberFormat="1" applyFont="1" applyFill="1" applyBorder="1" applyAlignment="1" applyProtection="1">
      <alignment horizontal="center" vertical="center"/>
    </xf>
    <xf numFmtId="0" fontId="11" fillId="0" borderId="16" xfId="0" applyFont="1" applyBorder="1" applyAlignment="1" applyProtection="1">
      <alignment horizontal="left" vertical="center" wrapText="1"/>
    </xf>
    <xf numFmtId="0" fontId="11" fillId="0" borderId="9" xfId="0" applyFont="1" applyBorder="1" applyAlignment="1" applyProtection="1">
      <alignment horizontal="left" vertical="center" wrapText="1"/>
    </xf>
    <xf numFmtId="0" fontId="11" fillId="0" borderId="10" xfId="0" applyFont="1" applyBorder="1" applyAlignment="1" applyProtection="1">
      <alignment horizontal="left" vertical="center" wrapText="1"/>
    </xf>
    <xf numFmtId="49" fontId="11" fillId="3" borderId="7" xfId="12" applyNumberFormat="1" applyFont="1" applyFill="1" applyBorder="1" applyAlignment="1" applyProtection="1">
      <alignment horizontal="center" vertical="center"/>
    </xf>
    <xf numFmtId="0" fontId="11" fillId="0" borderId="8" xfId="0" applyFont="1" applyBorder="1" applyAlignment="1" applyProtection="1">
      <alignment horizontal="left" vertical="center"/>
    </xf>
    <xf numFmtId="0" fontId="11" fillId="0" borderId="10" xfId="0" applyFont="1" applyBorder="1" applyAlignment="1" applyProtection="1">
      <alignment horizontal="left" vertical="center"/>
    </xf>
    <xf numFmtId="0" fontId="11" fillId="0" borderId="34" xfId="0" applyFont="1" applyBorder="1" applyAlignment="1" applyProtection="1">
      <alignment horizontal="center" vertical="top" textRotation="255" wrapText="1"/>
    </xf>
    <xf numFmtId="0" fontId="11" fillId="0" borderId="8" xfId="12" applyFont="1" applyBorder="1" applyProtection="1">
      <alignment vertical="center"/>
    </xf>
    <xf numFmtId="0" fontId="11" fillId="0" borderId="9" xfId="12" applyFont="1" applyBorder="1" applyProtection="1">
      <alignment vertical="center"/>
    </xf>
    <xf numFmtId="0" fontId="11" fillId="0" borderId="10" xfId="12" applyFont="1" applyBorder="1" applyProtection="1">
      <alignment vertical="center"/>
    </xf>
    <xf numFmtId="0" fontId="11" fillId="0" borderId="74" xfId="0" applyFont="1" applyBorder="1" applyAlignment="1" applyProtection="1">
      <alignment horizontal="left" vertical="center"/>
    </xf>
    <xf numFmtId="0" fontId="11" fillId="0" borderId="59" xfId="0" applyFont="1" applyBorder="1" applyAlignment="1" applyProtection="1">
      <alignment horizontal="left" vertical="center"/>
    </xf>
    <xf numFmtId="0" fontId="11" fillId="0" borderId="39" xfId="0" applyFont="1" applyBorder="1" applyAlignment="1" applyProtection="1">
      <alignment horizontal="center" vertical="top" textRotation="255" wrapText="1"/>
    </xf>
    <xf numFmtId="49" fontId="11" fillId="3" borderId="73" xfId="12" applyNumberFormat="1" applyFont="1" applyFill="1" applyBorder="1" applyAlignment="1" applyProtection="1">
      <alignment horizontal="center" vertical="center"/>
    </xf>
    <xf numFmtId="0" fontId="11" fillId="0" borderId="74" xfId="12" applyFont="1" applyBorder="1" applyAlignment="1" applyProtection="1">
      <alignment horizontal="left" vertical="center"/>
    </xf>
    <xf numFmtId="0" fontId="11" fillId="0" borderId="31" xfId="12" applyFont="1" applyBorder="1" applyAlignment="1" applyProtection="1">
      <alignment horizontal="left" vertical="center"/>
    </xf>
    <xf numFmtId="0" fontId="11" fillId="0" borderId="59" xfId="12" applyFont="1" applyBorder="1" applyAlignment="1" applyProtection="1">
      <alignment horizontal="left" vertical="center"/>
    </xf>
    <xf numFmtId="49" fontId="11" fillId="3" borderId="68" xfId="12" applyNumberFormat="1" applyFont="1" applyFill="1" applyBorder="1" applyAlignment="1" applyProtection="1">
      <alignment horizontal="center" vertical="center"/>
    </xf>
    <xf numFmtId="0" fontId="11" fillId="0" borderId="7" xfId="0" applyFont="1" applyBorder="1" applyProtection="1">
      <alignment vertical="center"/>
    </xf>
    <xf numFmtId="0" fontId="11" fillId="0" borderId="48" xfId="0" applyFont="1" applyBorder="1" applyAlignment="1" applyProtection="1">
      <alignment horizontal="center" vertical="top" textRotation="255" wrapText="1"/>
    </xf>
    <xf numFmtId="0" fontId="11" fillId="0" borderId="72" xfId="12" applyFont="1" applyBorder="1" applyAlignment="1" applyProtection="1">
      <alignment horizontal="left" vertical="center"/>
    </xf>
    <xf numFmtId="0" fontId="11" fillId="0" borderId="18" xfId="12" applyFont="1" applyBorder="1" applyAlignment="1" applyProtection="1">
      <alignment horizontal="left" vertical="center"/>
    </xf>
    <xf numFmtId="0" fontId="11" fillId="0" borderId="69" xfId="12" applyFont="1" applyBorder="1" applyAlignment="1" applyProtection="1">
      <alignment horizontal="left" vertical="center"/>
    </xf>
    <xf numFmtId="49" fontId="11" fillId="3" borderId="70" xfId="12" applyNumberFormat="1" applyFont="1" applyFill="1" applyBorder="1" applyAlignment="1" applyProtection="1">
      <alignment horizontal="center" vertical="center"/>
    </xf>
    <xf numFmtId="0" fontId="11" fillId="0" borderId="12" xfId="0" applyFont="1" applyBorder="1" applyAlignment="1" applyProtection="1">
      <alignment horizontal="left" vertical="center"/>
    </xf>
    <xf numFmtId="0" fontId="11" fillId="0" borderId="14" xfId="0" applyFont="1" applyBorder="1" applyAlignment="1" applyProtection="1">
      <alignment horizontal="left" vertical="center"/>
    </xf>
    <xf numFmtId="0" fontId="11" fillId="0" borderId="64" xfId="0" applyFont="1" applyBorder="1" applyAlignment="1" applyProtection="1">
      <alignment horizontal="center" vertical="top" textRotation="255" wrapText="1"/>
    </xf>
    <xf numFmtId="0" fontId="11" fillId="0" borderId="3" xfId="12" applyFont="1" applyBorder="1" applyProtection="1">
      <alignment vertical="center"/>
    </xf>
    <xf numFmtId="0" fontId="11" fillId="0" borderId="4" xfId="12" applyFont="1" applyBorder="1" applyProtection="1">
      <alignment vertical="center"/>
    </xf>
    <xf numFmtId="0" fontId="11" fillId="0" borderId="5" xfId="12" applyFont="1" applyBorder="1" applyProtection="1">
      <alignment vertical="center"/>
    </xf>
    <xf numFmtId="49" fontId="11" fillId="3" borderId="66" xfId="12" applyNumberFormat="1" applyFont="1" applyFill="1" applyBorder="1" applyAlignment="1" applyProtection="1">
      <alignment horizontal="center" vertical="center"/>
    </xf>
    <xf numFmtId="0" fontId="11" fillId="0" borderId="26" xfId="1" applyFont="1" applyBorder="1" applyProtection="1">
      <alignment vertical="center"/>
    </xf>
    <xf numFmtId="0" fontId="11" fillId="0" borderId="8" xfId="0" applyFont="1" applyBorder="1" applyProtection="1">
      <alignment vertical="center"/>
    </xf>
    <xf numFmtId="0" fontId="11" fillId="0" borderId="9" xfId="0" applyFont="1" applyBorder="1" applyProtection="1">
      <alignment vertical="center"/>
    </xf>
    <xf numFmtId="0" fontId="11" fillId="0" borderId="10" xfId="0" applyFont="1" applyBorder="1" applyProtection="1">
      <alignment vertical="center"/>
    </xf>
    <xf numFmtId="0" fontId="6" fillId="0" borderId="26" xfId="0" applyFont="1" applyBorder="1" applyProtection="1">
      <alignment vertical="center"/>
    </xf>
    <xf numFmtId="0" fontId="6" fillId="0" borderId="0" xfId="0" applyFont="1" applyProtection="1">
      <alignment vertical="center"/>
    </xf>
    <xf numFmtId="0" fontId="17" fillId="0" borderId="0" xfId="0" applyFont="1" applyAlignment="1" applyProtection="1">
      <alignment horizontal="right" vertical="center"/>
    </xf>
    <xf numFmtId="0" fontId="24" fillId="0" borderId="0" xfId="0" applyFont="1" applyProtection="1">
      <alignment vertical="center"/>
    </xf>
    <xf numFmtId="181" fontId="16" fillId="0" borderId="22" xfId="0" applyNumberFormat="1" applyFont="1" applyBorder="1" applyProtection="1">
      <alignment vertical="center"/>
    </xf>
    <xf numFmtId="49" fontId="16" fillId="0" borderId="0" xfId="0" applyNumberFormat="1" applyFont="1" applyProtection="1">
      <alignment vertical="center"/>
    </xf>
    <xf numFmtId="180" fontId="11" fillId="0" borderId="0" xfId="0" applyNumberFormat="1" applyFont="1" applyAlignment="1" applyProtection="1">
      <alignment horizontal="right" vertical="center"/>
    </xf>
    <xf numFmtId="49" fontId="11" fillId="0" borderId="0" xfId="0" applyNumberFormat="1" applyFont="1" applyAlignment="1" applyProtection="1">
      <alignment horizontal="left" vertical="center"/>
    </xf>
    <xf numFmtId="0" fontId="17" fillId="0" borderId="0" xfId="0" applyFont="1" applyAlignment="1" applyProtection="1">
      <alignment horizontal="left" vertical="center" wrapText="1"/>
    </xf>
    <xf numFmtId="0" fontId="20" fillId="0" borderId="18" xfId="0" applyFont="1" applyBorder="1" applyAlignment="1" applyProtection="1">
      <alignment horizontal="left" vertical="center" wrapText="1"/>
    </xf>
    <xf numFmtId="180" fontId="11" fillId="0" borderId="26" xfId="0" applyNumberFormat="1" applyFont="1" applyBorder="1" applyAlignment="1" applyProtection="1">
      <alignment horizontal="center" vertical="top"/>
    </xf>
    <xf numFmtId="49" fontId="23" fillId="0" borderId="25" xfId="0" applyNumberFormat="1" applyFont="1" applyBorder="1" applyAlignment="1" applyProtection="1">
      <alignment horizontal="left" vertical="center"/>
    </xf>
    <xf numFmtId="49" fontId="23" fillId="0" borderId="2" xfId="0" applyNumberFormat="1" applyFont="1" applyBorder="1" applyAlignment="1" applyProtection="1">
      <alignment horizontal="left" vertical="center"/>
    </xf>
    <xf numFmtId="49" fontId="23" fillId="0" borderId="17" xfId="0" applyNumberFormat="1" applyFont="1" applyBorder="1" applyAlignment="1" applyProtection="1">
      <alignment horizontal="left" vertical="center"/>
    </xf>
    <xf numFmtId="49" fontId="23" fillId="0" borderId="1" xfId="0" applyNumberFormat="1" applyFont="1" applyBorder="1" applyAlignment="1" applyProtection="1">
      <alignment horizontal="left" vertical="center"/>
    </xf>
    <xf numFmtId="49" fontId="23" fillId="0" borderId="21" xfId="0" applyNumberFormat="1" applyFont="1" applyBorder="1" applyAlignment="1" applyProtection="1">
      <alignment horizontal="left" vertical="center"/>
    </xf>
    <xf numFmtId="49" fontId="23" fillId="0" borderId="23" xfId="0" applyNumberFormat="1" applyFont="1" applyBorder="1" applyAlignment="1" applyProtection="1">
      <alignment horizontal="left" vertical="center"/>
    </xf>
    <xf numFmtId="49" fontId="17" fillId="0" borderId="21" xfId="0" applyNumberFormat="1" applyFont="1" applyBorder="1" applyAlignment="1" applyProtection="1">
      <alignment vertical="top"/>
    </xf>
    <xf numFmtId="0" fontId="17" fillId="0" borderId="0" xfId="0" applyFont="1" applyAlignment="1" applyProtection="1">
      <alignment horizontal="left" vertical="top" wrapText="1"/>
    </xf>
    <xf numFmtId="180" fontId="11" fillId="0" borderId="0" xfId="0" applyNumberFormat="1" applyFont="1" applyAlignment="1" applyProtection="1">
      <alignment horizontal="center" vertical="top"/>
    </xf>
    <xf numFmtId="0" fontId="20" fillId="0" borderId="18" xfId="0" applyFont="1" applyBorder="1" applyProtection="1">
      <alignment vertical="center"/>
    </xf>
    <xf numFmtId="49" fontId="23" fillId="0" borderId="20" xfId="0" applyNumberFormat="1" applyFont="1" applyBorder="1" applyAlignment="1" applyProtection="1">
      <alignment horizontal="left" vertical="center"/>
    </xf>
    <xf numFmtId="49" fontId="23" fillId="0" borderId="65" xfId="0" applyNumberFormat="1" applyFont="1" applyBorder="1" applyAlignment="1" applyProtection="1">
      <alignment horizontal="left" vertical="center"/>
    </xf>
    <xf numFmtId="49" fontId="23" fillId="0" borderId="55" xfId="0" applyNumberFormat="1" applyFont="1" applyBorder="1" applyAlignment="1" applyProtection="1">
      <alignment horizontal="left" vertical="center"/>
    </xf>
    <xf numFmtId="49" fontId="23" fillId="0" borderId="55" xfId="0" applyNumberFormat="1" applyFont="1" applyBorder="1" applyAlignment="1" applyProtection="1">
      <alignment horizontal="center" vertical="center"/>
    </xf>
    <xf numFmtId="49" fontId="23" fillId="0" borderId="21" xfId="0" applyNumberFormat="1" applyFont="1" applyBorder="1" applyAlignment="1" applyProtection="1">
      <alignment horizontal="center" vertical="center"/>
    </xf>
    <xf numFmtId="49" fontId="23" fillId="0" borderId="23" xfId="0" applyNumberFormat="1" applyFont="1" applyBorder="1" applyAlignment="1" applyProtection="1">
      <alignment horizontal="center" vertical="center"/>
    </xf>
    <xf numFmtId="49" fontId="23" fillId="0" borderId="22" xfId="0" applyNumberFormat="1" applyFont="1" applyBorder="1" applyAlignment="1" applyProtection="1">
      <alignment horizontal="left" vertical="center"/>
    </xf>
    <xf numFmtId="49" fontId="23" fillId="0" borderId="18" xfId="0" applyNumberFormat="1" applyFont="1" applyBorder="1" applyAlignment="1" applyProtection="1">
      <alignment horizontal="left" vertical="center"/>
    </xf>
    <xf numFmtId="49" fontId="23" fillId="0" borderId="71" xfId="0" applyNumberFormat="1" applyFont="1" applyBorder="1" applyAlignment="1" applyProtection="1">
      <alignment horizontal="left" vertical="center"/>
    </xf>
    <xf numFmtId="49" fontId="23" fillId="0" borderId="72" xfId="0" applyNumberFormat="1" applyFont="1" applyBorder="1" applyAlignment="1" applyProtection="1">
      <alignment horizontal="left" vertical="center"/>
    </xf>
    <xf numFmtId="49" fontId="23" fillId="0" borderId="12" xfId="0" applyNumberFormat="1" applyFont="1" applyBorder="1" applyAlignment="1" applyProtection="1">
      <alignment horizontal="left" vertical="center"/>
    </xf>
    <xf numFmtId="49" fontId="23" fillId="0" borderId="13" xfId="0" applyNumberFormat="1" applyFont="1" applyBorder="1" applyAlignment="1" applyProtection="1">
      <alignment horizontal="left" vertical="center"/>
    </xf>
    <xf numFmtId="49" fontId="23" fillId="0" borderId="14" xfId="0" applyNumberFormat="1" applyFont="1" applyBorder="1" applyAlignment="1" applyProtection="1">
      <alignment horizontal="left" vertical="center"/>
    </xf>
    <xf numFmtId="49" fontId="23" fillId="0" borderId="41" xfId="0" applyNumberFormat="1" applyFont="1" applyBorder="1" applyAlignment="1" applyProtection="1">
      <alignment horizontal="left" vertical="center"/>
    </xf>
    <xf numFmtId="49" fontId="11" fillId="0" borderId="21" xfId="0" applyNumberFormat="1" applyFont="1" applyBorder="1" applyAlignment="1" applyProtection="1">
      <alignment horizontal="left" vertical="top"/>
    </xf>
    <xf numFmtId="0" fontId="17" fillId="0" borderId="21" xfId="0" applyFont="1" applyBorder="1" applyAlignment="1" applyProtection="1">
      <alignment horizontal="left" vertical="top" wrapText="1"/>
    </xf>
    <xf numFmtId="49" fontId="24" fillId="0" borderId="0" xfId="0" applyNumberFormat="1" applyFont="1" applyAlignment="1" applyProtection="1">
      <alignment horizontal="left" vertical="top"/>
    </xf>
    <xf numFmtId="49" fontId="11" fillId="0" borderId="0" xfId="0" applyNumberFormat="1" applyFont="1" applyAlignment="1" applyProtection="1">
      <alignment horizontal="left" vertical="top"/>
    </xf>
    <xf numFmtId="178" fontId="11" fillId="0" borderId="18" xfId="0" applyNumberFormat="1" applyFont="1" applyBorder="1" applyProtection="1">
      <alignment vertical="center"/>
    </xf>
    <xf numFmtId="182" fontId="11" fillId="0" borderId="18" xfId="0" applyNumberFormat="1" applyFont="1" applyBorder="1" applyProtection="1">
      <alignment vertical="center"/>
    </xf>
    <xf numFmtId="182" fontId="11" fillId="0" borderId="18" xfId="0" applyNumberFormat="1" applyFont="1" applyBorder="1" applyAlignment="1" applyProtection="1">
      <alignment vertical="top"/>
    </xf>
    <xf numFmtId="178" fontId="11" fillId="0" borderId="18" xfId="0" applyNumberFormat="1" applyFont="1" applyBorder="1" applyAlignment="1" applyProtection="1">
      <alignment vertical="top"/>
    </xf>
    <xf numFmtId="178" fontId="11" fillId="0" borderId="0" xfId="0" applyNumberFormat="1" applyFont="1" applyAlignment="1" applyProtection="1">
      <alignment vertical="top"/>
    </xf>
    <xf numFmtId="182" fontId="11" fillId="0" borderId="0" xfId="0" applyNumberFormat="1" applyFont="1" applyAlignment="1" applyProtection="1">
      <alignment vertical="top"/>
    </xf>
    <xf numFmtId="0" fontId="6" fillId="0" borderId="0" xfId="1" applyNumberFormat="1" applyFont="1" applyAlignment="1" applyProtection="1">
      <alignment horizontal="right" vertical="top"/>
    </xf>
    <xf numFmtId="0" fontId="11" fillId="0" borderId="0" xfId="6" applyNumberFormat="1" applyFont="1" applyProtection="1">
      <alignment vertical="center"/>
    </xf>
    <xf numFmtId="0" fontId="11" fillId="0" borderId="0" xfId="1" applyNumberFormat="1" applyFont="1" applyProtection="1">
      <alignment vertical="center"/>
    </xf>
    <xf numFmtId="0" fontId="11" fillId="0" borderId="0" xfId="1" applyNumberFormat="1" applyFont="1" applyAlignment="1" applyProtection="1">
      <alignment vertical="center"/>
    </xf>
  </cellXfs>
  <cellStyles count="18">
    <cellStyle name="ハイパーリンク 2" xfId="15" xr:uid="{00000000-0005-0000-0000-000001000000}"/>
    <cellStyle name="桁区切り 2" xfId="4" xr:uid="{00000000-0005-0000-0000-000003000000}"/>
    <cellStyle name="桁区切り 2 2" xfId="13" xr:uid="{00000000-0005-0000-0000-000004000000}"/>
    <cellStyle name="桁区切り 3" xfId="7" xr:uid="{00000000-0005-0000-0000-000005000000}"/>
    <cellStyle name="桁区切り 4" xfId="16" xr:uid="{00000000-0005-0000-0000-000006000000}"/>
    <cellStyle name="桁区切り 5" xfId="17" xr:uid="{00000000-0005-0000-0000-000007000000}"/>
    <cellStyle name="通貨 2" xfId="9" xr:uid="{00000000-0005-0000-0000-000008000000}"/>
    <cellStyle name="標準" xfId="0" builtinId="0"/>
    <cellStyle name="標準 2" xfId="10" xr:uid="{00000000-0005-0000-0000-00000A000000}"/>
    <cellStyle name="標準 3 3" xfId="3" xr:uid="{00000000-0005-0000-0000-00000B000000}"/>
    <cellStyle name="標準 4" xfId="8" xr:uid="{00000000-0005-0000-0000-00000C000000}"/>
    <cellStyle name="標準 5" xfId="2" xr:uid="{00000000-0005-0000-0000-00000D000000}"/>
    <cellStyle name="標準 5 2" xfId="1" xr:uid="{00000000-0005-0000-0000-00000E000000}"/>
    <cellStyle name="標準 5 2 2" xfId="6" xr:uid="{00000000-0005-0000-0000-00000F000000}"/>
    <cellStyle name="標準 5 2 2 2" xfId="12" xr:uid="{00000000-0005-0000-0000-000010000000}"/>
    <cellStyle name="標準 5 2 2 3" xfId="11" xr:uid="{00000000-0005-0000-0000-000011000000}"/>
    <cellStyle name="標準 8" xfId="14" xr:uid="{00000000-0005-0000-0000-000012000000}"/>
    <cellStyle name="標準 9" xfId="5" xr:uid="{00000000-0005-0000-0000-000013000000}"/>
  </cellStyles>
  <dxfs count="269">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FFFFCC"/>
      <color rgb="FFFF0000"/>
      <color rgb="FFCCEDFC"/>
      <color rgb="FFEEAAFC"/>
      <color rgb="FF000000"/>
      <color rgb="FFFFE1FF"/>
      <color rgb="FFFFFF99"/>
      <color rgb="FFA6A6A6"/>
      <color rgb="FFE2EFDA"/>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B442"/>
  <sheetViews>
    <sheetView showGridLines="0" tabSelected="1" topLeftCell="B1" zoomScaleNormal="100" zoomScaleSheetLayoutView="100" workbookViewId="0">
      <selection activeCell="B1" sqref="B1"/>
    </sheetView>
  </sheetViews>
  <sheetFormatPr defaultColWidth="9" defaultRowHeight="15.75" customHeight="1" x14ac:dyDescent="0.15"/>
  <cols>
    <col min="1" max="1" width="10.375" style="192" hidden="1" customWidth="1"/>
    <col min="2" max="3" width="1.625" style="192" customWidth="1"/>
    <col min="4" max="8" width="5.625" style="192" customWidth="1"/>
    <col min="9" max="9" width="1.625" style="192" customWidth="1"/>
    <col min="10" max="10" width="8.625" style="192" customWidth="1"/>
    <col min="11" max="11" width="2.625" style="192" customWidth="1"/>
    <col min="12" max="13" width="6.125" style="192" customWidth="1"/>
    <col min="14" max="14" width="11.625" style="192" customWidth="1"/>
    <col min="15" max="15" width="12.125" style="192" customWidth="1"/>
    <col min="16" max="16" width="8.625" style="192" customWidth="1"/>
    <col min="17" max="17" width="12.125" style="192" customWidth="1"/>
    <col min="18" max="18" width="8.625" style="192" customWidth="1"/>
    <col min="19" max="19" width="12.125" style="192" customWidth="1"/>
    <col min="20" max="20" width="8.625" style="192" customWidth="1"/>
    <col min="21" max="21" width="3.625" style="192" customWidth="1"/>
    <col min="22" max="22" width="1.625" style="192" customWidth="1"/>
    <col min="23" max="23" width="4.375" style="192" customWidth="1"/>
    <col min="24" max="24" width="5" style="192" customWidth="1"/>
    <col min="25" max="25" width="4.375" style="192" customWidth="1"/>
    <col min="26" max="26" width="2.625" style="192" customWidth="1"/>
    <col min="27" max="27" width="3.625" style="192" customWidth="1"/>
    <col min="28" max="28" width="0" style="192" hidden="1" customWidth="1"/>
    <col min="29" max="16384" width="9" style="192"/>
  </cols>
  <sheetData>
    <row r="1" spans="1:27" ht="30" customHeight="1" x14ac:dyDescent="0.15">
      <c r="A1" s="616" t="s">
        <v>203</v>
      </c>
      <c r="B1" s="187"/>
      <c r="C1" s="188" t="s">
        <v>174</v>
      </c>
      <c r="D1" s="189"/>
      <c r="E1" s="189"/>
      <c r="F1" s="189"/>
      <c r="G1" s="189"/>
      <c r="H1" s="189"/>
      <c r="I1" s="189"/>
      <c r="J1" s="189"/>
      <c r="K1" s="189"/>
      <c r="L1" s="189"/>
      <c r="M1" s="189"/>
      <c r="N1" s="189"/>
      <c r="O1" s="189"/>
      <c r="P1" s="189"/>
      <c r="Q1" s="189"/>
      <c r="R1" s="189"/>
      <c r="S1" s="189"/>
      <c r="T1" s="189"/>
      <c r="U1" s="189"/>
      <c r="V1" s="189"/>
      <c r="W1" s="615" t="s">
        <v>276</v>
      </c>
      <c r="X1" s="190"/>
      <c r="Y1" s="190"/>
      <c r="Z1" s="190"/>
      <c r="AA1" s="191"/>
    </row>
    <row r="2" spans="1:27" ht="15.75" hidden="1" customHeight="1" x14ac:dyDescent="0.15">
      <c r="A2" s="616" t="s">
        <v>15</v>
      </c>
      <c r="B2" s="187"/>
      <c r="C2" s="193"/>
      <c r="D2" s="193"/>
      <c r="AA2" s="191"/>
    </row>
    <row r="3" spans="1:27" ht="30" customHeight="1" x14ac:dyDescent="0.15">
      <c r="A3" s="617" t="s">
        <v>278</v>
      </c>
      <c r="B3" s="194"/>
      <c r="C3" s="192" t="s">
        <v>216</v>
      </c>
      <c r="AA3" s="191"/>
    </row>
    <row r="4" spans="1:27" ht="5.25" customHeight="1" x14ac:dyDescent="0.15">
      <c r="A4" s="194"/>
      <c r="B4" s="194"/>
      <c r="C4" s="195"/>
      <c r="D4" s="196"/>
      <c r="E4" s="196"/>
      <c r="F4" s="196"/>
      <c r="G4" s="196"/>
      <c r="H4" s="196"/>
      <c r="I4" s="196"/>
      <c r="J4" s="196"/>
      <c r="K4" s="196"/>
      <c r="L4" s="196"/>
      <c r="M4" s="196"/>
      <c r="N4" s="196"/>
      <c r="O4" s="196"/>
      <c r="P4" s="196"/>
      <c r="Q4" s="196"/>
      <c r="R4" s="196"/>
      <c r="S4" s="196"/>
      <c r="T4" s="196"/>
      <c r="U4" s="196"/>
      <c r="V4" s="196"/>
      <c r="W4" s="196"/>
      <c r="X4" s="196"/>
      <c r="Y4" s="196"/>
      <c r="Z4" s="197"/>
    </row>
    <row r="5" spans="1:27" ht="15" customHeight="1" x14ac:dyDescent="0.15">
      <c r="A5" s="194"/>
      <c r="B5" s="194"/>
      <c r="C5" s="198" t="s">
        <v>240</v>
      </c>
      <c r="D5" s="199"/>
      <c r="E5" s="199"/>
      <c r="F5" s="199"/>
      <c r="G5" s="199"/>
      <c r="H5" s="199"/>
      <c r="I5" s="199"/>
      <c r="J5" s="199"/>
      <c r="K5" s="199"/>
      <c r="L5" s="199"/>
      <c r="M5" s="199"/>
      <c r="N5" s="199"/>
      <c r="O5" s="199"/>
      <c r="P5" s="199"/>
      <c r="Q5" s="199"/>
      <c r="R5" s="199"/>
      <c r="S5" s="199"/>
      <c r="T5" s="199"/>
      <c r="U5" s="199"/>
      <c r="V5" s="199"/>
      <c r="W5" s="199"/>
      <c r="X5" s="199"/>
      <c r="Y5" s="199"/>
      <c r="Z5" s="200"/>
    </row>
    <row r="6" spans="1:27" ht="15" customHeight="1" x14ac:dyDescent="0.15">
      <c r="A6" s="194"/>
      <c r="B6" s="194"/>
      <c r="C6" s="198" t="s">
        <v>3</v>
      </c>
      <c r="D6" s="199"/>
      <c r="E6" s="199"/>
      <c r="F6" s="199"/>
      <c r="G6" s="199"/>
      <c r="H6" s="199"/>
      <c r="I6" s="199"/>
      <c r="J6" s="199"/>
      <c r="K6" s="199"/>
      <c r="L6" s="199"/>
      <c r="M6" s="199"/>
      <c r="N6" s="199"/>
      <c r="O6" s="199"/>
      <c r="P6" s="199"/>
      <c r="Q6" s="199"/>
      <c r="R6" s="199"/>
      <c r="S6" s="199"/>
      <c r="T6" s="199"/>
      <c r="U6" s="199"/>
      <c r="V6" s="199"/>
      <c r="W6" s="199"/>
      <c r="X6" s="199"/>
      <c r="Y6" s="199"/>
      <c r="Z6" s="200"/>
    </row>
    <row r="7" spans="1:27" ht="15" customHeight="1" x14ac:dyDescent="0.15">
      <c r="A7" s="194"/>
      <c r="B7" s="194"/>
      <c r="C7" s="198" t="s">
        <v>4</v>
      </c>
      <c r="D7" s="199"/>
      <c r="E7" s="199"/>
      <c r="F7" s="199"/>
      <c r="G7" s="199"/>
      <c r="H7" s="199"/>
      <c r="I7" s="199"/>
      <c r="J7" s="199"/>
      <c r="K7" s="199"/>
      <c r="L7" s="199"/>
      <c r="M7" s="199"/>
      <c r="N7" s="199"/>
      <c r="O7" s="199"/>
      <c r="P7" s="199"/>
      <c r="Q7" s="199"/>
      <c r="R7" s="199"/>
      <c r="S7" s="199"/>
      <c r="T7" s="199"/>
      <c r="U7" s="199"/>
      <c r="V7" s="199"/>
      <c r="W7" s="199"/>
      <c r="X7" s="199"/>
      <c r="Y7" s="199"/>
      <c r="Z7" s="200"/>
    </row>
    <row r="8" spans="1:27" ht="13.5" hidden="1" x14ac:dyDescent="0.15">
      <c r="A8" s="194"/>
      <c r="B8" s="194"/>
      <c r="C8" s="198"/>
      <c r="D8" s="199"/>
      <c r="E8" s="199"/>
      <c r="F8" s="199"/>
      <c r="G8" s="199"/>
      <c r="H8" s="199"/>
      <c r="I8" s="199"/>
      <c r="J8" s="199"/>
      <c r="K8" s="199"/>
      <c r="L8" s="199"/>
      <c r="M8" s="199"/>
      <c r="N8" s="199"/>
      <c r="O8" s="199"/>
      <c r="P8" s="199"/>
      <c r="Q8" s="199"/>
      <c r="R8" s="199"/>
      <c r="S8" s="199"/>
      <c r="T8" s="199"/>
      <c r="U8" s="199"/>
      <c r="V8" s="199"/>
      <c r="W8" s="199"/>
      <c r="X8" s="199"/>
      <c r="Y8" s="199"/>
      <c r="Z8" s="200"/>
    </row>
    <row r="9" spans="1:27" ht="5.25" customHeight="1" x14ac:dyDescent="0.15">
      <c r="A9" s="194"/>
      <c r="B9" s="194"/>
      <c r="C9" s="201"/>
      <c r="D9" s="202"/>
      <c r="E9" s="202"/>
      <c r="F9" s="202"/>
      <c r="G9" s="202"/>
      <c r="H9" s="202"/>
      <c r="I9" s="202"/>
      <c r="J9" s="202"/>
      <c r="K9" s="202"/>
      <c r="L9" s="202"/>
      <c r="M9" s="202"/>
      <c r="N9" s="202"/>
      <c r="O9" s="202"/>
      <c r="P9" s="202"/>
      <c r="Q9" s="202"/>
      <c r="R9" s="202"/>
      <c r="S9" s="202"/>
      <c r="T9" s="202"/>
      <c r="U9" s="202"/>
      <c r="V9" s="202"/>
      <c r="W9" s="202"/>
      <c r="X9" s="202"/>
      <c r="Y9" s="202"/>
      <c r="Z9" s="203"/>
    </row>
    <row r="10" spans="1:27" ht="30" customHeight="1" x14ac:dyDescent="0.15">
      <c r="A10" s="194"/>
      <c r="B10" s="194"/>
    </row>
    <row r="11" spans="1:27" ht="15.75" hidden="1" customHeight="1" x14ac:dyDescent="0.15">
      <c r="A11" s="194"/>
      <c r="B11" s="194"/>
    </row>
    <row r="12" spans="1:27" ht="15.75" hidden="1" customHeight="1" x14ac:dyDescent="0.15">
      <c r="A12" s="194"/>
      <c r="B12" s="194"/>
    </row>
    <row r="13" spans="1:27" ht="20.100000000000001" customHeight="1" x14ac:dyDescent="0.15">
      <c r="A13" s="194"/>
      <c r="B13" s="194"/>
      <c r="C13" s="204" t="s">
        <v>118</v>
      </c>
      <c r="D13" s="205"/>
      <c r="E13" s="205"/>
      <c r="F13" s="205"/>
      <c r="G13" s="205"/>
      <c r="H13" s="206"/>
    </row>
    <row r="14" spans="1:27" ht="15" customHeight="1" x14ac:dyDescent="0.15">
      <c r="A14" s="194"/>
      <c r="B14" s="194"/>
      <c r="C14" s="207"/>
      <c r="D14" s="208"/>
      <c r="E14" s="208"/>
      <c r="F14" s="208"/>
      <c r="G14" s="208"/>
      <c r="H14" s="208"/>
      <c r="I14" s="209"/>
      <c r="J14" s="209"/>
      <c r="K14" s="209"/>
      <c r="L14" s="209"/>
      <c r="M14" s="209"/>
      <c r="N14" s="209"/>
      <c r="O14" s="209"/>
      <c r="P14" s="209"/>
      <c r="Q14" s="209"/>
      <c r="R14" s="209"/>
      <c r="S14" s="209"/>
      <c r="T14" s="209"/>
      <c r="U14" s="209"/>
      <c r="V14" s="209"/>
      <c r="W14" s="209"/>
      <c r="X14" s="209"/>
      <c r="Y14" s="209"/>
      <c r="Z14" s="210"/>
    </row>
    <row r="15" spans="1:27" ht="15.75" hidden="1" customHeight="1" x14ac:dyDescent="0.15">
      <c r="A15" s="194"/>
      <c r="B15" s="194"/>
      <c r="C15" s="211"/>
      <c r="D15" s="212"/>
      <c r="E15" s="213"/>
      <c r="F15" s="213"/>
      <c r="G15" s="213"/>
      <c r="H15" s="213"/>
      <c r="I15" s="214"/>
      <c r="J15" s="215"/>
      <c r="K15" s="215"/>
      <c r="L15" s="215"/>
      <c r="M15" s="215"/>
      <c r="N15" s="215"/>
      <c r="O15" s="215"/>
      <c r="P15" s="215"/>
      <c r="Q15" s="215"/>
      <c r="R15" s="215"/>
      <c r="S15" s="215"/>
      <c r="T15" s="215"/>
      <c r="U15" s="215"/>
      <c r="V15" s="215"/>
      <c r="W15" s="215"/>
      <c r="X15" s="215"/>
      <c r="Y15" s="215"/>
      <c r="Z15" s="216"/>
    </row>
    <row r="16" spans="1:27" ht="15.75" hidden="1" customHeight="1" x14ac:dyDescent="0.15">
      <c r="A16" s="194"/>
      <c r="B16" s="194"/>
      <c r="C16" s="211"/>
      <c r="D16" s="212"/>
      <c r="E16" s="217"/>
      <c r="F16" s="217"/>
      <c r="G16" s="217"/>
      <c r="H16" s="217"/>
      <c r="I16" s="214"/>
      <c r="J16" s="218"/>
      <c r="K16" s="218"/>
      <c r="L16" s="218"/>
      <c r="M16" s="218"/>
      <c r="N16" s="218"/>
      <c r="O16" s="218"/>
      <c r="P16" s="218"/>
      <c r="Q16" s="218"/>
      <c r="R16" s="218"/>
      <c r="S16" s="218"/>
      <c r="T16" s="218"/>
      <c r="U16" s="218"/>
      <c r="V16" s="218"/>
      <c r="W16" s="218"/>
      <c r="X16" s="218"/>
      <c r="Y16" s="218"/>
      <c r="Z16" s="216"/>
    </row>
    <row r="17" spans="1:26" ht="15.75" hidden="1" customHeight="1" x14ac:dyDescent="0.15">
      <c r="A17" s="194"/>
      <c r="B17" s="194"/>
      <c r="C17" s="211"/>
      <c r="D17" s="212"/>
      <c r="E17" s="217"/>
      <c r="F17" s="217"/>
      <c r="G17" s="217"/>
      <c r="H17" s="217"/>
      <c r="I17" s="214"/>
      <c r="J17" s="218"/>
      <c r="K17" s="218"/>
      <c r="L17" s="218"/>
      <c r="M17" s="218"/>
      <c r="N17" s="218"/>
      <c r="O17" s="218"/>
      <c r="P17" s="218"/>
      <c r="Q17" s="218"/>
      <c r="R17" s="218"/>
      <c r="S17" s="218"/>
      <c r="T17" s="218"/>
      <c r="U17" s="218"/>
      <c r="V17" s="218"/>
      <c r="W17" s="218"/>
      <c r="X17" s="218"/>
      <c r="Y17" s="218"/>
      <c r="Z17" s="216"/>
    </row>
    <row r="18" spans="1:26" ht="15.75" hidden="1" customHeight="1" x14ac:dyDescent="0.15">
      <c r="A18" s="194"/>
      <c r="B18" s="194"/>
      <c r="C18" s="211"/>
      <c r="D18" s="212"/>
      <c r="E18" s="217"/>
      <c r="F18" s="217"/>
      <c r="G18" s="217"/>
      <c r="H18" s="217"/>
      <c r="I18" s="214"/>
      <c r="J18" s="218"/>
      <c r="K18" s="218"/>
      <c r="L18" s="218"/>
      <c r="M18" s="218"/>
      <c r="N18" s="218"/>
      <c r="O18" s="218"/>
      <c r="P18" s="218"/>
      <c r="Q18" s="218"/>
      <c r="R18" s="218"/>
      <c r="S18" s="218"/>
      <c r="T18" s="218"/>
      <c r="U18" s="218"/>
      <c r="V18" s="218"/>
      <c r="W18" s="218"/>
      <c r="X18" s="218"/>
      <c r="Y18" s="218"/>
      <c r="Z18" s="216"/>
    </row>
    <row r="19" spans="1:26" ht="15.75" hidden="1" customHeight="1" x14ac:dyDescent="0.15">
      <c r="A19" s="194"/>
      <c r="B19" s="194"/>
      <c r="C19" s="211"/>
      <c r="D19" s="212"/>
      <c r="E19" s="217"/>
      <c r="F19" s="217"/>
      <c r="G19" s="217"/>
      <c r="H19" s="217"/>
      <c r="I19" s="214"/>
      <c r="J19" s="218"/>
      <c r="K19" s="218"/>
      <c r="L19" s="218"/>
      <c r="M19" s="218"/>
      <c r="N19" s="218"/>
      <c r="O19" s="218"/>
      <c r="P19" s="218"/>
      <c r="Q19" s="218"/>
      <c r="R19" s="218"/>
      <c r="S19" s="218"/>
      <c r="T19" s="218"/>
      <c r="U19" s="218"/>
      <c r="V19" s="218"/>
      <c r="W19" s="218"/>
      <c r="X19" s="218"/>
      <c r="Y19" s="218"/>
      <c r="Z19" s="216"/>
    </row>
    <row r="20" spans="1:26" ht="20.100000000000001" customHeight="1" x14ac:dyDescent="0.15">
      <c r="A20" s="194">
        <f>IFERROR(IF(TRIM($I20)="",1001,0),3)</f>
        <v>1001</v>
      </c>
      <c r="B20" s="194"/>
      <c r="C20" s="211"/>
      <c r="D20" s="212">
        <v>1</v>
      </c>
      <c r="E20" s="192" t="s">
        <v>89</v>
      </c>
      <c r="I20" s="152"/>
      <c r="J20" s="153"/>
      <c r="K20" s="153"/>
      <c r="L20" s="153"/>
      <c r="M20" s="153"/>
      <c r="N20" s="217"/>
      <c r="O20" s="217"/>
      <c r="P20" s="217"/>
      <c r="Q20" s="217"/>
      <c r="R20" s="217"/>
      <c r="S20" s="217"/>
      <c r="T20" s="217"/>
      <c r="U20" s="217"/>
      <c r="V20" s="217"/>
      <c r="W20" s="217"/>
      <c r="X20" s="217"/>
      <c r="Y20" s="217"/>
      <c r="Z20" s="216"/>
    </row>
    <row r="21" spans="1:26" ht="20.100000000000001" customHeight="1" x14ac:dyDescent="0.15">
      <c r="A21" s="194"/>
      <c r="B21" s="194"/>
      <c r="C21" s="211"/>
      <c r="D21" s="212"/>
      <c r="E21" s="217"/>
      <c r="F21" s="217"/>
      <c r="G21" s="217"/>
      <c r="H21" s="217"/>
      <c r="I21" s="214"/>
      <c r="J21" s="219" t="s">
        <v>167</v>
      </c>
      <c r="K21" s="218"/>
      <c r="L21" s="218"/>
      <c r="M21" s="218"/>
      <c r="N21" s="218"/>
      <c r="O21" s="218"/>
      <c r="P21" s="218"/>
      <c r="Q21" s="218"/>
      <c r="R21" s="218"/>
      <c r="S21" s="218"/>
      <c r="T21" s="218"/>
      <c r="U21" s="218"/>
      <c r="V21" s="218"/>
      <c r="W21" s="218"/>
      <c r="X21" s="218"/>
      <c r="Y21" s="218"/>
      <c r="Z21" s="216"/>
    </row>
    <row r="22" spans="1:26" ht="20.100000000000001" customHeight="1" x14ac:dyDescent="0.15">
      <c r="A22" s="194">
        <f>IFERROR(IF(AND(TRIM($I22)&lt;&gt;"", OR(ISERROR(FIND("@"&amp;LEFT($I22,3)&amp;"@", 都道府県3))=FALSE, ISERROR(FIND("@"&amp;LEFT($I22,4)&amp;"@",都道府県4))=FALSE))=FALSE,1001,0),3)</f>
        <v>1001</v>
      </c>
      <c r="B22" s="194"/>
      <c r="C22" s="211"/>
      <c r="D22" s="212">
        <v>2</v>
      </c>
      <c r="E22" s="192" t="s">
        <v>90</v>
      </c>
      <c r="I22" s="156"/>
      <c r="J22" s="156"/>
      <c r="K22" s="156"/>
      <c r="L22" s="156"/>
      <c r="M22" s="156"/>
      <c r="N22" s="156"/>
      <c r="O22" s="156"/>
      <c r="P22" s="156"/>
      <c r="Q22" s="157"/>
      <c r="R22" s="156"/>
      <c r="S22" s="156"/>
      <c r="T22" s="156"/>
      <c r="U22" s="156"/>
      <c r="V22" s="156"/>
      <c r="W22" s="156"/>
      <c r="X22" s="156"/>
      <c r="Y22" s="156"/>
      <c r="Z22" s="216"/>
    </row>
    <row r="23" spans="1:26" ht="20.100000000000001" customHeight="1" x14ac:dyDescent="0.15">
      <c r="A23" s="194"/>
      <c r="B23" s="194"/>
      <c r="C23" s="211"/>
      <c r="D23" s="212"/>
      <c r="E23" s="217"/>
      <c r="F23" s="217"/>
      <c r="G23" s="217"/>
      <c r="H23" s="217"/>
      <c r="I23" s="214"/>
      <c r="J23" s="219" t="s">
        <v>91</v>
      </c>
      <c r="K23" s="218"/>
      <c r="L23" s="218"/>
      <c r="M23" s="218"/>
      <c r="N23" s="218"/>
      <c r="O23" s="218"/>
      <c r="P23" s="218"/>
      <c r="Q23" s="218"/>
      <c r="R23" s="218"/>
      <c r="S23" s="218"/>
      <c r="T23" s="218"/>
      <c r="U23" s="218"/>
      <c r="V23" s="218"/>
      <c r="W23" s="218"/>
      <c r="X23" s="218"/>
      <c r="Y23" s="218"/>
      <c r="Z23" s="216"/>
    </row>
    <row r="24" spans="1:26" ht="20.100000000000001" customHeight="1" x14ac:dyDescent="0.15">
      <c r="A24" s="194">
        <f>IFERROR(IF(TRIM($I24)="",1001,0),3)</f>
        <v>1001</v>
      </c>
      <c r="B24" s="194"/>
      <c r="C24" s="211"/>
      <c r="D24" s="212">
        <v>3</v>
      </c>
      <c r="E24" s="192" t="s">
        <v>119</v>
      </c>
      <c r="I24" s="140"/>
      <c r="J24" s="140"/>
      <c r="K24" s="140"/>
      <c r="L24" s="140"/>
      <c r="M24" s="140"/>
      <c r="N24" s="140"/>
      <c r="O24" s="140"/>
      <c r="P24" s="140"/>
      <c r="Q24" s="154"/>
      <c r="R24" s="140"/>
      <c r="S24" s="140"/>
      <c r="T24" s="140"/>
      <c r="U24" s="140"/>
      <c r="V24" s="140"/>
      <c r="W24" s="140"/>
      <c r="X24" s="140"/>
      <c r="Y24" s="140"/>
      <c r="Z24" s="216"/>
    </row>
    <row r="25" spans="1:26" ht="20.100000000000001" customHeight="1" x14ac:dyDescent="0.15">
      <c r="A25" s="194"/>
      <c r="B25" s="194"/>
      <c r="C25" s="220"/>
      <c r="D25" s="217"/>
      <c r="E25" s="217"/>
      <c r="F25" s="217"/>
      <c r="G25" s="217"/>
      <c r="H25" s="217"/>
      <c r="I25" s="214"/>
      <c r="J25" s="219" t="s">
        <v>143</v>
      </c>
      <c r="K25" s="218"/>
      <c r="L25" s="218"/>
      <c r="M25" s="218"/>
      <c r="N25" s="218"/>
      <c r="O25" s="218"/>
      <c r="P25" s="218"/>
      <c r="Q25" s="218"/>
      <c r="R25" s="218"/>
      <c r="S25" s="218"/>
      <c r="T25" s="218"/>
      <c r="U25" s="218"/>
      <c r="V25" s="218"/>
      <c r="W25" s="218"/>
      <c r="X25" s="218"/>
      <c r="Y25" s="218"/>
      <c r="Z25" s="216"/>
    </row>
    <row r="26" spans="1:26" ht="20.100000000000001" customHeight="1" x14ac:dyDescent="0.15">
      <c r="A26" s="194">
        <f>IFERROR(IF(TRIM($I26)="",1001,0),3)</f>
        <v>1001</v>
      </c>
      <c r="B26" s="194"/>
      <c r="C26" s="211"/>
      <c r="D26" s="212">
        <v>4</v>
      </c>
      <c r="E26" s="192" t="s">
        <v>92</v>
      </c>
      <c r="I26" s="140"/>
      <c r="J26" s="140"/>
      <c r="K26" s="140"/>
      <c r="L26" s="140"/>
      <c r="M26" s="140"/>
      <c r="N26" s="140"/>
      <c r="O26" s="140"/>
      <c r="P26" s="140"/>
      <c r="Q26" s="154"/>
      <c r="R26" s="140"/>
      <c r="S26" s="140"/>
      <c r="T26" s="140"/>
      <c r="U26" s="140"/>
      <c r="V26" s="140"/>
      <c r="W26" s="140"/>
      <c r="X26" s="140"/>
      <c r="Y26" s="140"/>
      <c r="Z26" s="216"/>
    </row>
    <row r="27" spans="1:26" ht="20.100000000000001" customHeight="1" x14ac:dyDescent="0.15">
      <c r="A27" s="194"/>
      <c r="B27" s="194"/>
      <c r="C27" s="220"/>
      <c r="D27" s="217"/>
      <c r="E27" s="217"/>
      <c r="F27" s="217"/>
      <c r="G27" s="217"/>
      <c r="H27" s="217"/>
      <c r="I27" s="214"/>
      <c r="J27" s="219" t="s">
        <v>144</v>
      </c>
      <c r="K27" s="218"/>
      <c r="L27" s="218"/>
      <c r="M27" s="218"/>
      <c r="N27" s="218"/>
      <c r="O27" s="218"/>
      <c r="P27" s="218"/>
      <c r="Q27" s="221"/>
      <c r="R27" s="218"/>
      <c r="S27" s="218"/>
      <c r="T27" s="218"/>
      <c r="U27" s="218"/>
      <c r="V27" s="218"/>
      <c r="W27" s="218"/>
      <c r="X27" s="218"/>
      <c r="Y27" s="218"/>
      <c r="Z27" s="222"/>
    </row>
    <row r="28" spans="1:26" ht="20.100000000000001" customHeight="1" x14ac:dyDescent="0.15">
      <c r="A28" s="194">
        <f>IFERROR(IF(TRIM($I28)="",1001,0),3)</f>
        <v>1001</v>
      </c>
      <c r="B28" s="194"/>
      <c r="C28" s="211"/>
      <c r="D28" s="212">
        <v>5</v>
      </c>
      <c r="E28" s="192" t="s">
        <v>93</v>
      </c>
      <c r="I28" s="140"/>
      <c r="J28" s="140"/>
      <c r="K28" s="140"/>
      <c r="L28" s="140"/>
      <c r="M28" s="140"/>
      <c r="N28" s="140"/>
      <c r="O28" s="140"/>
      <c r="P28" s="140"/>
      <c r="Q28" s="140"/>
      <c r="R28" s="140"/>
      <c r="S28" s="140"/>
      <c r="T28" s="140"/>
      <c r="U28" s="140"/>
      <c r="V28" s="140"/>
      <c r="W28" s="140"/>
      <c r="X28" s="140"/>
      <c r="Y28" s="140"/>
      <c r="Z28" s="216"/>
    </row>
    <row r="29" spans="1:26" ht="20.100000000000001" customHeight="1" x14ac:dyDescent="0.15">
      <c r="A29" s="194"/>
      <c r="B29" s="194"/>
      <c r="C29" s="220"/>
      <c r="D29" s="217"/>
      <c r="E29" s="217"/>
      <c r="F29" s="217"/>
      <c r="G29" s="217"/>
      <c r="H29" s="217"/>
      <c r="I29" s="214"/>
      <c r="J29" s="219" t="s">
        <v>124</v>
      </c>
      <c r="K29" s="218"/>
      <c r="L29" s="218"/>
      <c r="M29" s="218"/>
      <c r="N29" s="218"/>
      <c r="O29" s="218"/>
      <c r="P29" s="218"/>
      <c r="Q29" s="218"/>
      <c r="R29" s="218"/>
      <c r="S29" s="218"/>
      <c r="T29" s="218"/>
      <c r="U29" s="218"/>
      <c r="V29" s="218"/>
      <c r="W29" s="218"/>
      <c r="X29" s="218"/>
      <c r="Y29" s="218"/>
      <c r="Z29" s="222"/>
    </row>
    <row r="30" spans="1:26" ht="20.100000000000001" customHeight="1" x14ac:dyDescent="0.15">
      <c r="A30" s="194">
        <f>IFERROR(IF(OR(TRIM($I30)="", NOT(OR(IFERROR(SEARCH(" ",$I30),0)&gt;0, IFERROR(SEARCH("　",$I30),0)&gt;0))),1001,0),3)</f>
        <v>1001</v>
      </c>
      <c r="B30" s="194"/>
      <c r="C30" s="211"/>
      <c r="D30" s="212">
        <v>6</v>
      </c>
      <c r="E30" s="192" t="s">
        <v>120</v>
      </c>
      <c r="I30" s="140"/>
      <c r="J30" s="140"/>
      <c r="K30" s="140"/>
      <c r="L30" s="140"/>
      <c r="M30" s="140"/>
      <c r="N30" s="140"/>
      <c r="O30" s="140"/>
      <c r="P30" s="140"/>
      <c r="Q30" s="140"/>
      <c r="R30" s="140"/>
      <c r="S30" s="140"/>
      <c r="T30" s="140"/>
      <c r="U30" s="140"/>
      <c r="V30" s="140"/>
      <c r="W30" s="140"/>
      <c r="X30" s="140"/>
      <c r="Y30" s="140"/>
      <c r="Z30" s="216"/>
    </row>
    <row r="31" spans="1:26" ht="20.100000000000001" customHeight="1" x14ac:dyDescent="0.15">
      <c r="A31" s="194"/>
      <c r="B31" s="194"/>
      <c r="C31" s="220"/>
      <c r="D31" s="217"/>
      <c r="E31" s="217"/>
      <c r="F31" s="217"/>
      <c r="G31" s="217"/>
      <c r="H31" s="217"/>
      <c r="I31" s="223"/>
      <c r="J31" s="219" t="s">
        <v>94</v>
      </c>
      <c r="K31" s="219"/>
      <c r="L31" s="219"/>
      <c r="M31" s="219"/>
      <c r="N31" s="219"/>
      <c r="O31" s="219"/>
      <c r="P31" s="219"/>
      <c r="Q31" s="219"/>
      <c r="R31" s="219"/>
      <c r="S31" s="219"/>
      <c r="T31" s="219"/>
      <c r="U31" s="219"/>
      <c r="V31" s="219"/>
      <c r="W31" s="219"/>
      <c r="X31" s="219"/>
      <c r="Y31" s="219"/>
      <c r="Z31" s="222"/>
    </row>
    <row r="32" spans="1:26" ht="20.100000000000001" customHeight="1" x14ac:dyDescent="0.15">
      <c r="A32" s="194">
        <f>IFERROR(IF(OR(TRIM($I32)="", NOT(OR(IFERROR(SEARCH(" ",$I32),0)&gt;0, IFERROR(SEARCH("　",$I32),0)&gt;0))),1001,0),3)</f>
        <v>1001</v>
      </c>
      <c r="B32" s="194"/>
      <c r="C32" s="211"/>
      <c r="D32" s="212">
        <v>7</v>
      </c>
      <c r="E32" s="192" t="s">
        <v>95</v>
      </c>
      <c r="I32" s="140"/>
      <c r="J32" s="140"/>
      <c r="K32" s="140"/>
      <c r="L32" s="140"/>
      <c r="M32" s="140"/>
      <c r="N32" s="140"/>
      <c r="O32" s="140"/>
      <c r="P32" s="140"/>
      <c r="Q32" s="140"/>
      <c r="R32" s="140"/>
      <c r="S32" s="140"/>
      <c r="T32" s="140"/>
      <c r="U32" s="140"/>
      <c r="V32" s="140"/>
      <c r="W32" s="140"/>
      <c r="X32" s="140"/>
      <c r="Y32" s="140"/>
      <c r="Z32" s="216"/>
    </row>
    <row r="33" spans="1:27" ht="20.100000000000001" customHeight="1" x14ac:dyDescent="0.15">
      <c r="A33" s="194"/>
      <c r="B33" s="194"/>
      <c r="C33" s="220"/>
      <c r="D33" s="217"/>
      <c r="E33" s="217"/>
      <c r="F33" s="217"/>
      <c r="G33" s="217"/>
      <c r="H33" s="217"/>
      <c r="I33" s="223"/>
      <c r="J33" s="219" t="s">
        <v>96</v>
      </c>
      <c r="K33" s="219"/>
      <c r="L33" s="219"/>
      <c r="M33" s="219"/>
      <c r="N33" s="219"/>
      <c r="O33" s="219"/>
      <c r="P33" s="219"/>
      <c r="Q33" s="219"/>
      <c r="R33" s="219"/>
      <c r="S33" s="219"/>
      <c r="T33" s="219"/>
      <c r="U33" s="219"/>
      <c r="V33" s="219"/>
      <c r="W33" s="219"/>
      <c r="X33" s="219"/>
      <c r="Y33" s="219"/>
      <c r="Z33" s="216"/>
    </row>
    <row r="34" spans="1:27" ht="20.100000000000001" customHeight="1" x14ac:dyDescent="0.15">
      <c r="A34" s="194">
        <f>IFERROR(IF(NOT(AND(TRIM($I34)&lt;&gt;"",ISNUMBER(VALUE(SUBSTITUTE($I34,"-",""))), IFERROR(SEARCH("-",$I34),0)&gt;0)),1001,0),3)</f>
        <v>1001</v>
      </c>
      <c r="B34" s="194"/>
      <c r="C34" s="211"/>
      <c r="D34" s="212">
        <v>8</v>
      </c>
      <c r="E34" s="192" t="s">
        <v>97</v>
      </c>
      <c r="I34" s="140"/>
      <c r="J34" s="140"/>
      <c r="K34" s="140"/>
      <c r="L34" s="140"/>
      <c r="M34" s="140"/>
      <c r="O34" s="224" t="s">
        <v>98</v>
      </c>
      <c r="P34" s="1"/>
      <c r="Q34" s="192" t="s">
        <v>99</v>
      </c>
      <c r="Y34" s="218"/>
      <c r="Z34" s="216"/>
    </row>
    <row r="35" spans="1:27" ht="20.100000000000001" customHeight="1" x14ac:dyDescent="0.15">
      <c r="A35" s="194"/>
      <c r="B35" s="194"/>
      <c r="C35" s="220"/>
      <c r="D35" s="217"/>
      <c r="E35" s="217"/>
      <c r="F35" s="217"/>
      <c r="G35" s="217"/>
      <c r="H35" s="217"/>
      <c r="I35" s="214"/>
      <c r="J35" s="219" t="s">
        <v>100</v>
      </c>
      <c r="K35" s="218"/>
      <c r="L35" s="218"/>
      <c r="M35" s="218"/>
      <c r="N35" s="218"/>
      <c r="O35" s="218"/>
      <c r="P35" s="218"/>
      <c r="Q35" s="218"/>
      <c r="R35" s="218"/>
      <c r="S35" s="218"/>
      <c r="T35" s="218"/>
      <c r="U35" s="218"/>
      <c r="V35" s="218"/>
      <c r="W35" s="218"/>
      <c r="X35" s="218"/>
      <c r="Y35" s="218"/>
      <c r="Z35" s="216"/>
    </row>
    <row r="36" spans="1:27" ht="20.100000000000001" customHeight="1" x14ac:dyDescent="0.15">
      <c r="A36" s="194">
        <f>IFERROR(IF(NOT(AND(TRIM($I36)&lt;&gt;"",ISNUMBER(VALUE(SUBSTITUTE($I36,"-",""))), IFERROR(SEARCH("-",$I36),0)&gt;0)),1001,0),3)</f>
        <v>1001</v>
      </c>
      <c r="B36" s="194"/>
      <c r="C36" s="211"/>
      <c r="D36" s="212">
        <v>9</v>
      </c>
      <c r="E36" s="192" t="s">
        <v>101</v>
      </c>
      <c r="I36" s="140"/>
      <c r="J36" s="140"/>
      <c r="K36" s="140"/>
      <c r="L36" s="140"/>
      <c r="M36" s="140"/>
      <c r="N36" s="218"/>
      <c r="O36" s="218"/>
      <c r="P36" s="218"/>
      <c r="Q36" s="218"/>
      <c r="R36" s="218"/>
      <c r="S36" s="218"/>
      <c r="T36" s="218"/>
      <c r="U36" s="218"/>
      <c r="V36" s="218"/>
      <c r="W36" s="218"/>
      <c r="X36" s="218"/>
      <c r="Y36" s="218"/>
      <c r="Z36" s="216"/>
    </row>
    <row r="37" spans="1:27" ht="20.100000000000001" customHeight="1" x14ac:dyDescent="0.15">
      <c r="A37" s="194"/>
      <c r="B37" s="194"/>
      <c r="C37" s="220"/>
      <c r="D37" s="217"/>
      <c r="E37" s="217"/>
      <c r="F37" s="217"/>
      <c r="G37" s="217"/>
      <c r="H37" s="217"/>
      <c r="I37" s="214"/>
      <c r="J37" s="219" t="s">
        <v>241</v>
      </c>
      <c r="K37" s="218"/>
      <c r="L37" s="218"/>
      <c r="M37" s="218"/>
      <c r="N37" s="218"/>
      <c r="O37" s="218"/>
      <c r="P37" s="218"/>
      <c r="Q37" s="218"/>
      <c r="R37" s="218"/>
      <c r="S37" s="218"/>
      <c r="T37" s="218"/>
      <c r="U37" s="218"/>
      <c r="V37" s="218"/>
      <c r="W37" s="218"/>
      <c r="X37" s="218"/>
      <c r="Y37" s="218"/>
      <c r="Z37" s="216"/>
    </row>
    <row r="38" spans="1:27" ht="20.100000000000001" customHeight="1" x14ac:dyDescent="0.15">
      <c r="A38" s="194">
        <f>IFERROR(IF(NOT(IFERROR(SEARCH("@",$I38),0)&gt;0),1001,0),3)</f>
        <v>1001</v>
      </c>
      <c r="B38" s="194"/>
      <c r="C38" s="220"/>
      <c r="D38" s="212">
        <v>10</v>
      </c>
      <c r="E38" s="192" t="s">
        <v>102</v>
      </c>
      <c r="I38" s="140"/>
      <c r="J38" s="154"/>
      <c r="K38" s="154"/>
      <c r="L38" s="154"/>
      <c r="M38" s="154"/>
      <c r="N38" s="154"/>
      <c r="O38" s="154"/>
      <c r="P38" s="154"/>
      <c r="Q38" s="154"/>
      <c r="R38" s="154"/>
      <c r="S38" s="154"/>
      <c r="T38" s="154"/>
      <c r="U38" s="154"/>
      <c r="V38" s="154"/>
      <c r="W38" s="154"/>
      <c r="X38" s="154"/>
      <c r="Y38" s="154"/>
      <c r="Z38" s="216"/>
    </row>
    <row r="39" spans="1:27" ht="20.100000000000001" customHeight="1" x14ac:dyDescent="0.15">
      <c r="A39" s="194"/>
      <c r="B39" s="194"/>
      <c r="C39" s="220"/>
      <c r="D39" s="212"/>
      <c r="I39" s="214"/>
      <c r="J39" s="225" t="s">
        <v>166</v>
      </c>
      <c r="K39" s="226"/>
      <c r="L39" s="219"/>
      <c r="M39" s="219"/>
      <c r="N39" s="219"/>
      <c r="O39" s="219"/>
      <c r="P39" s="219"/>
      <c r="Q39" s="227"/>
      <c r="R39" s="219"/>
      <c r="S39" s="219"/>
      <c r="T39" s="219"/>
      <c r="U39" s="219"/>
      <c r="V39" s="219"/>
      <c r="W39" s="219"/>
      <c r="X39" s="219"/>
      <c r="Y39" s="219"/>
      <c r="Z39" s="217"/>
      <c r="AA39" s="228"/>
    </row>
    <row r="40" spans="1:27" ht="20.100000000000001" customHeight="1" x14ac:dyDescent="0.15">
      <c r="A40" s="194">
        <f>IFERROR(IF(AND($I40&lt;&gt;"一致する", $I40&lt;&gt;"一致しない"),1001,0),3)</f>
        <v>0</v>
      </c>
      <c r="B40" s="194"/>
      <c r="C40" s="211"/>
      <c r="D40" s="212">
        <v>11</v>
      </c>
      <c r="E40" s="192" t="s">
        <v>103</v>
      </c>
      <c r="I40" s="140" t="s">
        <v>104</v>
      </c>
      <c r="J40" s="140"/>
      <c r="K40" s="140"/>
      <c r="L40" s="140"/>
      <c r="M40" s="140"/>
      <c r="N40" s="217"/>
      <c r="O40" s="217"/>
      <c r="P40" s="217"/>
      <c r="Q40" s="217"/>
      <c r="R40" s="217"/>
      <c r="S40" s="217"/>
      <c r="T40" s="217"/>
      <c r="U40" s="217"/>
      <c r="V40" s="217"/>
      <c r="W40" s="217"/>
      <c r="X40" s="217"/>
      <c r="Y40" s="217"/>
      <c r="Z40" s="216"/>
      <c r="AA40" s="217"/>
    </row>
    <row r="41" spans="1:27" ht="20.100000000000001" customHeight="1" x14ac:dyDescent="0.15">
      <c r="A41" s="194"/>
      <c r="B41" s="194"/>
      <c r="C41" s="220"/>
      <c r="D41" s="217"/>
      <c r="E41" s="217"/>
      <c r="F41" s="217"/>
      <c r="G41" s="217"/>
      <c r="H41" s="217"/>
      <c r="I41" s="223"/>
      <c r="J41" s="229" t="s">
        <v>139</v>
      </c>
      <c r="K41" s="219"/>
      <c r="L41" s="219"/>
      <c r="M41" s="219"/>
      <c r="N41" s="219"/>
      <c r="O41" s="219"/>
      <c r="P41" s="219"/>
      <c r="Q41" s="219"/>
      <c r="R41" s="219"/>
      <c r="S41" s="219"/>
      <c r="T41" s="219"/>
      <c r="U41" s="219"/>
      <c r="V41" s="219"/>
      <c r="W41" s="219"/>
      <c r="X41" s="219"/>
      <c r="Y41" s="219"/>
      <c r="Z41" s="230"/>
      <c r="AA41" s="217"/>
    </row>
    <row r="42" spans="1:27" ht="20.100000000000001" customHeight="1" x14ac:dyDescent="0.15">
      <c r="A42" s="194"/>
      <c r="B42" s="194"/>
      <c r="C42" s="231"/>
      <c r="D42" s="232"/>
      <c r="E42" s="232"/>
      <c r="F42" s="232"/>
      <c r="G42" s="232"/>
      <c r="H42" s="232"/>
      <c r="I42" s="233"/>
      <c r="J42" s="233"/>
      <c r="K42" s="234"/>
      <c r="L42" s="233"/>
      <c r="M42" s="233"/>
      <c r="N42" s="233"/>
      <c r="O42" s="233"/>
      <c r="P42" s="233"/>
      <c r="Q42" s="233"/>
      <c r="R42" s="233"/>
      <c r="S42" s="233"/>
      <c r="T42" s="233"/>
      <c r="U42" s="233"/>
      <c r="V42" s="233"/>
      <c r="W42" s="233"/>
      <c r="X42" s="233"/>
      <c r="Y42" s="233"/>
      <c r="Z42" s="235"/>
    </row>
    <row r="43" spans="1:27" ht="15" customHeight="1" x14ac:dyDescent="0.15">
      <c r="A43" s="194"/>
      <c r="B43" s="194"/>
      <c r="C43" s="217"/>
      <c r="D43" s="217"/>
      <c r="E43" s="217"/>
      <c r="F43" s="217"/>
      <c r="G43" s="217"/>
      <c r="H43" s="217"/>
      <c r="I43" s="236"/>
      <c r="J43" s="237"/>
      <c r="K43" s="237"/>
      <c r="L43" s="237"/>
      <c r="M43" s="237"/>
      <c r="N43" s="237"/>
      <c r="O43" s="237"/>
      <c r="P43" s="237"/>
      <c r="Q43" s="237"/>
      <c r="R43" s="237"/>
      <c r="S43" s="237"/>
      <c r="T43" s="237"/>
      <c r="U43" s="237"/>
      <c r="V43" s="237"/>
      <c r="W43" s="237"/>
      <c r="X43" s="237"/>
      <c r="Y43" s="237"/>
      <c r="Z43" s="217"/>
    </row>
    <row r="44" spans="1:27" ht="15.75" hidden="1" customHeight="1" x14ac:dyDescent="0.15">
      <c r="A44" s="194"/>
      <c r="B44" s="194"/>
      <c r="C44" s="217"/>
      <c r="D44" s="217"/>
      <c r="E44" s="217"/>
      <c r="F44" s="217"/>
      <c r="G44" s="217"/>
      <c r="H44" s="217"/>
      <c r="I44" s="237"/>
      <c r="J44" s="217"/>
      <c r="K44" s="217"/>
      <c r="L44" s="217"/>
      <c r="M44" s="217"/>
      <c r="N44" s="217"/>
      <c r="O44" s="217"/>
      <c r="P44" s="217"/>
      <c r="Q44" s="217"/>
      <c r="R44" s="217"/>
      <c r="S44" s="217"/>
      <c r="T44" s="217"/>
      <c r="U44" s="217"/>
      <c r="V44" s="217"/>
      <c r="W44" s="217"/>
      <c r="X44" s="217"/>
      <c r="Y44" s="217"/>
      <c r="Z44" s="217"/>
    </row>
    <row r="45" spans="1:27" ht="15.75" hidden="1" customHeight="1" x14ac:dyDescent="0.15">
      <c r="A45" s="194"/>
      <c r="B45" s="194"/>
      <c r="C45" s="217"/>
      <c r="D45" s="217"/>
      <c r="E45" s="217"/>
      <c r="F45" s="217"/>
      <c r="G45" s="217"/>
      <c r="H45" s="217"/>
      <c r="I45" s="237"/>
      <c r="J45" s="217"/>
      <c r="K45" s="217"/>
      <c r="L45" s="217"/>
      <c r="M45" s="217"/>
      <c r="N45" s="217"/>
      <c r="O45" s="217"/>
      <c r="P45" s="217"/>
      <c r="Q45" s="217"/>
      <c r="R45" s="217"/>
      <c r="S45" s="217"/>
      <c r="T45" s="217"/>
      <c r="U45" s="217"/>
      <c r="V45" s="217"/>
      <c r="W45" s="217"/>
      <c r="X45" s="217"/>
      <c r="Y45" s="217"/>
      <c r="Z45" s="217"/>
    </row>
    <row r="46" spans="1:27" ht="15.75" hidden="1" customHeight="1" x14ac:dyDescent="0.15">
      <c r="A46" s="194"/>
      <c r="B46" s="194"/>
      <c r="C46" s="217"/>
      <c r="D46" s="217"/>
      <c r="E46" s="217"/>
      <c r="F46" s="217"/>
      <c r="G46" s="217"/>
      <c r="H46" s="217"/>
      <c r="I46" s="237"/>
      <c r="J46" s="217"/>
      <c r="K46" s="217"/>
      <c r="L46" s="217"/>
      <c r="M46" s="217"/>
      <c r="N46" s="217"/>
      <c r="O46" s="217"/>
      <c r="P46" s="217"/>
      <c r="Q46" s="217"/>
      <c r="R46" s="217"/>
      <c r="S46" s="217"/>
      <c r="T46" s="217"/>
      <c r="U46" s="217"/>
      <c r="V46" s="217"/>
      <c r="W46" s="217"/>
      <c r="X46" s="217"/>
      <c r="Y46" s="217"/>
      <c r="Z46" s="217"/>
    </row>
    <row r="47" spans="1:27" ht="15.75" hidden="1" customHeight="1" x14ac:dyDescent="0.15">
      <c r="A47" s="194"/>
      <c r="B47" s="194"/>
      <c r="C47" s="217"/>
      <c r="D47" s="217"/>
      <c r="E47" s="217"/>
      <c r="F47" s="217"/>
      <c r="G47" s="217"/>
      <c r="H47" s="217"/>
      <c r="I47" s="237"/>
      <c r="J47" s="217"/>
      <c r="K47" s="217"/>
      <c r="L47" s="217"/>
      <c r="M47" s="217"/>
      <c r="N47" s="217"/>
      <c r="O47" s="217"/>
      <c r="P47" s="217"/>
      <c r="Q47" s="217"/>
      <c r="R47" s="217"/>
      <c r="S47" s="217"/>
      <c r="T47" s="217"/>
      <c r="U47" s="217"/>
      <c r="V47" s="217"/>
      <c r="W47" s="217"/>
      <c r="X47" s="217"/>
      <c r="Y47" s="217"/>
      <c r="Z47" s="217"/>
    </row>
    <row r="48" spans="1:27" ht="15.75" hidden="1" customHeight="1" x14ac:dyDescent="0.15">
      <c r="A48" s="194"/>
      <c r="B48" s="194"/>
      <c r="C48" s="217"/>
      <c r="D48" s="217"/>
      <c r="E48" s="217"/>
      <c r="F48" s="217"/>
      <c r="G48" s="217"/>
      <c r="H48" s="217"/>
      <c r="I48" s="237"/>
      <c r="J48" s="217"/>
      <c r="K48" s="217"/>
      <c r="L48" s="217"/>
      <c r="M48" s="217"/>
      <c r="N48" s="217"/>
      <c r="O48" s="217"/>
      <c r="P48" s="217"/>
      <c r="Q48" s="217"/>
      <c r="R48" s="217"/>
      <c r="S48" s="217"/>
      <c r="T48" s="217"/>
      <c r="U48" s="217"/>
      <c r="V48" s="217"/>
      <c r="W48" s="217"/>
      <c r="X48" s="217"/>
      <c r="Y48" s="217"/>
      <c r="Z48" s="217"/>
    </row>
    <row r="49" spans="1:26" ht="15.75" hidden="1" customHeight="1" x14ac:dyDescent="0.15">
      <c r="A49" s="194"/>
      <c r="B49" s="194"/>
      <c r="C49" s="217"/>
      <c r="D49" s="217"/>
      <c r="E49" s="217"/>
      <c r="F49" s="217"/>
      <c r="G49" s="217"/>
      <c r="H49" s="217"/>
      <c r="I49" s="237"/>
      <c r="J49" s="217"/>
      <c r="K49" s="217"/>
      <c r="L49" s="217"/>
      <c r="M49" s="217"/>
      <c r="N49" s="217"/>
      <c r="O49" s="217"/>
      <c r="P49" s="217"/>
      <c r="Q49" s="217"/>
      <c r="R49" s="217"/>
      <c r="S49" s="217"/>
      <c r="T49" s="217"/>
      <c r="U49" s="217"/>
      <c r="V49" s="217"/>
      <c r="W49" s="217"/>
      <c r="X49" s="217"/>
      <c r="Y49" s="217"/>
      <c r="Z49" s="217"/>
    </row>
    <row r="50" spans="1:26" ht="15.75" hidden="1" customHeight="1" x14ac:dyDescent="0.15">
      <c r="A50" s="194"/>
      <c r="B50" s="194"/>
      <c r="C50" s="217"/>
      <c r="D50" s="217"/>
      <c r="E50" s="217"/>
      <c r="F50" s="217"/>
      <c r="G50" s="217"/>
      <c r="H50" s="217"/>
      <c r="I50" s="237"/>
      <c r="J50" s="217"/>
      <c r="K50" s="217"/>
      <c r="L50" s="217"/>
      <c r="M50" s="217"/>
      <c r="N50" s="217"/>
      <c r="O50" s="217"/>
      <c r="P50" s="217"/>
      <c r="Q50" s="217"/>
      <c r="R50" s="217"/>
      <c r="S50" s="217"/>
      <c r="T50" s="217"/>
      <c r="U50" s="217"/>
      <c r="V50" s="217"/>
      <c r="W50" s="217"/>
      <c r="X50" s="217"/>
      <c r="Y50" s="217"/>
      <c r="Z50" s="217"/>
    </row>
    <row r="51" spans="1:26" ht="15.75" hidden="1" customHeight="1" x14ac:dyDescent="0.15">
      <c r="A51" s="194"/>
      <c r="B51" s="194"/>
      <c r="C51" s="217"/>
      <c r="D51" s="217"/>
      <c r="E51" s="217"/>
      <c r="F51" s="217"/>
      <c r="G51" s="217"/>
      <c r="H51" s="217"/>
      <c r="I51" s="237"/>
      <c r="J51" s="217"/>
      <c r="K51" s="217"/>
      <c r="L51" s="217"/>
      <c r="M51" s="217"/>
      <c r="N51" s="217"/>
      <c r="O51" s="217"/>
      <c r="P51" s="217"/>
      <c r="Q51" s="217"/>
      <c r="R51" s="217"/>
      <c r="S51" s="217"/>
      <c r="T51" s="217"/>
      <c r="U51" s="217"/>
      <c r="V51" s="217"/>
      <c r="W51" s="217"/>
      <c r="X51" s="217"/>
      <c r="Y51" s="217"/>
      <c r="Z51" s="217"/>
    </row>
    <row r="52" spans="1:26" ht="15.75" hidden="1" customHeight="1" x14ac:dyDescent="0.15">
      <c r="A52" s="194"/>
      <c r="B52" s="194"/>
      <c r="C52" s="217"/>
      <c r="D52" s="217"/>
      <c r="E52" s="217"/>
      <c r="F52" s="217"/>
      <c r="G52" s="217"/>
      <c r="H52" s="217"/>
      <c r="I52" s="237"/>
      <c r="J52" s="217"/>
      <c r="K52" s="217"/>
      <c r="L52" s="217"/>
      <c r="M52" s="217"/>
      <c r="N52" s="217"/>
      <c r="O52" s="217"/>
      <c r="P52" s="217"/>
      <c r="Q52" s="217"/>
      <c r="R52" s="217"/>
      <c r="S52" s="217"/>
      <c r="T52" s="217"/>
      <c r="U52" s="217"/>
      <c r="V52" s="217"/>
      <c r="W52" s="217"/>
      <c r="X52" s="217"/>
      <c r="Y52" s="217"/>
      <c r="Z52" s="217"/>
    </row>
    <row r="53" spans="1:26" ht="15.75" hidden="1" customHeight="1" x14ac:dyDescent="0.15">
      <c r="A53" s="194"/>
      <c r="B53" s="194"/>
      <c r="C53" s="217"/>
      <c r="D53" s="217"/>
      <c r="E53" s="217"/>
      <c r="F53" s="217"/>
      <c r="G53" s="217"/>
      <c r="H53" s="217"/>
      <c r="I53" s="237"/>
      <c r="J53" s="217"/>
      <c r="K53" s="217"/>
      <c r="L53" s="217"/>
      <c r="M53" s="217"/>
      <c r="N53" s="217"/>
      <c r="O53" s="217"/>
      <c r="P53" s="217"/>
      <c r="Q53" s="217"/>
      <c r="R53" s="217"/>
      <c r="S53" s="217"/>
      <c r="T53" s="217"/>
      <c r="U53" s="217"/>
      <c r="V53" s="217"/>
      <c r="W53" s="217"/>
      <c r="X53" s="217"/>
      <c r="Y53" s="217"/>
      <c r="Z53" s="217"/>
    </row>
    <row r="54" spans="1:26" ht="15.75" hidden="1" customHeight="1" x14ac:dyDescent="0.15">
      <c r="A54" s="194"/>
      <c r="B54" s="194"/>
      <c r="C54" s="217"/>
      <c r="D54" s="217"/>
      <c r="E54" s="217"/>
      <c r="F54" s="217"/>
      <c r="G54" s="217"/>
      <c r="H54" s="217"/>
      <c r="I54" s="237"/>
      <c r="J54" s="217"/>
      <c r="K54" s="217"/>
      <c r="L54" s="217"/>
      <c r="M54" s="217"/>
      <c r="N54" s="217"/>
      <c r="O54" s="217"/>
      <c r="P54" s="217"/>
      <c r="Q54" s="217"/>
      <c r="R54" s="217"/>
      <c r="S54" s="217"/>
      <c r="T54" s="217"/>
      <c r="U54" s="217"/>
      <c r="V54" s="217"/>
      <c r="W54" s="217"/>
      <c r="X54" s="217"/>
      <c r="Y54" s="217"/>
      <c r="Z54" s="217"/>
    </row>
    <row r="55" spans="1:26" ht="15.75" hidden="1" customHeight="1" x14ac:dyDescent="0.15">
      <c r="A55" s="194"/>
      <c r="B55" s="194"/>
      <c r="C55" s="217"/>
      <c r="D55" s="217"/>
      <c r="E55" s="217"/>
      <c r="F55" s="217"/>
      <c r="G55" s="217"/>
      <c r="H55" s="217"/>
      <c r="I55" s="237"/>
      <c r="J55" s="217"/>
      <c r="K55" s="217"/>
      <c r="L55" s="217"/>
      <c r="M55" s="217"/>
      <c r="N55" s="217"/>
      <c r="O55" s="217"/>
      <c r="P55" s="217"/>
      <c r="Q55" s="217"/>
      <c r="R55" s="217"/>
      <c r="S55" s="217"/>
      <c r="T55" s="217"/>
      <c r="U55" s="217"/>
      <c r="V55" s="217"/>
      <c r="W55" s="217"/>
      <c r="X55" s="217"/>
      <c r="Y55" s="217"/>
      <c r="Z55" s="217"/>
    </row>
    <row r="56" spans="1:26" ht="15.75" hidden="1" customHeight="1" x14ac:dyDescent="0.15">
      <c r="A56" s="194"/>
      <c r="B56" s="194"/>
      <c r="C56" s="217"/>
      <c r="D56" s="217"/>
      <c r="E56" s="217"/>
      <c r="F56" s="217"/>
      <c r="G56" s="217"/>
      <c r="H56" s="217"/>
      <c r="I56" s="237"/>
      <c r="J56" s="217"/>
      <c r="K56" s="217"/>
      <c r="L56" s="217"/>
      <c r="M56" s="217"/>
      <c r="N56" s="217"/>
      <c r="O56" s="217"/>
      <c r="P56" s="217"/>
      <c r="Q56" s="217"/>
      <c r="R56" s="217"/>
      <c r="S56" s="217"/>
      <c r="T56" s="217"/>
      <c r="U56" s="217"/>
      <c r="V56" s="217"/>
      <c r="W56" s="217"/>
      <c r="X56" s="217"/>
      <c r="Y56" s="217"/>
      <c r="Z56" s="217"/>
    </row>
    <row r="57" spans="1:26" ht="15.75" hidden="1" customHeight="1" x14ac:dyDescent="0.15">
      <c r="A57" s="194"/>
      <c r="B57" s="194"/>
      <c r="C57" s="217"/>
      <c r="D57" s="217"/>
      <c r="E57" s="217"/>
      <c r="F57" s="217"/>
      <c r="G57" s="217"/>
      <c r="H57" s="217"/>
      <c r="I57" s="237"/>
      <c r="J57" s="217"/>
      <c r="K57" s="217"/>
      <c r="L57" s="217"/>
      <c r="M57" s="217"/>
      <c r="N57" s="217"/>
      <c r="O57" s="217"/>
      <c r="P57" s="217"/>
      <c r="Q57" s="217"/>
      <c r="R57" s="217"/>
      <c r="S57" s="217"/>
      <c r="T57" s="217"/>
      <c r="U57" s="217"/>
      <c r="V57" s="217"/>
      <c r="W57" s="217"/>
      <c r="X57" s="217"/>
      <c r="Y57" s="217"/>
      <c r="Z57" s="217"/>
    </row>
    <row r="58" spans="1:26" ht="15.75" hidden="1" customHeight="1" x14ac:dyDescent="0.15">
      <c r="A58" s="194"/>
      <c r="B58" s="194"/>
      <c r="C58" s="217"/>
      <c r="D58" s="217"/>
      <c r="E58" s="217"/>
      <c r="F58" s="217"/>
      <c r="G58" s="217"/>
      <c r="H58" s="217"/>
      <c r="I58" s="237"/>
      <c r="J58" s="217"/>
      <c r="K58" s="217"/>
      <c r="L58" s="217"/>
      <c r="M58" s="217"/>
      <c r="N58" s="217"/>
      <c r="O58" s="217"/>
      <c r="P58" s="217"/>
      <c r="Q58" s="217"/>
      <c r="R58" s="217"/>
      <c r="S58" s="217"/>
      <c r="T58" s="217"/>
      <c r="U58" s="217"/>
      <c r="V58" s="217"/>
      <c r="W58" s="217"/>
      <c r="X58" s="217"/>
      <c r="Y58" s="217"/>
      <c r="Z58" s="217"/>
    </row>
    <row r="59" spans="1:26" ht="15" customHeight="1" x14ac:dyDescent="0.15">
      <c r="A59" s="194"/>
      <c r="B59" s="194"/>
      <c r="C59" s="217"/>
      <c r="D59" s="217"/>
      <c r="E59" s="217"/>
      <c r="F59" s="217"/>
      <c r="G59" s="217"/>
      <c r="H59" s="217"/>
      <c r="I59" s="237"/>
      <c r="J59" s="217"/>
      <c r="K59" s="217"/>
      <c r="L59" s="217"/>
      <c r="M59" s="217"/>
      <c r="N59" s="217"/>
      <c r="O59" s="217"/>
      <c r="P59" s="217"/>
      <c r="Q59" s="217"/>
      <c r="R59" s="217"/>
      <c r="S59" s="217"/>
      <c r="T59" s="217"/>
      <c r="U59" s="217"/>
      <c r="V59" s="217"/>
      <c r="W59" s="217"/>
      <c r="X59" s="217"/>
      <c r="Y59" s="217"/>
      <c r="Z59" s="217"/>
    </row>
    <row r="60" spans="1:26" ht="20.100000000000001" customHeight="1" x14ac:dyDescent="0.15">
      <c r="A60" s="194"/>
      <c r="B60" s="194"/>
      <c r="C60" s="204" t="s">
        <v>105</v>
      </c>
      <c r="D60" s="205"/>
      <c r="E60" s="205"/>
      <c r="F60" s="205"/>
      <c r="G60" s="205"/>
      <c r="H60" s="206"/>
      <c r="I60" s="238"/>
    </row>
    <row r="61" spans="1:26" ht="15" customHeight="1" x14ac:dyDescent="0.15">
      <c r="A61" s="194"/>
      <c r="B61" s="194"/>
      <c r="C61" s="207"/>
      <c r="D61" s="208"/>
      <c r="E61" s="208"/>
      <c r="F61" s="208"/>
      <c r="G61" s="208"/>
      <c r="H61" s="208"/>
      <c r="I61" s="209"/>
      <c r="J61" s="209"/>
      <c r="K61" s="209"/>
      <c r="L61" s="209"/>
      <c r="M61" s="209"/>
      <c r="N61" s="209"/>
      <c r="O61" s="209"/>
      <c r="P61" s="209"/>
      <c r="Q61" s="209"/>
      <c r="R61" s="209"/>
      <c r="S61" s="209"/>
      <c r="T61" s="209"/>
      <c r="U61" s="209"/>
      <c r="V61" s="209"/>
      <c r="W61" s="209"/>
      <c r="X61" s="209"/>
      <c r="Y61" s="209"/>
      <c r="Z61" s="210"/>
    </row>
    <row r="62" spans="1:26" ht="20.100000000000001" customHeight="1" x14ac:dyDescent="0.15">
      <c r="A62" s="194"/>
      <c r="B62" s="194"/>
      <c r="C62" s="207"/>
      <c r="D62" s="239" t="s">
        <v>106</v>
      </c>
      <c r="E62" s="239"/>
      <c r="F62" s="239"/>
      <c r="G62" s="239"/>
      <c r="H62" s="239"/>
      <c r="I62" s="239"/>
      <c r="J62" s="239"/>
      <c r="K62" s="239"/>
      <c r="L62" s="239"/>
      <c r="M62" s="239"/>
      <c r="N62" s="239"/>
      <c r="O62" s="239"/>
      <c r="P62" s="239"/>
      <c r="Q62" s="239"/>
      <c r="R62" s="239"/>
      <c r="S62" s="239"/>
      <c r="T62" s="239"/>
      <c r="U62" s="239"/>
      <c r="V62" s="239"/>
      <c r="W62" s="239"/>
      <c r="X62" s="239"/>
      <c r="Y62" s="239"/>
      <c r="Z62" s="216"/>
    </row>
    <row r="63" spans="1:26" ht="20.100000000000001" customHeight="1" x14ac:dyDescent="0.15">
      <c r="A63" s="194">
        <f>IFERROR(IF(AND($I63&lt;&gt;"しない", $I63&lt;&gt;"する"),1001,0),3)</f>
        <v>1001</v>
      </c>
      <c r="B63" s="194"/>
      <c r="C63" s="211"/>
      <c r="D63" s="212">
        <v>1</v>
      </c>
      <c r="E63" s="217" t="s">
        <v>107</v>
      </c>
      <c r="F63" s="217"/>
      <c r="G63" s="217"/>
      <c r="H63" s="217"/>
      <c r="I63" s="140"/>
      <c r="J63" s="140"/>
      <c r="K63" s="140"/>
      <c r="L63" s="140"/>
      <c r="M63" s="140"/>
      <c r="N63" s="217"/>
      <c r="O63" s="217"/>
      <c r="P63" s="217"/>
      <c r="Q63" s="217"/>
      <c r="R63" s="217"/>
      <c r="S63" s="217"/>
      <c r="T63" s="217"/>
      <c r="U63" s="217"/>
      <c r="V63" s="217"/>
      <c r="W63" s="217"/>
      <c r="X63" s="217"/>
      <c r="Y63" s="217"/>
      <c r="Z63" s="216"/>
    </row>
    <row r="64" spans="1:26" ht="20.100000000000001" customHeight="1" x14ac:dyDescent="0.15">
      <c r="A64" s="194"/>
      <c r="B64" s="194"/>
      <c r="C64" s="211"/>
      <c r="D64" s="217"/>
      <c r="E64" s="217"/>
      <c r="F64" s="217"/>
      <c r="G64" s="217"/>
      <c r="H64" s="217"/>
      <c r="I64" s="223"/>
      <c r="J64" s="219" t="s">
        <v>46</v>
      </c>
      <c r="K64" s="218"/>
      <c r="L64" s="218"/>
      <c r="M64" s="218"/>
      <c r="N64" s="218"/>
      <c r="O64" s="218"/>
      <c r="P64" s="218"/>
      <c r="Q64" s="218"/>
      <c r="R64" s="218"/>
      <c r="S64" s="218"/>
      <c r="T64" s="218"/>
      <c r="U64" s="218"/>
      <c r="V64" s="218"/>
      <c r="W64" s="218"/>
      <c r="X64" s="218"/>
      <c r="Y64" s="218"/>
      <c r="Z64" s="216"/>
    </row>
    <row r="65" spans="1:26" ht="20.100000000000001" hidden="1" customHeight="1" x14ac:dyDescent="0.15">
      <c r="A65" s="194"/>
      <c r="B65" s="194"/>
      <c r="C65" s="211"/>
      <c r="D65" s="217"/>
      <c r="E65" s="217"/>
      <c r="F65" s="217"/>
      <c r="G65" s="217"/>
      <c r="H65" s="217"/>
      <c r="I65" s="223"/>
      <c r="J65" s="218"/>
      <c r="K65" s="218"/>
      <c r="L65" s="218"/>
      <c r="M65" s="218"/>
      <c r="N65" s="218"/>
      <c r="O65" s="218"/>
      <c r="P65" s="218"/>
      <c r="Q65" s="218"/>
      <c r="R65" s="218"/>
      <c r="S65" s="218"/>
      <c r="T65" s="218"/>
      <c r="U65" s="218"/>
      <c r="V65" s="218"/>
      <c r="W65" s="218"/>
      <c r="X65" s="218"/>
      <c r="Y65" s="218"/>
      <c r="Z65" s="216"/>
    </row>
    <row r="66" spans="1:26" ht="20.100000000000001" hidden="1" customHeight="1" x14ac:dyDescent="0.15">
      <c r="A66" s="194"/>
      <c r="B66" s="194"/>
      <c r="C66" s="211"/>
      <c r="D66" s="217"/>
      <c r="E66" s="217"/>
      <c r="F66" s="217"/>
      <c r="G66" s="217"/>
      <c r="H66" s="217"/>
      <c r="I66" s="223"/>
      <c r="J66" s="218"/>
      <c r="K66" s="218"/>
      <c r="L66" s="218"/>
      <c r="M66" s="218"/>
      <c r="N66" s="218"/>
      <c r="O66" s="218"/>
      <c r="P66" s="218"/>
      <c r="Q66" s="218"/>
      <c r="R66" s="218"/>
      <c r="S66" s="218"/>
      <c r="T66" s="218"/>
      <c r="U66" s="218"/>
      <c r="V66" s="218"/>
      <c r="W66" s="218"/>
      <c r="X66" s="218"/>
      <c r="Y66" s="218"/>
      <c r="Z66" s="216"/>
    </row>
    <row r="67" spans="1:26" ht="20.100000000000001" hidden="1" customHeight="1" x14ac:dyDescent="0.15">
      <c r="A67" s="194"/>
      <c r="B67" s="194"/>
      <c r="C67" s="211"/>
      <c r="D67" s="217"/>
      <c r="E67" s="217"/>
      <c r="F67" s="217"/>
      <c r="G67" s="217"/>
      <c r="H67" s="217"/>
      <c r="I67" s="223"/>
      <c r="J67" s="218"/>
      <c r="K67" s="218"/>
      <c r="L67" s="218"/>
      <c r="M67" s="218"/>
      <c r="N67" s="218"/>
      <c r="O67" s="218"/>
      <c r="P67" s="218"/>
      <c r="Q67" s="218"/>
      <c r="R67" s="218"/>
      <c r="S67" s="218"/>
      <c r="T67" s="218"/>
      <c r="U67" s="218"/>
      <c r="V67" s="218"/>
      <c r="W67" s="218"/>
      <c r="X67" s="218"/>
      <c r="Y67" s="218"/>
      <c r="Z67" s="216"/>
    </row>
    <row r="68" spans="1:26" ht="20.100000000000001" hidden="1" customHeight="1" x14ac:dyDescent="0.15">
      <c r="A68" s="194"/>
      <c r="B68" s="194"/>
      <c r="C68" s="211"/>
      <c r="D68" s="217"/>
      <c r="E68" s="217"/>
      <c r="F68" s="217"/>
      <c r="G68" s="217"/>
      <c r="H68" s="217"/>
      <c r="I68" s="223"/>
      <c r="J68" s="218"/>
      <c r="K68" s="218"/>
      <c r="L68" s="218"/>
      <c r="M68" s="218"/>
      <c r="N68" s="218"/>
      <c r="O68" s="218"/>
      <c r="P68" s="218"/>
      <c r="Q68" s="218"/>
      <c r="R68" s="218"/>
      <c r="S68" s="218"/>
      <c r="T68" s="218"/>
      <c r="U68" s="218"/>
      <c r="V68" s="218"/>
      <c r="W68" s="218"/>
      <c r="X68" s="218"/>
      <c r="Y68" s="218"/>
      <c r="Z68" s="216"/>
    </row>
    <row r="69" spans="1:26" ht="20.100000000000001" customHeight="1" x14ac:dyDescent="0.15">
      <c r="A69" s="194">
        <f>IFERROR(IF(OR(AND($I63="する",TRIM($I69)=""),AND($I63="しない",NOT(ISBLANK($I69)))),1001,0),3)</f>
        <v>0</v>
      </c>
      <c r="B69" s="194"/>
      <c r="C69" s="211"/>
      <c r="D69" s="212">
        <v>2</v>
      </c>
      <c r="E69" s="192" t="s">
        <v>89</v>
      </c>
      <c r="I69" s="152"/>
      <c r="J69" s="153"/>
      <c r="K69" s="153"/>
      <c r="L69" s="153"/>
      <c r="M69" s="153"/>
      <c r="N69" s="217"/>
      <c r="O69" s="217"/>
      <c r="P69" s="217"/>
      <c r="Q69" s="217"/>
      <c r="R69" s="217"/>
      <c r="S69" s="217"/>
      <c r="T69" s="217"/>
      <c r="U69" s="217"/>
      <c r="V69" s="217"/>
      <c r="W69" s="217"/>
      <c r="X69" s="217"/>
      <c r="Y69" s="217"/>
      <c r="Z69" s="216"/>
    </row>
    <row r="70" spans="1:26" ht="20.100000000000001" customHeight="1" x14ac:dyDescent="0.15">
      <c r="A70" s="194"/>
      <c r="B70" s="194"/>
      <c r="C70" s="211"/>
      <c r="D70" s="212"/>
      <c r="E70" s="217"/>
      <c r="F70" s="217"/>
      <c r="G70" s="217"/>
      <c r="H70" s="217"/>
      <c r="I70" s="214"/>
      <c r="J70" s="219" t="s">
        <v>167</v>
      </c>
      <c r="K70" s="218"/>
      <c r="L70" s="218"/>
      <c r="M70" s="218"/>
      <c r="N70" s="218"/>
      <c r="O70" s="218"/>
      <c r="P70" s="218"/>
      <c r="Q70" s="218"/>
      <c r="R70" s="218"/>
      <c r="S70" s="218"/>
      <c r="T70" s="218"/>
      <c r="U70" s="218"/>
      <c r="V70" s="218"/>
      <c r="W70" s="218"/>
      <c r="X70" s="218"/>
      <c r="Y70" s="218"/>
      <c r="Z70" s="216"/>
    </row>
    <row r="71" spans="1:26" ht="20.100000000000001" customHeight="1" x14ac:dyDescent="0.15">
      <c r="A71" s="194">
        <f>IFERROR(IF(OR(AND($I63="する",AND($I71&lt;&gt;"", OR(ISERROR(FIND("@"&amp;LEFT($I71,3)&amp;"@", 都道府県3))=FALSE, ISERROR(FIND("@"&amp;LEFT($I71,4)&amp;"@",都道府県4))=FALSE))=FALSE),AND($I63="しない",NOT(ISBLANK($I71)))),1001,0),3)</f>
        <v>0</v>
      </c>
      <c r="B71" s="194"/>
      <c r="C71" s="211"/>
      <c r="D71" s="212">
        <v>3</v>
      </c>
      <c r="E71" s="192" t="s">
        <v>90</v>
      </c>
      <c r="I71" s="156"/>
      <c r="J71" s="156"/>
      <c r="K71" s="156"/>
      <c r="L71" s="156"/>
      <c r="M71" s="156"/>
      <c r="N71" s="156"/>
      <c r="O71" s="156"/>
      <c r="P71" s="156"/>
      <c r="Q71" s="157"/>
      <c r="R71" s="156"/>
      <c r="S71" s="156"/>
      <c r="T71" s="156"/>
      <c r="U71" s="156"/>
      <c r="V71" s="156"/>
      <c r="W71" s="156"/>
      <c r="X71" s="156"/>
      <c r="Y71" s="156"/>
      <c r="Z71" s="216"/>
    </row>
    <row r="72" spans="1:26" ht="20.100000000000001" customHeight="1" x14ac:dyDescent="0.15">
      <c r="A72" s="194"/>
      <c r="B72" s="194"/>
      <c r="C72" s="211"/>
      <c r="D72" s="212"/>
      <c r="E72" s="217"/>
      <c r="F72" s="217"/>
      <c r="G72" s="217"/>
      <c r="H72" s="217"/>
      <c r="I72" s="214"/>
      <c r="J72" s="219" t="s">
        <v>91</v>
      </c>
      <c r="K72" s="218"/>
      <c r="L72" s="218"/>
      <c r="M72" s="218"/>
      <c r="N72" s="218"/>
      <c r="O72" s="218"/>
      <c r="P72" s="218"/>
      <c r="Q72" s="218"/>
      <c r="R72" s="218"/>
      <c r="S72" s="218"/>
      <c r="T72" s="218"/>
      <c r="U72" s="218"/>
      <c r="V72" s="218"/>
      <c r="W72" s="218"/>
      <c r="X72" s="218"/>
      <c r="Y72" s="218"/>
      <c r="Z72" s="216"/>
    </row>
    <row r="73" spans="1:26" ht="20.100000000000001" customHeight="1" x14ac:dyDescent="0.15">
      <c r="A73" s="194">
        <f>IFERROR(IF(OR(AND($I63="する",TRIM($I73)=""),AND($I63="しない",NOT(ISBLANK($I73)))),1001,0),3)</f>
        <v>0</v>
      </c>
      <c r="B73" s="194"/>
      <c r="C73" s="211"/>
      <c r="D73" s="212">
        <v>4</v>
      </c>
      <c r="E73" s="192" t="s">
        <v>119</v>
      </c>
      <c r="I73" s="140"/>
      <c r="J73" s="140"/>
      <c r="K73" s="140"/>
      <c r="L73" s="140"/>
      <c r="M73" s="140"/>
      <c r="N73" s="140"/>
      <c r="O73" s="140"/>
      <c r="P73" s="140"/>
      <c r="Q73" s="154"/>
      <c r="R73" s="140"/>
      <c r="S73" s="140"/>
      <c r="T73" s="140"/>
      <c r="U73" s="140"/>
      <c r="V73" s="140"/>
      <c r="W73" s="140"/>
      <c r="X73" s="140"/>
      <c r="Y73" s="140"/>
      <c r="Z73" s="216"/>
    </row>
    <row r="74" spans="1:26" ht="30" customHeight="1" x14ac:dyDescent="0.15">
      <c r="A74" s="194"/>
      <c r="B74" s="194"/>
      <c r="C74" s="220"/>
      <c r="D74" s="217"/>
      <c r="I74" s="214"/>
      <c r="J74" s="240" t="s">
        <v>196</v>
      </c>
      <c r="K74" s="240"/>
      <c r="L74" s="240"/>
      <c r="M74" s="240"/>
      <c r="N74" s="240"/>
      <c r="O74" s="240"/>
      <c r="P74" s="240"/>
      <c r="Q74" s="240"/>
      <c r="R74" s="240"/>
      <c r="S74" s="240"/>
      <c r="T74" s="240"/>
      <c r="U74" s="240"/>
      <c r="V74" s="240"/>
      <c r="W74" s="240"/>
      <c r="X74" s="240"/>
      <c r="Y74" s="240"/>
      <c r="Z74" s="216"/>
    </row>
    <row r="75" spans="1:26" ht="20.100000000000001" customHeight="1" x14ac:dyDescent="0.15">
      <c r="A75" s="194">
        <f>IFERROR(IF(OR(AND($I63="する",TRIM($I75)=""),AND($I63="しない",NOT(ISBLANK($I75)))),1001,0),3)</f>
        <v>0</v>
      </c>
      <c r="B75" s="194"/>
      <c r="C75" s="211"/>
      <c r="D75" s="212">
        <v>5</v>
      </c>
      <c r="E75" s="192" t="s">
        <v>92</v>
      </c>
      <c r="I75" s="140"/>
      <c r="J75" s="140"/>
      <c r="K75" s="140"/>
      <c r="L75" s="140"/>
      <c r="M75" s="140"/>
      <c r="N75" s="140"/>
      <c r="O75" s="140"/>
      <c r="P75" s="140"/>
      <c r="Q75" s="140"/>
      <c r="R75" s="140"/>
      <c r="S75" s="140"/>
      <c r="T75" s="140"/>
      <c r="U75" s="140"/>
      <c r="V75" s="140"/>
      <c r="W75" s="140"/>
      <c r="X75" s="140"/>
      <c r="Y75" s="140"/>
      <c r="Z75" s="216"/>
    </row>
    <row r="76" spans="1:26" ht="30" customHeight="1" x14ac:dyDescent="0.15">
      <c r="A76" s="194"/>
      <c r="B76" s="194"/>
      <c r="C76" s="220"/>
      <c r="D76" s="217"/>
      <c r="E76" s="217"/>
      <c r="F76" s="217"/>
      <c r="G76" s="217"/>
      <c r="H76" s="217"/>
      <c r="I76" s="214"/>
      <c r="J76" s="240" t="s">
        <v>197</v>
      </c>
      <c r="K76" s="240"/>
      <c r="L76" s="240"/>
      <c r="M76" s="240"/>
      <c r="N76" s="240"/>
      <c r="O76" s="240"/>
      <c r="P76" s="240"/>
      <c r="Q76" s="240"/>
      <c r="R76" s="240"/>
      <c r="S76" s="240"/>
      <c r="T76" s="240"/>
      <c r="U76" s="240"/>
      <c r="V76" s="240"/>
      <c r="W76" s="240"/>
      <c r="X76" s="240"/>
      <c r="Y76" s="240"/>
      <c r="Z76" s="216"/>
    </row>
    <row r="77" spans="1:26" ht="20.100000000000001" customHeight="1" x14ac:dyDescent="0.15">
      <c r="A77" s="194">
        <f>IFERROR(IF(OR(AND($I63="する",TRIM($I77)=""),AND($I63="しない",NOT(ISBLANK($I77)))),1001,0),3)</f>
        <v>0</v>
      </c>
      <c r="B77" s="194"/>
      <c r="C77" s="211"/>
      <c r="D77" s="212">
        <v>6</v>
      </c>
      <c r="E77" s="192" t="s">
        <v>108</v>
      </c>
      <c r="I77" s="140"/>
      <c r="J77" s="140"/>
      <c r="K77" s="140"/>
      <c r="L77" s="140"/>
      <c r="M77" s="140"/>
      <c r="N77" s="140"/>
      <c r="O77" s="140"/>
      <c r="P77" s="140"/>
      <c r="Q77" s="140"/>
      <c r="R77" s="140"/>
      <c r="S77" s="140"/>
      <c r="T77" s="140"/>
      <c r="U77" s="140"/>
      <c r="V77" s="140"/>
      <c r="W77" s="140"/>
      <c r="X77" s="140"/>
      <c r="Y77" s="140"/>
      <c r="Z77" s="216"/>
    </row>
    <row r="78" spans="1:26" ht="20.100000000000001" customHeight="1" x14ac:dyDescent="0.15">
      <c r="A78" s="194"/>
      <c r="B78" s="194"/>
      <c r="C78" s="220"/>
      <c r="D78" s="217"/>
      <c r="E78" s="217"/>
      <c r="F78" s="217"/>
      <c r="G78" s="217"/>
      <c r="H78" s="217"/>
      <c r="I78" s="214"/>
      <c r="J78" s="229" t="s">
        <v>125</v>
      </c>
      <c r="K78" s="218"/>
      <c r="L78" s="218"/>
      <c r="M78" s="218"/>
      <c r="N78" s="218"/>
      <c r="O78" s="218"/>
      <c r="P78" s="218"/>
      <c r="Q78" s="218"/>
      <c r="R78" s="218"/>
      <c r="S78" s="218"/>
      <c r="T78" s="218"/>
      <c r="U78" s="218"/>
      <c r="V78" s="218"/>
      <c r="W78" s="218"/>
      <c r="X78" s="218"/>
      <c r="Y78" s="218"/>
      <c r="Z78" s="216"/>
    </row>
    <row r="79" spans="1:26" ht="20.100000000000001" customHeight="1" x14ac:dyDescent="0.15">
      <c r="A79" s="194">
        <f>IFERROR(IF(OR(AND($I63="する",OR(TRIM($I79)="", NOT(OR(IFERROR(SEARCH(" ",$I79),0)&gt;0, IFERROR(SEARCH("　",$I79),0)&gt;0)))),AND($I63="しない",NOT(ISBLANK($I79)))),1001,0),3)</f>
        <v>0</v>
      </c>
      <c r="B79" s="194"/>
      <c r="C79" s="211"/>
      <c r="D79" s="212">
        <v>7</v>
      </c>
      <c r="E79" s="192" t="s">
        <v>109</v>
      </c>
      <c r="I79" s="140"/>
      <c r="J79" s="140"/>
      <c r="K79" s="140"/>
      <c r="L79" s="140"/>
      <c r="M79" s="140"/>
      <c r="N79" s="140"/>
      <c r="O79" s="140"/>
      <c r="P79" s="140"/>
      <c r="Q79" s="140"/>
      <c r="R79" s="140"/>
      <c r="S79" s="140"/>
      <c r="T79" s="140"/>
      <c r="U79" s="140"/>
      <c r="V79" s="140"/>
      <c r="W79" s="140"/>
      <c r="X79" s="140"/>
      <c r="Y79" s="140"/>
      <c r="Z79" s="216"/>
    </row>
    <row r="80" spans="1:26" ht="20.100000000000001" customHeight="1" x14ac:dyDescent="0.15">
      <c r="A80" s="194"/>
      <c r="B80" s="194"/>
      <c r="C80" s="220"/>
      <c r="D80" s="217"/>
      <c r="E80" s="241" t="s">
        <v>121</v>
      </c>
      <c r="F80" s="217"/>
      <c r="G80" s="217"/>
      <c r="H80" s="217"/>
      <c r="I80" s="223"/>
      <c r="J80" s="219" t="s">
        <v>94</v>
      </c>
      <c r="K80" s="219"/>
      <c r="L80" s="219"/>
      <c r="M80" s="219"/>
      <c r="N80" s="219"/>
      <c r="O80" s="219"/>
      <c r="P80" s="219"/>
      <c r="Q80" s="219"/>
      <c r="R80" s="219"/>
      <c r="S80" s="219"/>
      <c r="T80" s="219"/>
      <c r="U80" s="219"/>
      <c r="V80" s="219"/>
      <c r="W80" s="219"/>
      <c r="X80" s="219"/>
      <c r="Y80" s="219"/>
      <c r="Z80" s="216"/>
    </row>
    <row r="81" spans="1:27" ht="20.100000000000001" customHeight="1" x14ac:dyDescent="0.15">
      <c r="A81" s="194">
        <f>IFERROR(IF(OR(AND($I63="する",OR(TRIM($I81)="", NOT(OR(IFERROR(SEARCH(" ",$I81),0)&gt;0, IFERROR(SEARCH("　",$I81),0)&gt;0)))),AND($I63="しない",NOT(ISBLANK($I81)))),1001,0),3)</f>
        <v>0</v>
      </c>
      <c r="B81" s="194"/>
      <c r="C81" s="211"/>
      <c r="D81" s="212">
        <v>8</v>
      </c>
      <c r="E81" s="192" t="s">
        <v>109</v>
      </c>
      <c r="I81" s="140"/>
      <c r="J81" s="140"/>
      <c r="K81" s="140"/>
      <c r="L81" s="140"/>
      <c r="M81" s="140"/>
      <c r="N81" s="140"/>
      <c r="O81" s="140"/>
      <c r="P81" s="140"/>
      <c r="Q81" s="140"/>
      <c r="R81" s="140"/>
      <c r="S81" s="140"/>
      <c r="T81" s="140"/>
      <c r="U81" s="140"/>
      <c r="V81" s="140"/>
      <c r="W81" s="140"/>
      <c r="X81" s="140"/>
      <c r="Y81" s="140"/>
      <c r="Z81" s="216"/>
    </row>
    <row r="82" spans="1:27" ht="20.100000000000001" customHeight="1" x14ac:dyDescent="0.15">
      <c r="A82" s="194"/>
      <c r="B82" s="194"/>
      <c r="C82" s="220"/>
      <c r="D82" s="217"/>
      <c r="E82" s="217"/>
      <c r="F82" s="217"/>
      <c r="G82" s="217"/>
      <c r="H82" s="217"/>
      <c r="I82" s="223"/>
      <c r="J82" s="219" t="s">
        <v>96</v>
      </c>
      <c r="K82" s="219"/>
      <c r="L82" s="219"/>
      <c r="M82" s="219"/>
      <c r="N82" s="219"/>
      <c r="O82" s="219"/>
      <c r="P82" s="219"/>
      <c r="Q82" s="219"/>
      <c r="R82" s="219"/>
      <c r="S82" s="219"/>
      <c r="T82" s="219"/>
      <c r="U82" s="219"/>
      <c r="V82" s="219"/>
      <c r="W82" s="219"/>
      <c r="X82" s="219"/>
      <c r="Y82" s="219"/>
      <c r="Z82" s="216"/>
    </row>
    <row r="83" spans="1:27" ht="20.100000000000001" customHeight="1" x14ac:dyDescent="0.15">
      <c r="A83" s="194">
        <f>IFERROR(IF(OR(AND($I63="する",NOT(AND(TRIM($I83)&lt;&gt;"",ISNUMBER(VALUE(SUBSTITUTE($I83,"-",""))),IFERROR(SEARCH("-",$I83),0)&gt;0))), AND($I63="しない",NOT(ISBLANK($I83)))),1001,0),3)</f>
        <v>0</v>
      </c>
      <c r="B83" s="194"/>
      <c r="C83" s="211"/>
      <c r="D83" s="212">
        <v>9</v>
      </c>
      <c r="E83" s="192" t="s">
        <v>97</v>
      </c>
      <c r="I83" s="140"/>
      <c r="J83" s="140"/>
      <c r="K83" s="140"/>
      <c r="L83" s="140"/>
      <c r="M83" s="140"/>
      <c r="O83" s="224" t="s">
        <v>98</v>
      </c>
      <c r="P83" s="1"/>
      <c r="Q83" s="192" t="s">
        <v>99</v>
      </c>
      <c r="Y83" s="218"/>
      <c r="Z83" s="216"/>
    </row>
    <row r="84" spans="1:27" ht="20.100000000000001" customHeight="1" x14ac:dyDescent="0.15">
      <c r="A84" s="194">
        <f>IFERROR(IF(AND($I63="しない",NOT(ISBLANK($P83))),1001,0),3)</f>
        <v>0</v>
      </c>
      <c r="B84" s="194"/>
      <c r="C84" s="220"/>
      <c r="D84" s="217"/>
      <c r="E84" s="217"/>
      <c r="F84" s="217"/>
      <c r="G84" s="217"/>
      <c r="H84" s="217"/>
      <c r="I84" s="214"/>
      <c r="J84" s="219" t="s">
        <v>100</v>
      </c>
      <c r="K84" s="218"/>
      <c r="L84" s="218"/>
      <c r="M84" s="218"/>
      <c r="N84" s="218"/>
      <c r="O84" s="218"/>
      <c r="P84" s="218"/>
      <c r="Q84" s="218"/>
      <c r="R84" s="218"/>
      <c r="S84" s="218"/>
      <c r="T84" s="218"/>
      <c r="U84" s="218"/>
      <c r="V84" s="218"/>
      <c r="W84" s="218"/>
      <c r="X84" s="218"/>
      <c r="Y84" s="218"/>
      <c r="Z84" s="216"/>
    </row>
    <row r="85" spans="1:27" ht="20.100000000000001" customHeight="1" x14ac:dyDescent="0.15">
      <c r="A85" s="194">
        <f>IFERROR(IF(OR(AND($I63="する",NOT(AND(TRIM($I85)&lt;&gt;"",ISNUMBER(VALUE(SUBSTITUTE($I85,"-",""))),IFERROR(SEARCH("-",$I85),0)&gt;0))), AND($I63="しない",NOT(ISBLANK($I85)))),1001,0),3)</f>
        <v>0</v>
      </c>
      <c r="B85" s="194"/>
      <c r="C85" s="211"/>
      <c r="D85" s="212">
        <v>10</v>
      </c>
      <c r="E85" s="192" t="s">
        <v>101</v>
      </c>
      <c r="I85" s="140"/>
      <c r="J85" s="140"/>
      <c r="K85" s="140"/>
      <c r="L85" s="140"/>
      <c r="M85" s="140"/>
      <c r="N85" s="218"/>
      <c r="O85" s="218"/>
      <c r="P85" s="218"/>
      <c r="Q85" s="218"/>
      <c r="R85" s="218"/>
      <c r="S85" s="218"/>
      <c r="T85" s="218"/>
      <c r="U85" s="218"/>
      <c r="V85" s="218"/>
      <c r="W85" s="218"/>
      <c r="X85" s="218"/>
      <c r="Y85" s="218"/>
      <c r="Z85" s="216"/>
    </row>
    <row r="86" spans="1:27" ht="20.100000000000001" customHeight="1" x14ac:dyDescent="0.15">
      <c r="A86" s="194"/>
      <c r="B86" s="194"/>
      <c r="C86" s="220"/>
      <c r="D86" s="217"/>
      <c r="E86" s="217"/>
      <c r="F86" s="217"/>
      <c r="G86" s="217"/>
      <c r="H86" s="217"/>
      <c r="I86" s="214"/>
      <c r="J86" s="219" t="s">
        <v>241</v>
      </c>
      <c r="K86" s="218"/>
      <c r="L86" s="218"/>
      <c r="M86" s="218"/>
      <c r="N86" s="218"/>
      <c r="O86" s="218"/>
      <c r="P86" s="218"/>
      <c r="Q86" s="218"/>
      <c r="R86" s="218"/>
      <c r="S86" s="218"/>
      <c r="T86" s="218"/>
      <c r="U86" s="218"/>
      <c r="V86" s="218"/>
      <c r="W86" s="218"/>
      <c r="X86" s="218"/>
      <c r="Y86" s="218"/>
      <c r="Z86" s="216"/>
    </row>
    <row r="87" spans="1:27" ht="20.100000000000001" customHeight="1" x14ac:dyDescent="0.15">
      <c r="A87" s="194">
        <f>IFERROR(IF(OR(AND($I63="する",NOT(IFERROR(SEARCH("@",$I87),0)&gt;0)),AND($I63="しない",NOT(ISBLANK($I87)))),1001,0),3)</f>
        <v>0</v>
      </c>
      <c r="B87" s="194"/>
      <c r="C87" s="220"/>
      <c r="D87" s="212">
        <v>11</v>
      </c>
      <c r="E87" s="192" t="s">
        <v>102</v>
      </c>
      <c r="I87" s="140"/>
      <c r="J87" s="154"/>
      <c r="K87" s="154"/>
      <c r="L87" s="154"/>
      <c r="M87" s="154"/>
      <c r="N87" s="154"/>
      <c r="O87" s="154"/>
      <c r="P87" s="154"/>
      <c r="Q87" s="154"/>
      <c r="R87" s="154"/>
      <c r="S87" s="154"/>
      <c r="T87" s="154"/>
      <c r="U87" s="154"/>
      <c r="V87" s="154"/>
      <c r="W87" s="154"/>
      <c r="X87" s="154"/>
      <c r="Y87" s="154"/>
      <c r="Z87" s="216"/>
    </row>
    <row r="88" spans="1:27" ht="20.100000000000001" customHeight="1" x14ac:dyDescent="0.15">
      <c r="A88" s="194"/>
      <c r="B88" s="194"/>
      <c r="C88" s="220"/>
      <c r="D88" s="212"/>
      <c r="I88" s="214"/>
      <c r="J88" s="225" t="s">
        <v>166</v>
      </c>
      <c r="K88" s="242"/>
      <c r="L88" s="218"/>
      <c r="M88" s="218"/>
      <c r="N88" s="218"/>
      <c r="O88" s="218"/>
      <c r="P88" s="218"/>
      <c r="Q88" s="243"/>
      <c r="R88" s="218"/>
      <c r="S88" s="218"/>
      <c r="T88" s="218"/>
      <c r="U88" s="218"/>
      <c r="V88" s="218"/>
      <c r="W88" s="218"/>
      <c r="X88" s="218"/>
      <c r="Y88" s="218"/>
      <c r="Z88" s="217"/>
      <c r="AA88" s="228"/>
    </row>
    <row r="89" spans="1:27" ht="20.100000000000001" customHeight="1" x14ac:dyDescent="0.15">
      <c r="A89" s="194"/>
      <c r="B89" s="194"/>
      <c r="C89" s="231"/>
      <c r="D89" s="232"/>
      <c r="E89" s="232"/>
      <c r="F89" s="232"/>
      <c r="G89" s="232"/>
      <c r="H89" s="232"/>
      <c r="I89" s="244"/>
      <c r="J89" s="245"/>
      <c r="K89" s="246"/>
      <c r="L89" s="245"/>
      <c r="M89" s="245"/>
      <c r="N89" s="245"/>
      <c r="O89" s="245"/>
      <c r="P89" s="245"/>
      <c r="Q89" s="247"/>
      <c r="R89" s="245"/>
      <c r="S89" s="245"/>
      <c r="T89" s="245"/>
      <c r="U89" s="245"/>
      <c r="V89" s="245"/>
      <c r="W89" s="245"/>
      <c r="X89" s="245"/>
      <c r="Y89" s="245"/>
      <c r="Z89" s="232"/>
      <c r="AA89" s="228"/>
    </row>
    <row r="90" spans="1:27" ht="20.100000000000001" customHeight="1" x14ac:dyDescent="0.15">
      <c r="A90" s="194"/>
      <c r="B90" s="194"/>
      <c r="C90" s="217"/>
      <c r="D90" s="217"/>
      <c r="E90" s="217"/>
      <c r="F90" s="217"/>
      <c r="G90" s="217"/>
      <c r="H90" s="217"/>
      <c r="I90" s="236"/>
      <c r="J90" s="217"/>
      <c r="K90" s="248"/>
      <c r="L90" s="217"/>
      <c r="M90" s="217"/>
      <c r="N90" s="217"/>
      <c r="O90" s="217"/>
      <c r="P90" s="217"/>
      <c r="Q90" s="217"/>
      <c r="R90" s="217"/>
      <c r="S90" s="217"/>
      <c r="T90" s="217"/>
      <c r="U90" s="217"/>
      <c r="V90" s="217"/>
      <c r="W90" s="217"/>
      <c r="X90" s="217"/>
      <c r="Y90" s="217"/>
      <c r="Z90" s="217"/>
    </row>
    <row r="91" spans="1:27" ht="15.75" hidden="1" customHeight="1" x14ac:dyDescent="0.15">
      <c r="A91" s="194"/>
      <c r="B91" s="194"/>
      <c r="C91" s="217"/>
      <c r="D91" s="217"/>
      <c r="E91" s="217"/>
      <c r="F91" s="217"/>
      <c r="G91" s="217"/>
      <c r="H91" s="217"/>
      <c r="I91" s="236"/>
      <c r="J91" s="217"/>
      <c r="K91" s="248"/>
      <c r="L91" s="217"/>
      <c r="M91" s="217"/>
      <c r="N91" s="217"/>
      <c r="O91" s="217"/>
      <c r="P91" s="217"/>
      <c r="Q91" s="217"/>
      <c r="R91" s="217"/>
      <c r="S91" s="217"/>
      <c r="T91" s="217"/>
      <c r="U91" s="217"/>
      <c r="V91" s="217"/>
      <c r="W91" s="217"/>
      <c r="X91" s="217"/>
      <c r="Y91" s="217"/>
      <c r="Z91" s="217"/>
    </row>
    <row r="92" spans="1:27" ht="15.75" hidden="1" customHeight="1" x14ac:dyDescent="0.15">
      <c r="A92" s="194"/>
      <c r="B92" s="194"/>
      <c r="C92" s="217"/>
      <c r="D92" s="217"/>
      <c r="E92" s="217"/>
      <c r="F92" s="217"/>
      <c r="G92" s="217"/>
      <c r="H92" s="217"/>
      <c r="I92" s="236"/>
      <c r="J92" s="217"/>
      <c r="K92" s="248"/>
      <c r="L92" s="217"/>
      <c r="M92" s="217"/>
      <c r="N92" s="217"/>
      <c r="O92" s="217"/>
      <c r="P92" s="217"/>
      <c r="Q92" s="217"/>
      <c r="R92" s="217"/>
      <c r="S92" s="217"/>
      <c r="T92" s="217"/>
      <c r="U92" s="217"/>
      <c r="V92" s="217"/>
      <c r="W92" s="217"/>
      <c r="X92" s="217"/>
      <c r="Y92" s="217"/>
      <c r="Z92" s="217"/>
    </row>
    <row r="93" spans="1:27" ht="15.75" hidden="1" customHeight="1" x14ac:dyDescent="0.15">
      <c r="A93" s="194"/>
      <c r="B93" s="194"/>
      <c r="C93" s="217"/>
      <c r="D93" s="217"/>
      <c r="E93" s="217"/>
      <c r="F93" s="217"/>
      <c r="G93" s="217"/>
      <c r="H93" s="217"/>
      <c r="I93" s="236"/>
      <c r="J93" s="217"/>
      <c r="K93" s="248"/>
      <c r="L93" s="217"/>
      <c r="M93" s="217"/>
      <c r="N93" s="217"/>
      <c r="O93" s="217"/>
      <c r="P93" s="217"/>
      <c r="Q93" s="217"/>
      <c r="R93" s="217"/>
      <c r="S93" s="217"/>
      <c r="T93" s="217"/>
      <c r="U93" s="217"/>
      <c r="V93" s="217"/>
      <c r="W93" s="217"/>
      <c r="X93" s="217"/>
      <c r="Y93" s="217"/>
      <c r="Z93" s="217"/>
    </row>
    <row r="94" spans="1:27" ht="15.75" hidden="1" customHeight="1" x14ac:dyDescent="0.15">
      <c r="A94" s="194"/>
      <c r="B94" s="194"/>
      <c r="C94" s="217"/>
      <c r="D94" s="217"/>
      <c r="E94" s="217"/>
      <c r="F94" s="217"/>
      <c r="G94" s="217"/>
      <c r="H94" s="217"/>
      <c r="I94" s="236"/>
      <c r="J94" s="217"/>
      <c r="K94" s="248"/>
      <c r="L94" s="217"/>
      <c r="M94" s="217"/>
      <c r="N94" s="217"/>
      <c r="O94" s="217"/>
      <c r="P94" s="217"/>
      <c r="Q94" s="217"/>
      <c r="R94" s="217"/>
      <c r="S94" s="217"/>
      <c r="T94" s="217"/>
      <c r="U94" s="217"/>
      <c r="V94" s="217"/>
      <c r="W94" s="217"/>
      <c r="X94" s="217"/>
      <c r="Y94" s="217"/>
      <c r="Z94" s="217"/>
    </row>
    <row r="95" spans="1:27" ht="15.75" hidden="1" customHeight="1" x14ac:dyDescent="0.15">
      <c r="A95" s="194"/>
      <c r="B95" s="194"/>
      <c r="C95" s="217"/>
      <c r="D95" s="217"/>
      <c r="E95" s="217"/>
      <c r="F95" s="217"/>
      <c r="G95" s="217"/>
      <c r="H95" s="217"/>
      <c r="I95" s="236"/>
      <c r="J95" s="217"/>
      <c r="K95" s="248"/>
      <c r="L95" s="217"/>
      <c r="M95" s="217"/>
      <c r="N95" s="217"/>
      <c r="O95" s="217"/>
      <c r="P95" s="217"/>
      <c r="Q95" s="217"/>
      <c r="R95" s="217"/>
      <c r="S95" s="217"/>
      <c r="T95" s="217"/>
      <c r="U95" s="217"/>
      <c r="V95" s="217"/>
      <c r="W95" s="217"/>
      <c r="X95" s="217"/>
      <c r="Y95" s="217"/>
      <c r="Z95" s="217"/>
    </row>
    <row r="96" spans="1:27" ht="15.75" hidden="1" customHeight="1" x14ac:dyDescent="0.15">
      <c r="A96" s="194"/>
      <c r="B96" s="194"/>
      <c r="C96" s="217"/>
      <c r="D96" s="217"/>
      <c r="E96" s="217"/>
      <c r="F96" s="217"/>
      <c r="G96" s="217"/>
      <c r="H96" s="217"/>
      <c r="I96" s="236"/>
      <c r="J96" s="217"/>
      <c r="K96" s="248"/>
      <c r="L96" s="217"/>
      <c r="M96" s="217"/>
      <c r="N96" s="217"/>
      <c r="O96" s="217"/>
      <c r="P96" s="217"/>
      <c r="Q96" s="217"/>
      <c r="R96" s="217"/>
      <c r="S96" s="217"/>
      <c r="T96" s="217"/>
      <c r="U96" s="217"/>
      <c r="V96" s="217"/>
      <c r="W96" s="217"/>
      <c r="X96" s="217"/>
      <c r="Y96" s="217"/>
      <c r="Z96" s="217"/>
    </row>
    <row r="97" spans="1:26" ht="15.75" hidden="1" customHeight="1" x14ac:dyDescent="0.15">
      <c r="A97" s="194"/>
      <c r="B97" s="194"/>
      <c r="C97" s="217"/>
      <c r="D97" s="217"/>
      <c r="E97" s="217"/>
      <c r="F97" s="217"/>
      <c r="G97" s="217"/>
      <c r="H97" s="217"/>
      <c r="I97" s="236"/>
      <c r="J97" s="217"/>
      <c r="K97" s="248"/>
      <c r="L97" s="217"/>
      <c r="M97" s="217"/>
      <c r="N97" s="217"/>
      <c r="O97" s="217"/>
      <c r="P97" s="217"/>
      <c r="Q97" s="217"/>
      <c r="R97" s="217"/>
      <c r="S97" s="217"/>
      <c r="T97" s="217"/>
      <c r="U97" s="217"/>
      <c r="V97" s="217"/>
      <c r="W97" s="217"/>
      <c r="X97" s="217"/>
      <c r="Y97" s="217"/>
      <c r="Z97" s="217"/>
    </row>
    <row r="98" spans="1:26" ht="15.75" hidden="1" customHeight="1" x14ac:dyDescent="0.15">
      <c r="A98" s="194"/>
      <c r="B98" s="194"/>
      <c r="C98" s="217"/>
      <c r="D98" s="217"/>
      <c r="E98" s="217"/>
      <c r="F98" s="217"/>
      <c r="G98" s="217"/>
      <c r="H98" s="217"/>
      <c r="I98" s="236"/>
      <c r="J98" s="217"/>
      <c r="K98" s="248"/>
      <c r="L98" s="217"/>
      <c r="M98" s="217"/>
      <c r="N98" s="217"/>
      <c r="O98" s="217"/>
      <c r="P98" s="217"/>
      <c r="Q98" s="217"/>
      <c r="R98" s="217"/>
      <c r="S98" s="217"/>
      <c r="T98" s="217"/>
      <c r="U98" s="217"/>
      <c r="V98" s="217"/>
      <c r="W98" s="217"/>
      <c r="X98" s="217"/>
      <c r="Y98" s="217"/>
      <c r="Z98" s="217"/>
    </row>
    <row r="99" spans="1:26" ht="15.75" hidden="1" customHeight="1" x14ac:dyDescent="0.15">
      <c r="A99" s="194"/>
      <c r="B99" s="194"/>
      <c r="C99" s="217"/>
      <c r="D99" s="217"/>
      <c r="E99" s="217"/>
      <c r="F99" s="217"/>
      <c r="G99" s="217"/>
      <c r="H99" s="217"/>
      <c r="I99" s="236"/>
      <c r="J99" s="217"/>
      <c r="K99" s="248"/>
      <c r="L99" s="217"/>
      <c r="M99" s="217"/>
      <c r="N99" s="217"/>
      <c r="O99" s="217"/>
      <c r="P99" s="217"/>
      <c r="Q99" s="217"/>
      <c r="R99" s="217"/>
      <c r="S99" s="217"/>
      <c r="T99" s="217"/>
      <c r="U99" s="217"/>
      <c r="V99" s="217"/>
      <c r="W99" s="217"/>
      <c r="X99" s="217"/>
      <c r="Y99" s="217"/>
      <c r="Z99" s="217"/>
    </row>
    <row r="100" spans="1:26" ht="15.75" hidden="1" customHeight="1" x14ac:dyDescent="0.15">
      <c r="A100" s="194"/>
      <c r="B100" s="194"/>
      <c r="C100" s="217"/>
      <c r="D100" s="217"/>
      <c r="E100" s="217"/>
      <c r="F100" s="217"/>
      <c r="G100" s="217"/>
      <c r="H100" s="217"/>
      <c r="I100" s="236"/>
      <c r="J100" s="217"/>
      <c r="K100" s="248"/>
      <c r="L100" s="217"/>
      <c r="M100" s="217"/>
      <c r="N100" s="217"/>
      <c r="O100" s="217"/>
      <c r="P100" s="217"/>
      <c r="Q100" s="217"/>
      <c r="R100" s="217"/>
      <c r="S100" s="217"/>
      <c r="T100" s="217"/>
      <c r="U100" s="217"/>
      <c r="V100" s="217"/>
      <c r="W100" s="217"/>
      <c r="X100" s="217"/>
      <c r="Y100" s="217"/>
      <c r="Z100" s="217"/>
    </row>
    <row r="101" spans="1:26" ht="15.75" hidden="1" customHeight="1" x14ac:dyDescent="0.15">
      <c r="A101" s="194"/>
      <c r="B101" s="194"/>
      <c r="C101" s="217"/>
      <c r="D101" s="217"/>
      <c r="E101" s="217"/>
      <c r="F101" s="217"/>
      <c r="G101" s="217"/>
      <c r="H101" s="217"/>
      <c r="I101" s="236"/>
      <c r="J101" s="217"/>
      <c r="K101" s="248"/>
      <c r="L101" s="217"/>
      <c r="M101" s="217"/>
      <c r="N101" s="217"/>
      <c r="O101" s="217"/>
      <c r="P101" s="217"/>
      <c r="Q101" s="217"/>
      <c r="R101" s="217"/>
      <c r="S101" s="217"/>
      <c r="T101" s="217"/>
      <c r="U101" s="217"/>
      <c r="V101" s="217"/>
      <c r="W101" s="217"/>
      <c r="X101" s="217"/>
      <c r="Y101" s="217"/>
      <c r="Z101" s="217"/>
    </row>
    <row r="102" spans="1:26" ht="15.75" hidden="1" customHeight="1" x14ac:dyDescent="0.15">
      <c r="A102" s="194"/>
      <c r="B102" s="194"/>
      <c r="C102" s="217"/>
      <c r="D102" s="217"/>
      <c r="E102" s="217"/>
      <c r="F102" s="217"/>
      <c r="G102" s="217"/>
      <c r="H102" s="217"/>
      <c r="I102" s="236"/>
      <c r="J102" s="217"/>
      <c r="K102" s="248"/>
      <c r="L102" s="217"/>
      <c r="M102" s="217"/>
      <c r="N102" s="217"/>
      <c r="O102" s="217"/>
      <c r="P102" s="217"/>
      <c r="Q102" s="217"/>
      <c r="R102" s="217"/>
      <c r="S102" s="217"/>
      <c r="T102" s="217"/>
      <c r="U102" s="217"/>
      <c r="V102" s="217"/>
      <c r="W102" s="217"/>
      <c r="X102" s="217"/>
      <c r="Y102" s="217"/>
      <c r="Z102" s="217"/>
    </row>
    <row r="103" spans="1:26" ht="15.75" hidden="1" customHeight="1" x14ac:dyDescent="0.15">
      <c r="A103" s="194"/>
      <c r="B103" s="194"/>
      <c r="C103" s="217"/>
      <c r="D103" s="217"/>
      <c r="E103" s="217"/>
      <c r="F103" s="217"/>
      <c r="G103" s="217"/>
      <c r="H103" s="217"/>
      <c r="I103" s="236"/>
      <c r="J103" s="217"/>
      <c r="K103" s="248"/>
      <c r="L103" s="217"/>
      <c r="M103" s="217"/>
      <c r="N103" s="217"/>
      <c r="O103" s="217"/>
      <c r="P103" s="217"/>
      <c r="Q103" s="217"/>
      <c r="R103" s="217"/>
      <c r="S103" s="217"/>
      <c r="T103" s="217"/>
      <c r="U103" s="217"/>
      <c r="V103" s="217"/>
      <c r="W103" s="217"/>
      <c r="X103" s="217"/>
      <c r="Y103" s="217"/>
      <c r="Z103" s="217"/>
    </row>
    <row r="104" spans="1:26" ht="15.75" hidden="1" customHeight="1" x14ac:dyDescent="0.15">
      <c r="A104" s="194"/>
      <c r="B104" s="194"/>
      <c r="C104" s="217"/>
      <c r="D104" s="217"/>
      <c r="E104" s="217"/>
      <c r="F104" s="217"/>
      <c r="G104" s="217"/>
      <c r="H104" s="217"/>
      <c r="I104" s="236"/>
      <c r="J104" s="217"/>
      <c r="K104" s="248"/>
      <c r="L104" s="217"/>
      <c r="M104" s="217"/>
      <c r="N104" s="217"/>
      <c r="O104" s="217"/>
      <c r="P104" s="217"/>
      <c r="Q104" s="217"/>
      <c r="R104" s="217"/>
      <c r="S104" s="217"/>
      <c r="T104" s="217"/>
      <c r="U104" s="217"/>
      <c r="V104" s="217"/>
      <c r="W104" s="217"/>
      <c r="X104" s="217"/>
      <c r="Y104" s="217"/>
      <c r="Z104" s="217"/>
    </row>
    <row r="105" spans="1:26" ht="15.75" hidden="1" customHeight="1" x14ac:dyDescent="0.15">
      <c r="A105" s="194"/>
      <c r="B105" s="194"/>
      <c r="C105" s="217"/>
      <c r="D105" s="217"/>
      <c r="E105" s="217"/>
      <c r="F105" s="217"/>
      <c r="G105" s="217"/>
      <c r="H105" s="217"/>
      <c r="I105" s="236"/>
      <c r="J105" s="217"/>
      <c r="K105" s="248"/>
      <c r="L105" s="217"/>
      <c r="M105" s="217"/>
      <c r="N105" s="217"/>
      <c r="O105" s="217"/>
      <c r="P105" s="217"/>
      <c r="Q105" s="217"/>
      <c r="R105" s="217"/>
      <c r="S105" s="217"/>
      <c r="T105" s="217"/>
      <c r="U105" s="217"/>
      <c r="V105" s="217"/>
      <c r="W105" s="217"/>
      <c r="X105" s="217"/>
      <c r="Y105" s="217"/>
      <c r="Z105" s="217"/>
    </row>
    <row r="106" spans="1:26" ht="15.75" hidden="1" customHeight="1" x14ac:dyDescent="0.15">
      <c r="A106" s="194"/>
      <c r="B106" s="194"/>
      <c r="C106" s="217"/>
      <c r="D106" s="217"/>
      <c r="E106" s="217"/>
      <c r="F106" s="217"/>
      <c r="G106" s="217"/>
      <c r="H106" s="217"/>
      <c r="I106" s="236"/>
      <c r="J106" s="217"/>
      <c r="K106" s="248"/>
      <c r="L106" s="217"/>
      <c r="M106" s="217"/>
      <c r="N106" s="217"/>
      <c r="O106" s="217"/>
      <c r="P106" s="217"/>
      <c r="Q106" s="217"/>
      <c r="R106" s="217"/>
      <c r="S106" s="217"/>
      <c r="T106" s="217"/>
      <c r="U106" s="217"/>
      <c r="V106" s="217"/>
      <c r="W106" s="217"/>
      <c r="X106" s="217"/>
      <c r="Y106" s="217"/>
      <c r="Z106" s="217"/>
    </row>
    <row r="107" spans="1:26" ht="15.75" hidden="1" customHeight="1" x14ac:dyDescent="0.15">
      <c r="A107" s="194"/>
      <c r="B107" s="194"/>
      <c r="C107" s="217"/>
      <c r="D107" s="217"/>
      <c r="E107" s="217"/>
      <c r="F107" s="217"/>
      <c r="G107" s="217"/>
      <c r="H107" s="217"/>
      <c r="I107" s="236"/>
      <c r="J107" s="217"/>
      <c r="K107" s="248"/>
      <c r="L107" s="217"/>
      <c r="M107" s="217"/>
      <c r="N107" s="217"/>
      <c r="O107" s="217"/>
      <c r="P107" s="217"/>
      <c r="Q107" s="217"/>
      <c r="R107" s="217"/>
      <c r="S107" s="217"/>
      <c r="T107" s="217"/>
      <c r="U107" s="217"/>
      <c r="V107" s="217"/>
      <c r="W107" s="217"/>
      <c r="X107" s="217"/>
      <c r="Y107" s="217"/>
      <c r="Z107" s="217"/>
    </row>
    <row r="108" spans="1:26" ht="20.100000000000001" customHeight="1" x14ac:dyDescent="0.15">
      <c r="A108" s="194"/>
      <c r="B108" s="194"/>
      <c r="C108" s="217"/>
      <c r="D108" s="217"/>
      <c r="E108" s="217"/>
      <c r="F108" s="217"/>
      <c r="G108" s="217"/>
      <c r="H108" s="217"/>
      <c r="I108" s="236"/>
      <c r="J108" s="217"/>
      <c r="K108" s="248"/>
      <c r="L108" s="217"/>
      <c r="M108" s="217"/>
      <c r="N108" s="217"/>
      <c r="O108" s="217"/>
      <c r="P108" s="217"/>
      <c r="Q108" s="217"/>
      <c r="R108" s="217"/>
      <c r="S108" s="217"/>
      <c r="T108" s="217"/>
      <c r="U108" s="217"/>
      <c r="V108" s="217"/>
      <c r="W108" s="217"/>
      <c r="X108" s="217"/>
      <c r="Y108" s="217"/>
      <c r="Z108" s="217"/>
    </row>
    <row r="109" spans="1:26" ht="20.100000000000001" customHeight="1" x14ac:dyDescent="0.15">
      <c r="A109" s="194"/>
      <c r="B109" s="194"/>
      <c r="C109" s="204" t="s">
        <v>110</v>
      </c>
      <c r="D109" s="205"/>
      <c r="E109" s="205"/>
      <c r="F109" s="205"/>
      <c r="G109" s="205"/>
      <c r="H109" s="206"/>
      <c r="Q109" s="249"/>
    </row>
    <row r="110" spans="1:26" ht="15" customHeight="1" x14ac:dyDescent="0.15">
      <c r="A110" s="194"/>
      <c r="B110" s="194"/>
      <c r="C110" s="250"/>
      <c r="D110" s="251"/>
      <c r="E110" s="251"/>
      <c r="F110" s="251"/>
      <c r="G110" s="251"/>
      <c r="H110" s="251"/>
      <c r="I110" s="252"/>
      <c r="J110" s="209"/>
      <c r="K110" s="252"/>
      <c r="L110" s="209"/>
      <c r="M110" s="209"/>
      <c r="N110" s="209"/>
      <c r="O110" s="209"/>
      <c r="P110" s="209"/>
      <c r="Q110" s="253"/>
      <c r="R110" s="209"/>
      <c r="S110" s="209"/>
      <c r="T110" s="209"/>
      <c r="U110" s="209"/>
      <c r="V110" s="209"/>
      <c r="W110" s="209"/>
      <c r="X110" s="209"/>
      <c r="Y110" s="209"/>
      <c r="Z110" s="210"/>
    </row>
    <row r="111" spans="1:26" ht="30" customHeight="1" x14ac:dyDescent="0.15">
      <c r="A111" s="194"/>
      <c r="B111" s="194"/>
      <c r="C111" s="250"/>
      <c r="D111" s="254" t="s">
        <v>141</v>
      </c>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16"/>
    </row>
    <row r="112" spans="1:26" ht="20.100000000000001" customHeight="1" x14ac:dyDescent="0.15">
      <c r="A112" s="194">
        <f>IFERROR(IF(TRIM($I112)="",1001,0),3)</f>
        <v>1001</v>
      </c>
      <c r="B112" s="194"/>
      <c r="C112" s="211"/>
      <c r="D112" s="212">
        <v>1</v>
      </c>
      <c r="E112" s="192" t="s">
        <v>111</v>
      </c>
      <c r="I112" s="140"/>
      <c r="J112" s="140"/>
      <c r="K112" s="140"/>
      <c r="L112" s="140"/>
      <c r="M112" s="140"/>
      <c r="N112" s="140"/>
      <c r="O112" s="140"/>
      <c r="P112" s="140"/>
      <c r="Q112" s="155"/>
      <c r="R112" s="140"/>
      <c r="S112" s="140"/>
      <c r="T112" s="140"/>
      <c r="U112" s="140"/>
      <c r="V112" s="140"/>
      <c r="W112" s="140"/>
      <c r="X112" s="140"/>
      <c r="Y112" s="140"/>
      <c r="Z112" s="216"/>
    </row>
    <row r="113" spans="1:26" ht="20.100000000000001" customHeight="1" x14ac:dyDescent="0.15">
      <c r="A113" s="194"/>
      <c r="B113" s="194"/>
      <c r="C113" s="211"/>
      <c r="D113" s="212"/>
      <c r="E113" s="217"/>
      <c r="F113" s="217"/>
      <c r="G113" s="217"/>
      <c r="H113" s="217"/>
      <c r="I113" s="223"/>
      <c r="J113" s="219" t="s">
        <v>112</v>
      </c>
      <c r="K113" s="242"/>
      <c r="L113" s="218"/>
      <c r="M113" s="218"/>
      <c r="N113" s="218"/>
      <c r="O113" s="218"/>
      <c r="P113" s="218"/>
      <c r="Q113" s="255"/>
      <c r="R113" s="218"/>
      <c r="S113" s="218"/>
      <c r="T113" s="218"/>
      <c r="U113" s="218"/>
      <c r="V113" s="218"/>
      <c r="W113" s="218"/>
      <c r="X113" s="218"/>
      <c r="Y113" s="218"/>
      <c r="Z113" s="216"/>
    </row>
    <row r="114" spans="1:26" ht="20.100000000000001" customHeight="1" x14ac:dyDescent="0.15">
      <c r="A114" s="194">
        <f>IFERROR(IF(OR(TRIM($I114)="", NOT(OR(IFERROR(SEARCH(" ",$I114),0)&gt;0, IFERROR(SEARCH("　",$I114),0)&gt;0))),1001,0),3)</f>
        <v>1001</v>
      </c>
      <c r="B114" s="194"/>
      <c r="C114" s="211"/>
      <c r="D114" s="212">
        <f>D112+1</f>
        <v>2</v>
      </c>
      <c r="E114" s="192" t="s">
        <v>122</v>
      </c>
      <c r="I114" s="140"/>
      <c r="J114" s="140"/>
      <c r="K114" s="140"/>
      <c r="L114" s="140"/>
      <c r="M114" s="140"/>
      <c r="N114" s="140"/>
      <c r="O114" s="140"/>
      <c r="P114" s="140"/>
      <c r="Q114" s="140"/>
      <c r="R114" s="140"/>
      <c r="S114" s="140"/>
      <c r="T114" s="140"/>
      <c r="U114" s="140"/>
      <c r="V114" s="140"/>
      <c r="W114" s="140"/>
      <c r="X114" s="140"/>
      <c r="Y114" s="140"/>
      <c r="Z114" s="216"/>
    </row>
    <row r="115" spans="1:26" ht="20.100000000000001" customHeight="1" x14ac:dyDescent="0.15">
      <c r="A115" s="194"/>
      <c r="B115" s="194"/>
      <c r="C115" s="211"/>
      <c r="D115" s="212"/>
      <c r="E115" s="217"/>
      <c r="F115" s="217"/>
      <c r="G115" s="217"/>
      <c r="H115" s="217"/>
      <c r="I115" s="223"/>
      <c r="J115" s="219" t="s">
        <v>94</v>
      </c>
      <c r="K115" s="219"/>
      <c r="L115" s="219"/>
      <c r="M115" s="219"/>
      <c r="N115" s="219"/>
      <c r="O115" s="219"/>
      <c r="P115" s="219"/>
      <c r="Q115" s="219"/>
      <c r="R115" s="219"/>
      <c r="S115" s="219"/>
      <c r="T115" s="219"/>
      <c r="U115" s="219"/>
      <c r="V115" s="219"/>
      <c r="W115" s="219"/>
      <c r="X115" s="219"/>
      <c r="Y115" s="219"/>
      <c r="Z115" s="216"/>
    </row>
    <row r="116" spans="1:26" ht="20.100000000000001" customHeight="1" x14ac:dyDescent="0.15">
      <c r="A116" s="194">
        <f>IFERROR(IF(OR(TRIM($I116)="", NOT(OR(IFERROR(SEARCH(" ",$I116),0)&gt;0, IFERROR(SEARCH("　",$I116),0)&gt;0))),1001,0),3)</f>
        <v>1001</v>
      </c>
      <c r="B116" s="194"/>
      <c r="C116" s="211"/>
      <c r="D116" s="212">
        <f>D114+1</f>
        <v>3</v>
      </c>
      <c r="E116" s="192" t="s">
        <v>123</v>
      </c>
      <c r="I116" s="140"/>
      <c r="J116" s="140"/>
      <c r="K116" s="140"/>
      <c r="L116" s="140"/>
      <c r="M116" s="140"/>
      <c r="N116" s="140"/>
      <c r="O116" s="140"/>
      <c r="P116" s="140"/>
      <c r="Q116" s="140"/>
      <c r="R116" s="140"/>
      <c r="S116" s="140"/>
      <c r="T116" s="140"/>
      <c r="U116" s="140"/>
      <c r="V116" s="140"/>
      <c r="W116" s="140"/>
      <c r="X116" s="140"/>
      <c r="Y116" s="140"/>
      <c r="Z116" s="216"/>
    </row>
    <row r="117" spans="1:26" ht="20.100000000000001" customHeight="1" x14ac:dyDescent="0.15">
      <c r="A117" s="194"/>
      <c r="B117" s="194"/>
      <c r="C117" s="211"/>
      <c r="D117" s="217"/>
      <c r="E117" s="217"/>
      <c r="F117" s="217"/>
      <c r="G117" s="217"/>
      <c r="H117" s="217"/>
      <c r="I117" s="223"/>
      <c r="J117" s="219" t="s">
        <v>96</v>
      </c>
      <c r="K117" s="219"/>
      <c r="L117" s="219"/>
      <c r="M117" s="219"/>
      <c r="N117" s="219"/>
      <c r="O117" s="219"/>
      <c r="P117" s="219"/>
      <c r="Q117" s="219"/>
      <c r="R117" s="219"/>
      <c r="S117" s="219"/>
      <c r="T117" s="219"/>
      <c r="U117" s="219"/>
      <c r="V117" s="219"/>
      <c r="W117" s="219"/>
      <c r="X117" s="219"/>
      <c r="Y117" s="219"/>
      <c r="Z117" s="216"/>
    </row>
    <row r="118" spans="1:26" ht="20.100000000000001" customHeight="1" x14ac:dyDescent="0.15">
      <c r="A118" s="194">
        <f>IFERROR(IF(TRIM($I118)="",1001,0),3)</f>
        <v>1001</v>
      </c>
      <c r="B118" s="194"/>
      <c r="C118" s="211"/>
      <c r="D118" s="212">
        <f>D116+1</f>
        <v>4</v>
      </c>
      <c r="E118" s="192" t="s">
        <v>89</v>
      </c>
      <c r="I118" s="152"/>
      <c r="J118" s="153"/>
      <c r="K118" s="153"/>
      <c r="L118" s="153"/>
      <c r="M118" s="153"/>
      <c r="N118" s="217"/>
      <c r="O118" s="217"/>
      <c r="P118" s="217"/>
      <c r="Q118" s="217"/>
      <c r="R118" s="217"/>
      <c r="S118" s="217"/>
      <c r="T118" s="217"/>
      <c r="U118" s="217"/>
      <c r="V118" s="217"/>
      <c r="W118" s="217"/>
      <c r="X118" s="217"/>
      <c r="Y118" s="217"/>
      <c r="Z118" s="216"/>
    </row>
    <row r="119" spans="1:26" ht="20.100000000000001" customHeight="1" x14ac:dyDescent="0.15">
      <c r="A119" s="194"/>
      <c r="B119" s="194"/>
      <c r="C119" s="211"/>
      <c r="D119" s="212"/>
      <c r="E119" s="217"/>
      <c r="F119" s="217"/>
      <c r="G119" s="217"/>
      <c r="H119" s="217"/>
      <c r="I119" s="214"/>
      <c r="J119" s="219" t="s">
        <v>213</v>
      </c>
      <c r="K119" s="218"/>
      <c r="L119" s="218"/>
      <c r="M119" s="218"/>
      <c r="N119" s="218"/>
      <c r="O119" s="218"/>
      <c r="P119" s="218"/>
      <c r="Q119" s="218"/>
      <c r="R119" s="218"/>
      <c r="S119" s="218"/>
      <c r="T119" s="218"/>
      <c r="U119" s="218"/>
      <c r="V119" s="218"/>
      <c r="W119" s="218"/>
      <c r="X119" s="218"/>
      <c r="Y119" s="218"/>
      <c r="Z119" s="216"/>
    </row>
    <row r="120" spans="1:26" ht="20.100000000000001" customHeight="1" x14ac:dyDescent="0.15">
      <c r="A120" s="194">
        <f>IFERROR(IF(AND(TRIM($I120)&lt;&gt;"", OR(ISERROR(FIND("@"&amp;LEFT($I120,3)&amp;"@", 都道府県3))=FALSE, ISERROR(FIND("@"&amp;LEFT($I120,4)&amp;"@",都道府県4))=FALSE))=FALSE,1001,0),3)</f>
        <v>1001</v>
      </c>
      <c r="B120" s="194"/>
      <c r="C120" s="211"/>
      <c r="D120" s="212">
        <f>D118+1</f>
        <v>5</v>
      </c>
      <c r="E120" s="192" t="s">
        <v>90</v>
      </c>
      <c r="I120" s="156"/>
      <c r="J120" s="156"/>
      <c r="K120" s="156"/>
      <c r="L120" s="156"/>
      <c r="M120" s="156"/>
      <c r="N120" s="156"/>
      <c r="O120" s="156"/>
      <c r="P120" s="156"/>
      <c r="Q120" s="157"/>
      <c r="R120" s="156"/>
      <c r="S120" s="156"/>
      <c r="T120" s="156"/>
      <c r="U120" s="156"/>
      <c r="V120" s="156"/>
      <c r="W120" s="156"/>
      <c r="X120" s="156"/>
      <c r="Y120" s="156"/>
      <c r="Z120" s="216"/>
    </row>
    <row r="121" spans="1:26" ht="20.100000000000001" customHeight="1" x14ac:dyDescent="0.15">
      <c r="A121" s="194"/>
      <c r="B121" s="194"/>
      <c r="C121" s="211"/>
      <c r="D121" s="212"/>
      <c r="E121" s="217"/>
      <c r="F121" s="217"/>
      <c r="G121" s="217"/>
      <c r="H121" s="217"/>
      <c r="I121" s="214"/>
      <c r="J121" s="219" t="s">
        <v>214</v>
      </c>
      <c r="K121" s="218"/>
      <c r="L121" s="218"/>
      <c r="M121" s="218"/>
      <c r="N121" s="218"/>
      <c r="O121" s="218"/>
      <c r="P121" s="218"/>
      <c r="Q121" s="218"/>
      <c r="R121" s="218"/>
      <c r="S121" s="218"/>
      <c r="T121" s="218"/>
      <c r="U121" s="218"/>
      <c r="V121" s="218"/>
      <c r="W121" s="218"/>
      <c r="X121" s="218"/>
      <c r="Y121" s="218"/>
      <c r="Z121" s="216"/>
    </row>
    <row r="122" spans="1:26" ht="20.100000000000001" customHeight="1" x14ac:dyDescent="0.15">
      <c r="A122" s="194">
        <f>IFERROR(IF(NOT(AND(TRIM($I122)&lt;&gt;"",ISNUMBER(VALUE(SUBSTITUTE($I122,"-",""))), IFERROR(SEARCH("-",$I122),0)&gt;0)),1001,0),3)</f>
        <v>1001</v>
      </c>
      <c r="B122" s="194"/>
      <c r="C122" s="211"/>
      <c r="D122" s="212">
        <f>D120+1</f>
        <v>6</v>
      </c>
      <c r="E122" s="192" t="s">
        <v>97</v>
      </c>
      <c r="I122" s="140"/>
      <c r="J122" s="140"/>
      <c r="K122" s="140"/>
      <c r="L122" s="140"/>
      <c r="M122" s="140"/>
      <c r="O122" s="224" t="s">
        <v>98</v>
      </c>
      <c r="P122" s="1"/>
      <c r="Q122" s="192" t="s">
        <v>99</v>
      </c>
      <c r="Y122" s="218"/>
      <c r="Z122" s="216"/>
    </row>
    <row r="123" spans="1:26" ht="20.100000000000001" customHeight="1" x14ac:dyDescent="0.15">
      <c r="A123" s="194"/>
      <c r="B123" s="194"/>
      <c r="C123" s="220"/>
      <c r="D123" s="217"/>
      <c r="E123" s="217"/>
      <c r="F123" s="217"/>
      <c r="G123" s="217"/>
      <c r="H123" s="217"/>
      <c r="I123" s="214"/>
      <c r="J123" s="219" t="s">
        <v>215</v>
      </c>
      <c r="K123" s="218"/>
      <c r="L123" s="218"/>
      <c r="M123" s="218"/>
      <c r="N123" s="218"/>
      <c r="O123" s="218"/>
      <c r="P123" s="218"/>
      <c r="Q123" s="218"/>
      <c r="R123" s="218"/>
      <c r="S123" s="218"/>
      <c r="T123" s="218"/>
      <c r="U123" s="218"/>
      <c r="V123" s="218"/>
      <c r="W123" s="218"/>
      <c r="X123" s="218"/>
      <c r="Y123" s="218"/>
      <c r="Z123" s="216"/>
    </row>
    <row r="124" spans="1:26" ht="20.100000000000001" customHeight="1" x14ac:dyDescent="0.15">
      <c r="A124" s="194">
        <f>IFERROR(IF(AND(TRIM($I124)&lt;&gt;"", NOT(AND(ISNUMBER(VALUE(SUBSTITUTE($I124,"-",""))), IFERROR(SEARCH("-",$I124),0)&gt;0))),1001,0),3)</f>
        <v>0</v>
      </c>
      <c r="B124" s="194"/>
      <c r="C124" s="211"/>
      <c r="D124" s="212">
        <f>D122+1</f>
        <v>7</v>
      </c>
      <c r="E124" s="192" t="s">
        <v>101</v>
      </c>
      <c r="I124" s="140"/>
      <c r="J124" s="140"/>
      <c r="K124" s="140"/>
      <c r="L124" s="140"/>
      <c r="M124" s="140"/>
      <c r="N124" s="218"/>
      <c r="O124" s="218"/>
      <c r="P124" s="218"/>
      <c r="Q124" s="218"/>
      <c r="R124" s="218"/>
      <c r="S124" s="218"/>
      <c r="T124" s="218"/>
      <c r="U124" s="218"/>
      <c r="V124" s="218"/>
      <c r="W124" s="218"/>
      <c r="X124" s="218"/>
      <c r="Y124" s="218"/>
      <c r="Z124" s="216"/>
    </row>
    <row r="125" spans="1:26" ht="20.100000000000001" customHeight="1" x14ac:dyDescent="0.15">
      <c r="A125" s="194"/>
      <c r="B125" s="194"/>
      <c r="C125" s="220"/>
      <c r="D125" s="217"/>
      <c r="E125" s="217"/>
      <c r="F125" s="217"/>
      <c r="G125" s="217"/>
      <c r="H125" s="217"/>
      <c r="I125" s="214"/>
      <c r="J125" s="219" t="s">
        <v>100</v>
      </c>
      <c r="K125" s="218"/>
      <c r="L125" s="218"/>
      <c r="M125" s="218"/>
      <c r="N125" s="218"/>
      <c r="O125" s="218"/>
      <c r="P125" s="218"/>
      <c r="Q125" s="218"/>
      <c r="R125" s="218"/>
      <c r="S125" s="218"/>
      <c r="T125" s="218"/>
      <c r="U125" s="218"/>
      <c r="V125" s="218"/>
      <c r="W125" s="218"/>
      <c r="X125" s="218"/>
      <c r="Y125" s="218"/>
      <c r="Z125" s="216"/>
    </row>
    <row r="126" spans="1:26" ht="20.100000000000001" customHeight="1" x14ac:dyDescent="0.15">
      <c r="A126" s="194">
        <f>IFERROR(IF(NOT(IFERROR(SEARCH("@",$I126),0)&gt;0),1001,0),3)</f>
        <v>1001</v>
      </c>
      <c r="B126" s="194"/>
      <c r="C126" s="211"/>
      <c r="D126" s="212">
        <f>D124+1</f>
        <v>8</v>
      </c>
      <c r="E126" s="192" t="s">
        <v>102</v>
      </c>
      <c r="I126" s="140"/>
      <c r="J126" s="154"/>
      <c r="K126" s="154"/>
      <c r="L126" s="154"/>
      <c r="M126" s="154"/>
      <c r="N126" s="154"/>
      <c r="O126" s="154"/>
      <c r="P126" s="154"/>
      <c r="Q126" s="154"/>
      <c r="R126" s="154"/>
      <c r="S126" s="154"/>
      <c r="T126" s="154"/>
      <c r="U126" s="154"/>
      <c r="V126" s="154"/>
      <c r="W126" s="154"/>
      <c r="X126" s="154"/>
      <c r="Y126" s="154"/>
      <c r="Z126" s="216"/>
    </row>
    <row r="127" spans="1:26" ht="20.100000000000001" customHeight="1" x14ac:dyDescent="0.15">
      <c r="A127" s="194"/>
      <c r="B127" s="194"/>
      <c r="C127" s="220"/>
      <c r="D127" s="217"/>
      <c r="E127" s="217"/>
      <c r="F127" s="217"/>
      <c r="G127" s="217"/>
      <c r="H127" s="217"/>
      <c r="I127" s="214"/>
      <c r="J127" s="225" t="s">
        <v>166</v>
      </c>
      <c r="K127" s="242"/>
      <c r="L127" s="218"/>
      <c r="M127" s="218"/>
      <c r="N127" s="218"/>
      <c r="O127" s="218"/>
      <c r="P127" s="218"/>
      <c r="Q127" s="243"/>
      <c r="R127" s="218"/>
      <c r="S127" s="218"/>
      <c r="T127" s="218"/>
      <c r="U127" s="218"/>
      <c r="V127" s="218"/>
      <c r="W127" s="218"/>
      <c r="X127" s="218"/>
      <c r="Y127" s="218"/>
      <c r="Z127" s="216"/>
    </row>
    <row r="128" spans="1:26" ht="20.100000000000001" customHeight="1" x14ac:dyDescent="0.15">
      <c r="A128" s="194"/>
      <c r="B128" s="194"/>
      <c r="C128" s="231"/>
      <c r="D128" s="232"/>
      <c r="E128" s="232"/>
      <c r="F128" s="232"/>
      <c r="G128" s="232"/>
      <c r="H128" s="232"/>
      <c r="I128" s="234"/>
      <c r="J128" s="233"/>
      <c r="K128" s="234"/>
      <c r="L128" s="233"/>
      <c r="M128" s="233"/>
      <c r="N128" s="233"/>
      <c r="O128" s="233"/>
      <c r="P128" s="233"/>
      <c r="Q128" s="256"/>
      <c r="R128" s="233"/>
      <c r="S128" s="233"/>
      <c r="T128" s="233"/>
      <c r="U128" s="233"/>
      <c r="V128" s="233"/>
      <c r="W128" s="233"/>
      <c r="X128" s="233"/>
      <c r="Y128" s="233"/>
      <c r="Z128" s="235"/>
    </row>
    <row r="129" spans="1:26" ht="20.100000000000001" customHeight="1" x14ac:dyDescent="0.15">
      <c r="A129" s="194"/>
      <c r="B129" s="194"/>
      <c r="C129" s="217"/>
      <c r="D129" s="217"/>
      <c r="E129" s="217"/>
      <c r="F129" s="217"/>
      <c r="G129" s="217"/>
      <c r="H129" s="217"/>
      <c r="I129" s="237"/>
      <c r="J129" s="237"/>
      <c r="K129" s="237"/>
      <c r="L129" s="237"/>
      <c r="M129" s="237"/>
      <c r="N129" s="237"/>
      <c r="O129" s="237"/>
      <c r="P129" s="237"/>
      <c r="Q129" s="257"/>
      <c r="R129" s="237"/>
      <c r="S129" s="237"/>
      <c r="T129" s="237"/>
      <c r="U129" s="237"/>
      <c r="V129" s="237"/>
      <c r="W129" s="237"/>
      <c r="X129" s="237"/>
      <c r="Y129" s="237"/>
      <c r="Z129" s="217"/>
    </row>
    <row r="130" spans="1:26" ht="15.75" hidden="1" customHeight="1" x14ac:dyDescent="0.15">
      <c r="A130" s="194"/>
      <c r="B130" s="194"/>
      <c r="C130" s="217"/>
      <c r="D130" s="217"/>
      <c r="E130" s="217"/>
      <c r="F130" s="217"/>
      <c r="G130" s="217"/>
      <c r="H130" s="217"/>
      <c r="I130" s="237"/>
      <c r="J130" s="237"/>
      <c r="K130" s="237"/>
      <c r="L130" s="237"/>
      <c r="M130" s="237"/>
      <c r="N130" s="237"/>
      <c r="O130" s="237"/>
      <c r="P130" s="237"/>
      <c r="Q130" s="257"/>
      <c r="R130" s="237"/>
      <c r="S130" s="237"/>
      <c r="T130" s="237"/>
      <c r="U130" s="237"/>
      <c r="V130" s="237"/>
      <c r="W130" s="237"/>
      <c r="X130" s="237"/>
      <c r="Y130" s="237"/>
      <c r="Z130" s="217"/>
    </row>
    <row r="131" spans="1:26" ht="15.75" hidden="1" customHeight="1" x14ac:dyDescent="0.15">
      <c r="A131" s="194"/>
      <c r="B131" s="194"/>
      <c r="C131" s="217"/>
      <c r="D131" s="217"/>
      <c r="E131" s="217"/>
      <c r="F131" s="217"/>
      <c r="G131" s="217"/>
      <c r="H131" s="217"/>
      <c r="I131" s="237"/>
      <c r="J131" s="237"/>
      <c r="K131" s="237"/>
      <c r="L131" s="237"/>
      <c r="M131" s="237"/>
      <c r="N131" s="237"/>
      <c r="O131" s="237"/>
      <c r="P131" s="237"/>
      <c r="Q131" s="257"/>
      <c r="R131" s="237"/>
      <c r="S131" s="237"/>
      <c r="T131" s="237"/>
      <c r="U131" s="237"/>
      <c r="V131" s="237"/>
      <c r="W131" s="237"/>
      <c r="X131" s="237"/>
      <c r="Y131" s="237"/>
      <c r="Z131" s="217"/>
    </row>
    <row r="132" spans="1:26" ht="15.75" hidden="1" customHeight="1" x14ac:dyDescent="0.15">
      <c r="A132" s="194"/>
      <c r="B132" s="194"/>
      <c r="C132" s="217"/>
      <c r="D132" s="217"/>
      <c r="E132" s="217"/>
      <c r="F132" s="217"/>
      <c r="G132" s="217"/>
      <c r="H132" s="217"/>
      <c r="I132" s="237"/>
      <c r="J132" s="237"/>
      <c r="K132" s="237"/>
      <c r="L132" s="237"/>
      <c r="M132" s="237"/>
      <c r="N132" s="237"/>
      <c r="O132" s="237"/>
      <c r="P132" s="237"/>
      <c r="Q132" s="257"/>
      <c r="R132" s="237"/>
      <c r="S132" s="237"/>
      <c r="T132" s="237"/>
      <c r="U132" s="237"/>
      <c r="V132" s="237"/>
      <c r="W132" s="237"/>
      <c r="X132" s="237"/>
      <c r="Y132" s="237"/>
      <c r="Z132" s="217"/>
    </row>
    <row r="133" spans="1:26" ht="15.75" hidden="1" customHeight="1" x14ac:dyDescent="0.15">
      <c r="A133" s="194"/>
      <c r="B133" s="194"/>
      <c r="C133" s="217"/>
      <c r="D133" s="217"/>
      <c r="E133" s="217"/>
      <c r="F133" s="217"/>
      <c r="G133" s="217"/>
      <c r="H133" s="217"/>
      <c r="I133" s="237"/>
      <c r="J133" s="237"/>
      <c r="K133" s="237"/>
      <c r="L133" s="237"/>
      <c r="M133" s="237"/>
      <c r="N133" s="237"/>
      <c r="O133" s="237"/>
      <c r="P133" s="237"/>
      <c r="Q133" s="257"/>
      <c r="R133" s="237"/>
      <c r="S133" s="237"/>
      <c r="T133" s="237"/>
      <c r="U133" s="237"/>
      <c r="V133" s="237"/>
      <c r="W133" s="237"/>
      <c r="X133" s="237"/>
      <c r="Y133" s="237"/>
      <c r="Z133" s="217"/>
    </row>
    <row r="134" spans="1:26" ht="15.75" hidden="1" customHeight="1" x14ac:dyDescent="0.15">
      <c r="A134" s="194"/>
      <c r="B134" s="194"/>
      <c r="C134" s="217"/>
      <c r="D134" s="217"/>
      <c r="E134" s="217"/>
      <c r="F134" s="217"/>
      <c r="G134" s="217"/>
      <c r="H134" s="217"/>
      <c r="I134" s="237"/>
      <c r="J134" s="237"/>
      <c r="K134" s="237"/>
      <c r="L134" s="237"/>
      <c r="M134" s="237"/>
      <c r="N134" s="237"/>
      <c r="O134" s="237"/>
      <c r="P134" s="237"/>
      <c r="Q134" s="257"/>
      <c r="R134" s="237"/>
      <c r="S134" s="237"/>
      <c r="T134" s="237"/>
      <c r="U134" s="237"/>
      <c r="V134" s="237"/>
      <c r="W134" s="237"/>
      <c r="X134" s="237"/>
      <c r="Y134" s="237"/>
      <c r="Z134" s="217"/>
    </row>
    <row r="135" spans="1:26" ht="15.75" hidden="1" customHeight="1" x14ac:dyDescent="0.15">
      <c r="A135" s="194"/>
      <c r="B135" s="194"/>
      <c r="C135" s="217"/>
      <c r="D135" s="217"/>
      <c r="E135" s="217"/>
      <c r="F135" s="217"/>
      <c r="G135" s="217"/>
      <c r="H135" s="217"/>
      <c r="I135" s="237"/>
      <c r="J135" s="237"/>
      <c r="K135" s="237"/>
      <c r="L135" s="237"/>
      <c r="M135" s="237"/>
      <c r="N135" s="237"/>
      <c r="O135" s="237"/>
      <c r="P135" s="237"/>
      <c r="Q135" s="257"/>
      <c r="R135" s="237"/>
      <c r="S135" s="237"/>
      <c r="T135" s="237"/>
      <c r="U135" s="237"/>
      <c r="V135" s="237"/>
      <c r="W135" s="237"/>
      <c r="X135" s="237"/>
      <c r="Y135" s="237"/>
      <c r="Z135" s="217"/>
    </row>
    <row r="136" spans="1:26" ht="15.75" hidden="1" customHeight="1" x14ac:dyDescent="0.15">
      <c r="A136" s="194"/>
      <c r="B136" s="194"/>
      <c r="C136" s="217"/>
      <c r="D136" s="217"/>
      <c r="E136" s="217"/>
      <c r="F136" s="217"/>
      <c r="G136" s="217"/>
      <c r="H136" s="217"/>
      <c r="I136" s="237"/>
      <c r="J136" s="237"/>
      <c r="K136" s="237"/>
      <c r="L136" s="237"/>
      <c r="M136" s="237"/>
      <c r="N136" s="237"/>
      <c r="O136" s="237"/>
      <c r="P136" s="237"/>
      <c r="Q136" s="257"/>
      <c r="R136" s="237"/>
      <c r="S136" s="237"/>
      <c r="T136" s="237"/>
      <c r="U136" s="237"/>
      <c r="V136" s="237"/>
      <c r="W136" s="237"/>
      <c r="X136" s="237"/>
      <c r="Y136" s="237"/>
      <c r="Z136" s="217"/>
    </row>
    <row r="137" spans="1:26" ht="15.75" hidden="1" customHeight="1" x14ac:dyDescent="0.15">
      <c r="A137" s="194"/>
      <c r="B137" s="194"/>
      <c r="C137" s="217"/>
      <c r="D137" s="217"/>
      <c r="E137" s="217"/>
      <c r="F137" s="217"/>
      <c r="G137" s="217"/>
      <c r="H137" s="217"/>
      <c r="I137" s="237"/>
      <c r="J137" s="237"/>
      <c r="K137" s="237"/>
      <c r="L137" s="237"/>
      <c r="M137" s="237"/>
      <c r="N137" s="237"/>
      <c r="O137" s="237"/>
      <c r="P137" s="237"/>
      <c r="Q137" s="257"/>
      <c r="R137" s="237"/>
      <c r="S137" s="237"/>
      <c r="T137" s="237"/>
      <c r="U137" s="237"/>
      <c r="V137" s="237"/>
      <c r="W137" s="237"/>
      <c r="X137" s="237"/>
      <c r="Y137" s="237"/>
      <c r="Z137" s="217"/>
    </row>
    <row r="138" spans="1:26" ht="15.75" hidden="1" customHeight="1" x14ac:dyDescent="0.15">
      <c r="A138" s="194"/>
      <c r="B138" s="194"/>
      <c r="C138" s="217"/>
      <c r="D138" s="217"/>
      <c r="E138" s="217"/>
      <c r="F138" s="217"/>
      <c r="G138" s="217"/>
      <c r="H138" s="217"/>
      <c r="I138" s="237"/>
      <c r="J138" s="237"/>
      <c r="K138" s="237"/>
      <c r="L138" s="237"/>
      <c r="M138" s="237"/>
      <c r="N138" s="237"/>
      <c r="O138" s="237"/>
      <c r="P138" s="237"/>
      <c r="Q138" s="257"/>
      <c r="R138" s="237"/>
      <c r="S138" s="237"/>
      <c r="T138" s="237"/>
      <c r="U138" s="237"/>
      <c r="V138" s="237"/>
      <c r="W138" s="237"/>
      <c r="X138" s="237"/>
      <c r="Y138" s="237"/>
      <c r="Z138" s="217"/>
    </row>
    <row r="139" spans="1:26" ht="15.75" hidden="1" customHeight="1" x14ac:dyDescent="0.15">
      <c r="A139" s="194"/>
      <c r="B139" s="194"/>
      <c r="C139" s="217"/>
      <c r="D139" s="217"/>
      <c r="E139" s="217"/>
      <c r="F139" s="217"/>
      <c r="G139" s="217"/>
      <c r="H139" s="217"/>
      <c r="I139" s="237"/>
      <c r="J139" s="237"/>
      <c r="K139" s="237"/>
      <c r="L139" s="237"/>
      <c r="M139" s="237"/>
      <c r="N139" s="237"/>
      <c r="O139" s="237"/>
      <c r="P139" s="237"/>
      <c r="Q139" s="257"/>
      <c r="R139" s="237"/>
      <c r="S139" s="237"/>
      <c r="T139" s="237"/>
      <c r="U139" s="237"/>
      <c r="V139" s="237"/>
      <c r="W139" s="237"/>
      <c r="X139" s="237"/>
      <c r="Y139" s="237"/>
      <c r="Z139" s="217"/>
    </row>
    <row r="140" spans="1:26" ht="15.75" hidden="1" customHeight="1" x14ac:dyDescent="0.15">
      <c r="A140" s="194"/>
      <c r="B140" s="194"/>
      <c r="C140" s="217"/>
      <c r="D140" s="217"/>
      <c r="E140" s="217"/>
      <c r="F140" s="217"/>
      <c r="G140" s="217"/>
      <c r="H140" s="217"/>
      <c r="I140" s="237"/>
      <c r="J140" s="237"/>
      <c r="K140" s="237"/>
      <c r="L140" s="237"/>
      <c r="M140" s="237"/>
      <c r="N140" s="237"/>
      <c r="O140" s="237"/>
      <c r="P140" s="237"/>
      <c r="Q140" s="257"/>
      <c r="R140" s="237"/>
      <c r="S140" s="237"/>
      <c r="T140" s="237"/>
      <c r="U140" s="237"/>
      <c r="V140" s="237"/>
      <c r="W140" s="237"/>
      <c r="X140" s="237"/>
      <c r="Y140" s="237"/>
      <c r="Z140" s="217"/>
    </row>
    <row r="141" spans="1:26" ht="15.75" hidden="1" customHeight="1" x14ac:dyDescent="0.15">
      <c r="A141" s="194"/>
      <c r="B141" s="194"/>
      <c r="C141" s="217"/>
      <c r="D141" s="217"/>
      <c r="E141" s="217"/>
      <c r="F141" s="217"/>
      <c r="G141" s="217"/>
      <c r="H141" s="217"/>
      <c r="I141" s="237"/>
      <c r="J141" s="237"/>
      <c r="K141" s="237"/>
      <c r="L141" s="237"/>
      <c r="M141" s="237"/>
      <c r="N141" s="237"/>
      <c r="O141" s="237"/>
      <c r="P141" s="237"/>
      <c r="Q141" s="257"/>
      <c r="R141" s="237"/>
      <c r="S141" s="237"/>
      <c r="T141" s="237"/>
      <c r="U141" s="237"/>
      <c r="V141" s="237"/>
      <c r="W141" s="237"/>
      <c r="X141" s="237"/>
      <c r="Y141" s="237"/>
      <c r="Z141" s="217"/>
    </row>
    <row r="142" spans="1:26" ht="15.75" hidden="1" customHeight="1" x14ac:dyDescent="0.15">
      <c r="A142" s="194"/>
      <c r="B142" s="194"/>
      <c r="C142" s="217"/>
      <c r="D142" s="217"/>
      <c r="E142" s="217"/>
      <c r="F142" s="217"/>
      <c r="G142" s="217"/>
      <c r="H142" s="217"/>
      <c r="I142" s="237"/>
      <c r="J142" s="237"/>
      <c r="K142" s="237"/>
      <c r="L142" s="237"/>
      <c r="M142" s="237"/>
      <c r="N142" s="237"/>
      <c r="O142" s="237"/>
      <c r="P142" s="237"/>
      <c r="Q142" s="257"/>
      <c r="R142" s="237"/>
      <c r="S142" s="237"/>
      <c r="T142" s="237"/>
      <c r="U142" s="237"/>
      <c r="V142" s="237"/>
      <c r="W142" s="237"/>
      <c r="X142" s="237"/>
      <c r="Y142" s="237"/>
      <c r="Z142" s="217"/>
    </row>
    <row r="143" spans="1:26" ht="15.75" hidden="1" customHeight="1" x14ac:dyDescent="0.15">
      <c r="A143" s="194"/>
      <c r="B143" s="194"/>
      <c r="C143" s="217"/>
      <c r="D143" s="217"/>
      <c r="E143" s="217"/>
      <c r="F143" s="217"/>
      <c r="G143" s="217"/>
      <c r="H143" s="217"/>
      <c r="I143" s="237"/>
      <c r="J143" s="237"/>
      <c r="K143" s="237"/>
      <c r="L143" s="237"/>
      <c r="M143" s="237"/>
      <c r="N143" s="237"/>
      <c r="O143" s="237"/>
      <c r="P143" s="237"/>
      <c r="Q143" s="257"/>
      <c r="R143" s="237"/>
      <c r="S143" s="237"/>
      <c r="T143" s="237"/>
      <c r="U143" s="237"/>
      <c r="V143" s="237"/>
      <c r="W143" s="237"/>
      <c r="X143" s="237"/>
      <c r="Y143" s="237"/>
      <c r="Z143" s="217"/>
    </row>
    <row r="144" spans="1:26" ht="15.75" hidden="1" customHeight="1" x14ac:dyDescent="0.15">
      <c r="A144" s="194"/>
      <c r="B144" s="194"/>
      <c r="C144" s="217"/>
      <c r="D144" s="217"/>
      <c r="E144" s="217"/>
      <c r="F144" s="217"/>
      <c r="G144" s="217"/>
      <c r="H144" s="217"/>
      <c r="I144" s="237"/>
      <c r="J144" s="237"/>
      <c r="K144" s="237"/>
      <c r="L144" s="237"/>
      <c r="M144" s="237"/>
      <c r="N144" s="237"/>
      <c r="O144" s="237"/>
      <c r="P144" s="237"/>
      <c r="Q144" s="257"/>
      <c r="R144" s="237"/>
      <c r="S144" s="237"/>
      <c r="T144" s="237"/>
      <c r="U144" s="237"/>
      <c r="V144" s="237"/>
      <c r="W144" s="237"/>
      <c r="X144" s="237"/>
      <c r="Y144" s="237"/>
      <c r="Z144" s="217"/>
    </row>
    <row r="145" spans="1:26" ht="15.75" hidden="1" customHeight="1" x14ac:dyDescent="0.15">
      <c r="A145" s="194"/>
      <c r="B145" s="194"/>
      <c r="C145" s="217"/>
      <c r="D145" s="217"/>
      <c r="E145" s="217"/>
      <c r="F145" s="217"/>
      <c r="G145" s="217"/>
      <c r="H145" s="217"/>
      <c r="I145" s="237"/>
      <c r="J145" s="237"/>
      <c r="K145" s="237"/>
      <c r="L145" s="237"/>
      <c r="M145" s="237"/>
      <c r="N145" s="237"/>
      <c r="O145" s="237"/>
      <c r="P145" s="237"/>
      <c r="Q145" s="257"/>
      <c r="R145" s="237"/>
      <c r="S145" s="237"/>
      <c r="T145" s="237"/>
      <c r="U145" s="237"/>
      <c r="V145" s="237"/>
      <c r="W145" s="237"/>
      <c r="X145" s="237"/>
      <c r="Y145" s="237"/>
      <c r="Z145" s="217"/>
    </row>
    <row r="146" spans="1:26" ht="15.75" hidden="1" customHeight="1" x14ac:dyDescent="0.15">
      <c r="A146" s="194"/>
      <c r="B146" s="194"/>
      <c r="C146" s="217"/>
      <c r="D146" s="217"/>
      <c r="E146" s="217"/>
      <c r="F146" s="217"/>
      <c r="G146" s="217"/>
      <c r="H146" s="217"/>
      <c r="I146" s="237"/>
      <c r="J146" s="237"/>
      <c r="K146" s="237"/>
      <c r="L146" s="237"/>
      <c r="M146" s="237"/>
      <c r="N146" s="237"/>
      <c r="O146" s="237"/>
      <c r="P146" s="237"/>
      <c r="Q146" s="257"/>
      <c r="R146" s="237"/>
      <c r="S146" s="237"/>
      <c r="T146" s="237"/>
      <c r="U146" s="237"/>
      <c r="V146" s="237"/>
      <c r="W146" s="237"/>
      <c r="X146" s="237"/>
      <c r="Y146" s="237"/>
      <c r="Z146" s="217"/>
    </row>
    <row r="147" spans="1:26" ht="15.75" hidden="1" customHeight="1" x14ac:dyDescent="0.15">
      <c r="A147" s="194"/>
      <c r="B147" s="194"/>
      <c r="C147" s="217"/>
      <c r="D147" s="217"/>
      <c r="E147" s="217"/>
      <c r="F147" s="217"/>
      <c r="G147" s="217"/>
      <c r="H147" s="217"/>
      <c r="I147" s="237"/>
      <c r="J147" s="237"/>
      <c r="K147" s="237"/>
      <c r="L147" s="237"/>
      <c r="M147" s="237"/>
      <c r="N147" s="237"/>
      <c r="O147" s="237"/>
      <c r="P147" s="237"/>
      <c r="Q147" s="257"/>
      <c r="R147" s="237"/>
      <c r="S147" s="237"/>
      <c r="T147" s="237"/>
      <c r="U147" s="237"/>
      <c r="V147" s="237"/>
      <c r="W147" s="237"/>
      <c r="X147" s="237"/>
      <c r="Y147" s="237"/>
      <c r="Z147" s="217"/>
    </row>
    <row r="148" spans="1:26" ht="15.75" hidden="1" customHeight="1" x14ac:dyDescent="0.15">
      <c r="A148" s="194"/>
      <c r="B148" s="194"/>
      <c r="C148" s="217"/>
      <c r="D148" s="217"/>
      <c r="E148" s="217"/>
      <c r="F148" s="217"/>
      <c r="G148" s="217"/>
      <c r="H148" s="217"/>
      <c r="I148" s="237"/>
      <c r="J148" s="237"/>
      <c r="K148" s="237"/>
      <c r="L148" s="237"/>
      <c r="M148" s="237"/>
      <c r="N148" s="237"/>
      <c r="O148" s="237"/>
      <c r="P148" s="237"/>
      <c r="Q148" s="257"/>
      <c r="R148" s="237"/>
      <c r="S148" s="237"/>
      <c r="T148" s="237"/>
      <c r="U148" s="237"/>
      <c r="V148" s="237"/>
      <c r="W148" s="237"/>
      <c r="X148" s="237"/>
      <c r="Y148" s="237"/>
      <c r="Z148" s="217"/>
    </row>
    <row r="149" spans="1:26" ht="20.100000000000001" customHeight="1" x14ac:dyDescent="0.15">
      <c r="A149" s="194"/>
      <c r="B149" s="194"/>
      <c r="C149" s="217"/>
      <c r="D149" s="217"/>
      <c r="E149" s="217"/>
      <c r="F149" s="217"/>
      <c r="G149" s="217"/>
      <c r="H149" s="217"/>
      <c r="I149" s="237"/>
      <c r="J149" s="217"/>
      <c r="K149" s="217"/>
      <c r="L149" s="217"/>
      <c r="M149" s="217"/>
      <c r="N149" s="217"/>
      <c r="O149" s="217"/>
      <c r="P149" s="217"/>
      <c r="Q149" s="258"/>
      <c r="R149" s="217"/>
      <c r="S149" s="217"/>
      <c r="T149" s="217"/>
      <c r="U149" s="217"/>
      <c r="V149" s="217"/>
      <c r="W149" s="217"/>
      <c r="X149" s="217"/>
      <c r="Y149" s="217"/>
      <c r="Z149" s="217"/>
    </row>
    <row r="150" spans="1:26" ht="20.100000000000001" customHeight="1" x14ac:dyDescent="0.15">
      <c r="A150" s="194"/>
      <c r="B150" s="194"/>
      <c r="C150" s="204" t="s">
        <v>113</v>
      </c>
      <c r="D150" s="205"/>
      <c r="E150" s="205"/>
      <c r="F150" s="205"/>
      <c r="G150" s="205"/>
      <c r="H150" s="206"/>
      <c r="I150" s="238"/>
      <c r="K150" s="238"/>
    </row>
    <row r="151" spans="1:26" ht="20.100000000000001" customHeight="1" x14ac:dyDescent="0.15">
      <c r="A151" s="194"/>
      <c r="B151" s="194"/>
      <c r="C151" s="207"/>
      <c r="D151" s="208"/>
      <c r="E151" s="208"/>
      <c r="F151" s="208"/>
      <c r="G151" s="208"/>
      <c r="H151" s="208"/>
      <c r="I151" s="209"/>
      <c r="J151" s="209"/>
      <c r="K151" s="209"/>
      <c r="L151" s="209"/>
      <c r="M151" s="209"/>
      <c r="N151" s="209"/>
      <c r="O151" s="209"/>
      <c r="P151" s="209"/>
      <c r="Q151" s="209"/>
      <c r="R151" s="209"/>
      <c r="S151" s="209"/>
      <c r="T151" s="209"/>
      <c r="U151" s="209"/>
      <c r="V151" s="209"/>
      <c r="W151" s="209"/>
      <c r="X151" s="209"/>
      <c r="Y151" s="209"/>
      <c r="Z151" s="210"/>
    </row>
    <row r="152" spans="1:26" ht="20.100000000000001" customHeight="1" x14ac:dyDescent="0.15">
      <c r="A152" s="194"/>
      <c r="B152" s="194"/>
      <c r="C152" s="207"/>
      <c r="D152" s="259" t="s">
        <v>114</v>
      </c>
      <c r="E152" s="239"/>
      <c r="F152" s="239"/>
      <c r="G152" s="239"/>
      <c r="H152" s="239"/>
      <c r="I152" s="239"/>
      <c r="J152" s="239"/>
      <c r="K152" s="239"/>
      <c r="L152" s="239"/>
      <c r="M152" s="239"/>
      <c r="N152" s="239"/>
      <c r="O152" s="239"/>
      <c r="P152" s="239"/>
      <c r="Q152" s="239"/>
      <c r="R152" s="239"/>
      <c r="S152" s="239"/>
      <c r="T152" s="239"/>
      <c r="U152" s="239"/>
      <c r="V152" s="239"/>
      <c r="W152" s="239"/>
      <c r="X152" s="218"/>
      <c r="Y152" s="217"/>
      <c r="Z152" s="216"/>
    </row>
    <row r="153" spans="1:26" ht="20.100000000000001" customHeight="1" x14ac:dyDescent="0.15">
      <c r="A153" s="194">
        <f>IFERROR(IF(AND($I153&lt;&gt;"しない", $I153&lt;&gt;"する"),1001,0),3)</f>
        <v>0</v>
      </c>
      <c r="B153" s="194"/>
      <c r="C153" s="211"/>
      <c r="D153" s="212">
        <v>1</v>
      </c>
      <c r="E153" s="217" t="s">
        <v>115</v>
      </c>
      <c r="F153" s="217"/>
      <c r="G153" s="217"/>
      <c r="H153" s="217"/>
      <c r="I153" s="140" t="s">
        <v>116</v>
      </c>
      <c r="J153" s="154"/>
      <c r="K153" s="154"/>
      <c r="L153" s="154"/>
      <c r="M153" s="154"/>
      <c r="N153" s="217"/>
      <c r="O153" s="217"/>
      <c r="P153" s="217"/>
      <c r="Q153" s="217"/>
      <c r="R153" s="217"/>
      <c r="S153" s="217"/>
      <c r="T153" s="217"/>
      <c r="U153" s="217"/>
      <c r="Z153" s="260"/>
    </row>
    <row r="154" spans="1:26" ht="20.100000000000001" customHeight="1" x14ac:dyDescent="0.15">
      <c r="A154" s="194"/>
      <c r="B154" s="194"/>
      <c r="C154" s="220"/>
      <c r="D154" s="217"/>
      <c r="E154" s="217"/>
      <c r="F154" s="217"/>
      <c r="G154" s="217"/>
      <c r="H154" s="217"/>
      <c r="I154" s="261"/>
      <c r="J154" s="219" t="s">
        <v>46</v>
      </c>
      <c r="K154" s="219"/>
      <c r="L154" s="219"/>
      <c r="M154" s="219"/>
      <c r="N154" s="219"/>
      <c r="O154" s="219"/>
      <c r="P154" s="219"/>
      <c r="Q154" s="219"/>
      <c r="R154" s="219"/>
      <c r="S154" s="219"/>
      <c r="T154" s="219"/>
      <c r="U154" s="217"/>
      <c r="Z154" s="260"/>
    </row>
    <row r="155" spans="1:26" ht="20.100000000000001" customHeight="1" x14ac:dyDescent="0.15">
      <c r="A155" s="194">
        <f>IFERROR(IF(AND($I153="する",OR(TRIM($I155)="", NOT(OR(IFERROR(SEARCH(" ",$I155),0)&gt;0, IFERROR(SEARCH("　",$I155),0)&gt;0)))),1001,0),3)</f>
        <v>0</v>
      </c>
      <c r="B155" s="194"/>
      <c r="C155" s="211"/>
      <c r="D155" s="212">
        <v>2</v>
      </c>
      <c r="E155" s="192" t="s">
        <v>122</v>
      </c>
      <c r="I155" s="140"/>
      <c r="J155" s="140"/>
      <c r="K155" s="140"/>
      <c r="L155" s="140"/>
      <c r="M155" s="140"/>
      <c r="N155" s="140"/>
      <c r="O155" s="140"/>
      <c r="P155" s="140"/>
      <c r="Q155" s="140"/>
      <c r="R155" s="140"/>
      <c r="S155" s="140"/>
      <c r="T155" s="140"/>
      <c r="U155" s="140"/>
      <c r="V155" s="140"/>
      <c r="W155" s="140"/>
      <c r="X155" s="140"/>
      <c r="Y155" s="140"/>
      <c r="Z155" s="216"/>
    </row>
    <row r="156" spans="1:26" ht="20.100000000000001" customHeight="1" x14ac:dyDescent="0.15">
      <c r="A156" s="194"/>
      <c r="B156" s="194"/>
      <c r="C156" s="211"/>
      <c r="D156" s="212"/>
      <c r="E156" s="217"/>
      <c r="F156" s="217"/>
      <c r="G156" s="217"/>
      <c r="H156" s="217"/>
      <c r="I156" s="223"/>
      <c r="J156" s="219" t="s">
        <v>94</v>
      </c>
      <c r="K156" s="219"/>
      <c r="L156" s="219"/>
      <c r="M156" s="219"/>
      <c r="N156" s="219"/>
      <c r="O156" s="219"/>
      <c r="P156" s="219"/>
      <c r="Q156" s="219"/>
      <c r="R156" s="219"/>
      <c r="S156" s="219"/>
      <c r="T156" s="219"/>
      <c r="U156" s="219"/>
      <c r="V156" s="219"/>
      <c r="W156" s="219"/>
      <c r="X156" s="219"/>
      <c r="Y156" s="219"/>
      <c r="Z156" s="216"/>
    </row>
    <row r="157" spans="1:26" ht="20.100000000000001" customHeight="1" x14ac:dyDescent="0.15">
      <c r="A157" s="194">
        <f>IFERROR(IF(AND($I153="する",OR(TRIM($I157)="", NOT(OR(IFERROR(SEARCH(" ",$I157),0)&gt;0, IFERROR(SEARCH("　",$I157),0)&gt;0)))),1001,0),3)</f>
        <v>0</v>
      </c>
      <c r="B157" s="194"/>
      <c r="C157" s="211"/>
      <c r="D157" s="212">
        <v>3</v>
      </c>
      <c r="E157" s="192" t="s">
        <v>123</v>
      </c>
      <c r="I157" s="140"/>
      <c r="J157" s="140"/>
      <c r="K157" s="140"/>
      <c r="L157" s="140"/>
      <c r="M157" s="140"/>
      <c r="N157" s="140"/>
      <c r="O157" s="140"/>
      <c r="P157" s="140"/>
      <c r="Q157" s="140"/>
      <c r="R157" s="140"/>
      <c r="S157" s="140"/>
      <c r="T157" s="140"/>
      <c r="U157" s="140"/>
      <c r="V157" s="140"/>
      <c r="W157" s="140"/>
      <c r="X157" s="140"/>
      <c r="Y157" s="140"/>
      <c r="Z157" s="216"/>
    </row>
    <row r="158" spans="1:26" ht="20.100000000000001" customHeight="1" x14ac:dyDescent="0.15">
      <c r="A158" s="194"/>
      <c r="B158" s="194"/>
      <c r="C158" s="220"/>
      <c r="D158" s="217"/>
      <c r="E158" s="217"/>
      <c r="F158" s="217"/>
      <c r="G158" s="217"/>
      <c r="H158" s="217"/>
      <c r="I158" s="223"/>
      <c r="J158" s="219" t="s">
        <v>96</v>
      </c>
      <c r="K158" s="219"/>
      <c r="L158" s="219"/>
      <c r="M158" s="219"/>
      <c r="N158" s="219"/>
      <c r="O158" s="219"/>
      <c r="P158" s="219"/>
      <c r="Q158" s="219"/>
      <c r="R158" s="219"/>
      <c r="S158" s="219"/>
      <c r="T158" s="219"/>
      <c r="U158" s="219"/>
      <c r="V158" s="219"/>
      <c r="W158" s="219"/>
      <c r="X158" s="219"/>
      <c r="Y158" s="219"/>
      <c r="Z158" s="216"/>
    </row>
    <row r="159" spans="1:26" ht="20.100000000000001" customHeight="1" x14ac:dyDescent="0.15">
      <c r="A159" s="194">
        <f>IFERROR(IF(AND($I153="する",OR(TRIM($I159)="", LEN($I159)&lt;&gt;8, NOT(ISNUMBER(VALUE($I159))), IFERROR(SEARCH("-", $I159),0)&gt;0)),1001,0),3)</f>
        <v>0</v>
      </c>
      <c r="B159" s="194"/>
      <c r="C159" s="211"/>
      <c r="D159" s="212">
        <v>4</v>
      </c>
      <c r="E159" s="192" t="s">
        <v>117</v>
      </c>
      <c r="I159" s="140"/>
      <c r="J159" s="140"/>
      <c r="K159" s="140"/>
      <c r="L159" s="140"/>
      <c r="M159" s="140"/>
      <c r="N159" s="217"/>
      <c r="O159" s="217"/>
      <c r="P159" s="217"/>
      <c r="Q159" s="217"/>
      <c r="R159" s="217"/>
      <c r="S159" s="217"/>
      <c r="T159" s="217"/>
      <c r="U159" s="217"/>
      <c r="V159" s="217"/>
      <c r="W159" s="217"/>
      <c r="X159" s="217"/>
      <c r="Y159" s="217"/>
      <c r="Z159" s="216"/>
    </row>
    <row r="160" spans="1:26" ht="20.100000000000001" customHeight="1" x14ac:dyDescent="0.15">
      <c r="A160" s="194"/>
      <c r="B160" s="194"/>
      <c r="C160" s="220"/>
      <c r="D160" s="217"/>
      <c r="E160" s="217"/>
      <c r="F160" s="217"/>
      <c r="G160" s="217"/>
      <c r="H160" s="217"/>
      <c r="I160" s="214"/>
      <c r="J160" s="219" t="s">
        <v>140</v>
      </c>
      <c r="K160" s="218"/>
      <c r="L160" s="218"/>
      <c r="M160" s="218"/>
      <c r="N160" s="218"/>
      <c r="O160" s="218"/>
      <c r="P160" s="218"/>
      <c r="Q160" s="218"/>
      <c r="R160" s="218"/>
      <c r="S160" s="218"/>
      <c r="T160" s="218"/>
      <c r="U160" s="218"/>
      <c r="V160" s="218"/>
      <c r="W160" s="218"/>
      <c r="X160" s="218"/>
      <c r="Y160" s="218"/>
      <c r="Z160" s="216"/>
    </row>
    <row r="161" spans="1:27" ht="20.100000000000001" customHeight="1" x14ac:dyDescent="0.15">
      <c r="A161" s="194">
        <f>IFERROR(IF(AND($I153="する",TRIM($I161)=""),1001,0),3)</f>
        <v>0</v>
      </c>
      <c r="B161" s="194"/>
      <c r="C161" s="211"/>
      <c r="D161" s="212">
        <v>5</v>
      </c>
      <c r="E161" s="192" t="s">
        <v>89</v>
      </c>
      <c r="I161" s="152"/>
      <c r="J161" s="153"/>
      <c r="K161" s="153"/>
      <c r="L161" s="153"/>
      <c r="M161" s="153"/>
      <c r="N161" s="217"/>
      <c r="O161" s="217"/>
      <c r="P161" s="217"/>
      <c r="Q161" s="217"/>
      <c r="R161" s="217"/>
      <c r="S161" s="217"/>
      <c r="T161" s="217"/>
      <c r="U161" s="217"/>
      <c r="V161" s="217"/>
      <c r="W161" s="217"/>
      <c r="X161" s="217"/>
      <c r="Y161" s="217"/>
      <c r="Z161" s="216"/>
    </row>
    <row r="162" spans="1:27" ht="20.100000000000001" customHeight="1" x14ac:dyDescent="0.15">
      <c r="A162" s="194"/>
      <c r="B162" s="194"/>
      <c r="C162" s="211"/>
      <c r="D162" s="212"/>
      <c r="E162" s="217"/>
      <c r="F162" s="217"/>
      <c r="G162" s="217"/>
      <c r="H162" s="217"/>
      <c r="I162" s="214"/>
      <c r="J162" s="219" t="s">
        <v>167</v>
      </c>
      <c r="K162" s="218"/>
      <c r="L162" s="218"/>
      <c r="M162" s="218"/>
      <c r="N162" s="218"/>
      <c r="O162" s="218"/>
      <c r="P162" s="218"/>
      <c r="Q162" s="218"/>
      <c r="R162" s="218"/>
      <c r="S162" s="218"/>
      <c r="T162" s="218"/>
      <c r="U162" s="218"/>
      <c r="V162" s="218"/>
      <c r="W162" s="218"/>
      <c r="X162" s="218"/>
      <c r="Y162" s="218"/>
      <c r="Z162" s="216"/>
    </row>
    <row r="163" spans="1:27" ht="20.100000000000001" customHeight="1" x14ac:dyDescent="0.15">
      <c r="A163" s="194">
        <f>IFERROR(IF(AND($I153="する",AND($I163&lt;&gt;"", OR(ISERROR(FIND("@"&amp;LEFT($I163,3)&amp;"@", 都道府県3))=FALSE, ISERROR(FIND("@"&amp;LEFT($I163,4)&amp;"@",都道府県4))=FALSE))=FALSE),1001,0),3)</f>
        <v>0</v>
      </c>
      <c r="B163" s="194"/>
      <c r="C163" s="211"/>
      <c r="D163" s="212">
        <v>6</v>
      </c>
      <c r="E163" s="192" t="s">
        <v>90</v>
      </c>
      <c r="I163" s="156"/>
      <c r="J163" s="156"/>
      <c r="K163" s="156"/>
      <c r="L163" s="156"/>
      <c r="M163" s="156"/>
      <c r="N163" s="156"/>
      <c r="O163" s="156"/>
      <c r="P163" s="156"/>
      <c r="Q163" s="157"/>
      <c r="R163" s="156"/>
      <c r="S163" s="156"/>
      <c r="T163" s="156"/>
      <c r="U163" s="156"/>
      <c r="V163" s="156"/>
      <c r="W163" s="156"/>
      <c r="X163" s="156"/>
      <c r="Y163" s="156"/>
      <c r="Z163" s="216"/>
    </row>
    <row r="164" spans="1:27" ht="20.100000000000001" customHeight="1" x14ac:dyDescent="0.15">
      <c r="A164" s="194"/>
      <c r="B164" s="194"/>
      <c r="C164" s="211"/>
      <c r="D164" s="212"/>
      <c r="E164" s="217"/>
      <c r="F164" s="217"/>
      <c r="G164" s="217"/>
      <c r="H164" s="217"/>
      <c r="I164" s="214"/>
      <c r="J164" s="219" t="s">
        <v>91</v>
      </c>
      <c r="K164" s="218"/>
      <c r="L164" s="218"/>
      <c r="M164" s="218"/>
      <c r="N164" s="218"/>
      <c r="O164" s="218"/>
      <c r="P164" s="218"/>
      <c r="Q164" s="218"/>
      <c r="R164" s="218"/>
      <c r="S164" s="218"/>
      <c r="T164" s="218"/>
      <c r="U164" s="218"/>
      <c r="V164" s="218"/>
      <c r="W164" s="218"/>
      <c r="X164" s="218"/>
      <c r="Y164" s="218"/>
      <c r="Z164" s="216"/>
    </row>
    <row r="165" spans="1:27" ht="20.100000000000001" customHeight="1" x14ac:dyDescent="0.15">
      <c r="A165" s="194">
        <f>IFERROR(IF(AND($I153="する",NOT(AND(TRIM($I165)&lt;&gt;"",ISNUMBER(VALUE(SUBSTITUTE($I165,"-",""))),IFERROR(SEARCH("-",$I165),0)&gt;0))),1001,0),3)</f>
        <v>0</v>
      </c>
      <c r="B165" s="194"/>
      <c r="C165" s="211"/>
      <c r="D165" s="212">
        <v>7</v>
      </c>
      <c r="E165" s="192" t="s">
        <v>97</v>
      </c>
      <c r="I165" s="140"/>
      <c r="J165" s="140"/>
      <c r="K165" s="140"/>
      <c r="L165" s="140"/>
      <c r="M165" s="140"/>
      <c r="Y165" s="218"/>
      <c r="Z165" s="216"/>
    </row>
    <row r="166" spans="1:27" ht="20.100000000000001" customHeight="1" x14ac:dyDescent="0.15">
      <c r="A166" s="194"/>
      <c r="B166" s="194"/>
      <c r="C166" s="220"/>
      <c r="D166" s="217"/>
      <c r="E166" s="217"/>
      <c r="F166" s="217"/>
      <c r="G166" s="217"/>
      <c r="H166" s="217"/>
      <c r="I166" s="214"/>
      <c r="J166" s="219" t="s">
        <v>100</v>
      </c>
      <c r="K166" s="218"/>
      <c r="L166" s="218"/>
      <c r="M166" s="218"/>
      <c r="N166" s="218"/>
      <c r="O166" s="218"/>
      <c r="P166" s="218"/>
      <c r="Q166" s="218"/>
      <c r="R166" s="218"/>
      <c r="S166" s="218"/>
      <c r="T166" s="218"/>
      <c r="U166" s="218"/>
      <c r="V166" s="218"/>
      <c r="W166" s="218"/>
      <c r="X166" s="218"/>
      <c r="Y166" s="218"/>
      <c r="Z166" s="216"/>
    </row>
    <row r="167" spans="1:27" ht="20.100000000000001" customHeight="1" x14ac:dyDescent="0.15">
      <c r="A167" s="194">
        <f>IFERROR(IF(AND($I153="する",AND(TRIM($I167)&lt;&gt;"",NOT(AND(ISNUMBER(VALUE(SUBSTITUTE($I167,"-",""))),IFERROR(SEARCH("-",$I167),0)&gt;0)))),1001,0),3)</f>
        <v>0</v>
      </c>
      <c r="B167" s="194"/>
      <c r="C167" s="211"/>
      <c r="D167" s="212">
        <v>8</v>
      </c>
      <c r="E167" s="192" t="s">
        <v>101</v>
      </c>
      <c r="I167" s="140"/>
      <c r="J167" s="140"/>
      <c r="K167" s="140"/>
      <c r="L167" s="140"/>
      <c r="M167" s="140"/>
      <c r="N167" s="218"/>
      <c r="O167" s="218"/>
      <c r="P167" s="218"/>
      <c r="Q167" s="218"/>
      <c r="R167" s="218"/>
      <c r="S167" s="218"/>
      <c r="T167" s="218"/>
      <c r="U167" s="218"/>
      <c r="V167" s="218"/>
      <c r="W167" s="218"/>
      <c r="X167" s="218"/>
      <c r="Y167" s="218"/>
      <c r="Z167" s="216"/>
    </row>
    <row r="168" spans="1:27" ht="20.100000000000001" customHeight="1" x14ac:dyDescent="0.15">
      <c r="A168" s="194"/>
      <c r="B168" s="194"/>
      <c r="C168" s="220"/>
      <c r="D168" s="217"/>
      <c r="E168" s="217"/>
      <c r="F168" s="217"/>
      <c r="G168" s="217"/>
      <c r="H168" s="217"/>
      <c r="I168" s="214"/>
      <c r="J168" s="219" t="s">
        <v>100</v>
      </c>
      <c r="K168" s="218"/>
      <c r="L168" s="218"/>
      <c r="M168" s="218"/>
      <c r="N168" s="218"/>
      <c r="O168" s="218"/>
      <c r="P168" s="218"/>
      <c r="Q168" s="218"/>
      <c r="R168" s="218"/>
      <c r="S168" s="218"/>
      <c r="T168" s="218"/>
      <c r="U168" s="218"/>
      <c r="V168" s="218"/>
      <c r="W168" s="218"/>
      <c r="X168" s="218"/>
      <c r="Y168" s="218"/>
      <c r="Z168" s="216"/>
    </row>
    <row r="169" spans="1:27" ht="20.100000000000001" customHeight="1" x14ac:dyDescent="0.15">
      <c r="A169" s="194">
        <f>IFERROR(IF(OR(AND($I153="する", NOT(IFERROR(SEARCH("@",$I169),0)&gt;0))),1001,0),3)</f>
        <v>0</v>
      </c>
      <c r="B169" s="194"/>
      <c r="C169" s="211"/>
      <c r="D169" s="212">
        <v>9</v>
      </c>
      <c r="E169" s="192" t="s">
        <v>102</v>
      </c>
      <c r="I169" s="140"/>
      <c r="J169" s="154"/>
      <c r="K169" s="154"/>
      <c r="L169" s="154"/>
      <c r="M169" s="154"/>
      <c r="N169" s="154"/>
      <c r="O169" s="154"/>
      <c r="P169" s="154"/>
      <c r="Q169" s="154"/>
      <c r="R169" s="154"/>
      <c r="S169" s="154"/>
      <c r="T169" s="154"/>
      <c r="U169" s="154"/>
      <c r="V169" s="154"/>
      <c r="W169" s="154"/>
      <c r="X169" s="154"/>
      <c r="Y169" s="154"/>
      <c r="Z169" s="216"/>
    </row>
    <row r="170" spans="1:27" ht="20.100000000000001" customHeight="1" x14ac:dyDescent="0.15">
      <c r="A170" s="194"/>
      <c r="B170" s="194"/>
      <c r="C170" s="220"/>
      <c r="D170" s="217"/>
      <c r="E170" s="217"/>
      <c r="F170" s="217"/>
      <c r="G170" s="217"/>
      <c r="H170" s="217"/>
      <c r="I170" s="214"/>
      <c r="J170" s="225" t="s">
        <v>166</v>
      </c>
      <c r="K170" s="242"/>
      <c r="L170" s="218"/>
      <c r="M170" s="218"/>
      <c r="N170" s="218"/>
      <c r="O170" s="218"/>
      <c r="P170" s="218"/>
      <c r="Q170" s="243"/>
      <c r="R170" s="218"/>
      <c r="S170" s="218"/>
      <c r="T170" s="218"/>
      <c r="U170" s="218"/>
      <c r="V170" s="218"/>
      <c r="W170" s="218"/>
      <c r="X170" s="218"/>
      <c r="Y170" s="218"/>
      <c r="Z170" s="216"/>
    </row>
    <row r="171" spans="1:27" ht="20.100000000000001" customHeight="1" x14ac:dyDescent="0.15">
      <c r="A171" s="194"/>
      <c r="B171" s="194"/>
      <c r="C171" s="231"/>
      <c r="D171" s="232"/>
      <c r="E171" s="232"/>
      <c r="F171" s="232"/>
      <c r="G171" s="232"/>
      <c r="H171" s="232"/>
      <c r="I171" s="233"/>
      <c r="J171" s="233"/>
      <c r="K171" s="234"/>
      <c r="L171" s="233"/>
      <c r="M171" s="233"/>
      <c r="N171" s="233"/>
      <c r="O171" s="233"/>
      <c r="P171" s="233"/>
      <c r="Q171" s="233"/>
      <c r="R171" s="233"/>
      <c r="S171" s="233"/>
      <c r="T171" s="233"/>
      <c r="U171" s="233"/>
      <c r="V171" s="233"/>
      <c r="W171" s="233"/>
      <c r="X171" s="233"/>
      <c r="Y171" s="262"/>
      <c r="Z171" s="235"/>
      <c r="AA171" s="249"/>
    </row>
    <row r="172" spans="1:27" ht="20.100000000000001" customHeight="1" x14ac:dyDescent="0.15">
      <c r="A172" s="194"/>
      <c r="B172" s="194"/>
      <c r="C172" s="217"/>
      <c r="D172" s="217"/>
      <c r="E172" s="217"/>
      <c r="F172" s="217"/>
      <c r="G172" s="217"/>
      <c r="H172" s="217"/>
      <c r="I172" s="237"/>
      <c r="J172" s="237"/>
      <c r="K172" s="237"/>
      <c r="L172" s="237"/>
      <c r="M172" s="237"/>
      <c r="N172" s="237"/>
      <c r="O172" s="237"/>
      <c r="P172" s="237"/>
      <c r="Q172" s="237"/>
      <c r="R172" s="237"/>
      <c r="S172" s="237"/>
      <c r="T172" s="237"/>
      <c r="U172" s="237"/>
      <c r="V172" s="237"/>
      <c r="W172" s="237"/>
      <c r="X172" s="237"/>
      <c r="Y172" s="263"/>
      <c r="Z172" s="217"/>
      <c r="AA172" s="249"/>
    </row>
    <row r="173" spans="1:27" ht="20.100000000000001" customHeight="1" x14ac:dyDescent="0.15">
      <c r="A173" s="194"/>
      <c r="B173" s="194"/>
      <c r="C173" s="217"/>
      <c r="D173" s="217"/>
      <c r="E173" s="217"/>
      <c r="F173" s="217"/>
      <c r="G173" s="217"/>
      <c r="H173" s="217"/>
      <c r="I173" s="264"/>
      <c r="J173" s="237"/>
      <c r="K173" s="237"/>
      <c r="L173" s="237"/>
      <c r="M173" s="237"/>
      <c r="N173" s="263"/>
      <c r="O173" s="237"/>
      <c r="P173" s="237"/>
      <c r="Q173" s="237"/>
      <c r="R173" s="263"/>
      <c r="S173" s="237"/>
      <c r="T173" s="237"/>
      <c r="U173" s="237"/>
      <c r="V173" s="237"/>
      <c r="W173" s="237"/>
      <c r="X173" s="237"/>
      <c r="Y173" s="237"/>
      <c r="Z173" s="237"/>
      <c r="AA173" s="237"/>
    </row>
    <row r="174" spans="1:27" ht="20.100000000000001" customHeight="1" x14ac:dyDescent="0.15">
      <c r="B174" s="187"/>
      <c r="C174" s="204" t="s">
        <v>219</v>
      </c>
      <c r="D174" s="205"/>
      <c r="E174" s="205"/>
      <c r="F174" s="205"/>
      <c r="G174" s="205"/>
      <c r="H174" s="206"/>
      <c r="I174" s="238"/>
      <c r="V174" s="265"/>
      <c r="W174" s="265"/>
      <c r="X174" s="265"/>
      <c r="Y174" s="265"/>
      <c r="Z174" s="265"/>
    </row>
    <row r="175" spans="1:27" ht="20.100000000000001" customHeight="1" x14ac:dyDescent="0.15">
      <c r="B175" s="187"/>
      <c r="C175" s="250"/>
      <c r="D175" s="251"/>
      <c r="E175" s="251"/>
      <c r="F175" s="251"/>
      <c r="G175" s="251"/>
      <c r="H175" s="251"/>
      <c r="I175" s="252"/>
      <c r="J175" s="209"/>
      <c r="K175" s="209"/>
      <c r="L175" s="209"/>
      <c r="M175" s="209"/>
      <c r="N175" s="209"/>
      <c r="O175" s="209"/>
      <c r="P175" s="209"/>
      <c r="Q175" s="209"/>
      <c r="R175" s="209"/>
      <c r="S175" s="209"/>
      <c r="T175" s="209"/>
      <c r="U175" s="209"/>
      <c r="V175" s="217"/>
      <c r="Z175" s="266"/>
    </row>
    <row r="176" spans="1:27" ht="30" customHeight="1" x14ac:dyDescent="0.15">
      <c r="B176" s="187"/>
      <c r="C176" s="250"/>
      <c r="D176" s="267" t="s">
        <v>239</v>
      </c>
      <c r="E176" s="268"/>
      <c r="F176" s="268"/>
      <c r="G176" s="268"/>
      <c r="H176" s="268"/>
      <c r="I176" s="268"/>
      <c r="J176" s="268"/>
      <c r="K176" s="268"/>
      <c r="L176" s="268"/>
      <c r="M176" s="268"/>
      <c r="N176" s="268"/>
      <c r="O176" s="268"/>
      <c r="P176" s="268"/>
      <c r="Q176" s="268"/>
      <c r="R176" s="268"/>
      <c r="S176" s="268"/>
      <c r="T176" s="268"/>
      <c r="U176" s="268"/>
      <c r="V176" s="268"/>
      <c r="W176" s="268"/>
      <c r="X176" s="268"/>
      <c r="Y176" s="268"/>
      <c r="Z176" s="260"/>
    </row>
    <row r="177" spans="1:26" ht="20.100000000000001" customHeight="1" x14ac:dyDescent="0.15">
      <c r="A177" s="192">
        <f>IFERROR(IF(AND($I177&lt;&gt;"利用しない", $I177&lt;&gt;"同意する"),1001,0),3)</f>
        <v>1001</v>
      </c>
      <c r="B177" s="187"/>
      <c r="C177" s="250"/>
      <c r="D177" s="212">
        <v>1</v>
      </c>
      <c r="E177" s="217" t="s">
        <v>220</v>
      </c>
      <c r="F177" s="217"/>
      <c r="G177" s="217"/>
      <c r="H177" s="217"/>
      <c r="I177" s="140"/>
      <c r="J177" s="140"/>
      <c r="K177" s="140"/>
      <c r="L177" s="140"/>
      <c r="M177" s="140"/>
      <c r="N177" s="217"/>
      <c r="O177" s="217"/>
      <c r="P177" s="217"/>
      <c r="Q177" s="217"/>
      <c r="R177" s="217"/>
      <c r="S177" s="217"/>
      <c r="T177" s="217"/>
      <c r="U177" s="217"/>
      <c r="V177" s="217"/>
      <c r="Z177" s="260"/>
    </row>
    <row r="178" spans="1:26" ht="20.100000000000001" customHeight="1" x14ac:dyDescent="0.15">
      <c r="B178" s="187"/>
      <c r="C178" s="250"/>
      <c r="D178" s="217"/>
      <c r="E178" s="217"/>
      <c r="F178" s="217"/>
      <c r="G178" s="217"/>
      <c r="H178" s="217"/>
      <c r="I178" s="223"/>
      <c r="J178" s="219" t="s">
        <v>46</v>
      </c>
      <c r="K178" s="218"/>
      <c r="L178" s="218"/>
      <c r="M178" s="218"/>
      <c r="N178" s="218"/>
      <c r="O178" s="218"/>
      <c r="P178" s="217"/>
      <c r="Q178" s="217"/>
      <c r="R178" s="217"/>
      <c r="S178" s="217"/>
      <c r="T178" s="217"/>
      <c r="U178" s="217"/>
      <c r="V178" s="217"/>
      <c r="Z178" s="260"/>
    </row>
    <row r="179" spans="1:26" ht="35.1" customHeight="1" x14ac:dyDescent="0.15">
      <c r="B179" s="187"/>
      <c r="C179" s="250"/>
      <c r="D179" s="267" t="s">
        <v>221</v>
      </c>
      <c r="E179" s="267"/>
      <c r="F179" s="267"/>
      <c r="G179" s="267"/>
      <c r="H179" s="267"/>
      <c r="I179" s="267"/>
      <c r="J179" s="267"/>
      <c r="K179" s="267"/>
      <c r="L179" s="267"/>
      <c r="M179" s="267"/>
      <c r="N179" s="267"/>
      <c r="O179" s="267"/>
      <c r="P179" s="267"/>
      <c r="Q179" s="267"/>
      <c r="R179" s="267"/>
      <c r="S179" s="267"/>
      <c r="T179" s="267"/>
      <c r="U179" s="267"/>
      <c r="V179" s="267"/>
      <c r="W179" s="267"/>
      <c r="X179" s="267"/>
      <c r="Y179" s="267"/>
      <c r="Z179" s="260"/>
    </row>
    <row r="180" spans="1:26" ht="20.100000000000001" customHeight="1" x14ac:dyDescent="0.15">
      <c r="A180" s="192">
        <f>IFERROR(IF(AND($I177="利用しない",NOT(ISBLANK($I180))),1001,0),3)</f>
        <v>0</v>
      </c>
      <c r="B180" s="187"/>
      <c r="C180" s="211"/>
      <c r="D180" s="212">
        <v>2</v>
      </c>
      <c r="E180" s="192" t="s">
        <v>222</v>
      </c>
      <c r="I180" s="140"/>
      <c r="J180" s="140"/>
      <c r="K180" s="140"/>
      <c r="L180" s="140"/>
      <c r="M180" s="140"/>
      <c r="N180" s="140"/>
      <c r="O180" s="140"/>
      <c r="P180" s="140"/>
      <c r="Q180" s="140"/>
      <c r="R180" s="140"/>
      <c r="S180" s="140"/>
      <c r="T180" s="140"/>
      <c r="U180" s="140"/>
      <c r="V180" s="140"/>
      <c r="W180" s="140"/>
      <c r="X180" s="140"/>
      <c r="Y180" s="140"/>
      <c r="Z180" s="260"/>
    </row>
    <row r="181" spans="1:26" ht="20.100000000000001" customHeight="1" x14ac:dyDescent="0.15">
      <c r="B181" s="187"/>
      <c r="C181" s="211"/>
      <c r="D181" s="212"/>
      <c r="E181" s="217"/>
      <c r="F181" s="217"/>
      <c r="G181" s="217"/>
      <c r="H181" s="217"/>
      <c r="I181" s="269"/>
      <c r="J181" s="229" t="s">
        <v>223</v>
      </c>
      <c r="K181" s="241"/>
      <c r="L181" s="241"/>
      <c r="M181" s="241"/>
      <c r="N181" s="241"/>
      <c r="O181" s="241"/>
      <c r="P181" s="241"/>
      <c r="Q181" s="241"/>
      <c r="R181" s="241"/>
      <c r="S181" s="241"/>
      <c r="T181" s="241"/>
      <c r="U181" s="241"/>
      <c r="V181" s="217"/>
      <c r="Z181" s="260"/>
    </row>
    <row r="182" spans="1:26" ht="20.100000000000001" customHeight="1" x14ac:dyDescent="0.15">
      <c r="A182" s="192">
        <f>IFERROR(IF(OR(AND($I177="利用しない",NOT(ISBLANK($I182))),AND($I177="同意する",OR(AND(OR(TRIM($I180)&lt;&gt;"",TRIM($I184)&lt;&gt;""),TRIM($I182)=""), AND(TRIM($I182)&lt;&gt;"",OR(NOT(OR(IFERROR(SEARCH(" ",$I182),0)&gt;0, IFERROR(SEARCH("　",$I182),0)&gt;0))))))),1001,0),3)</f>
        <v>0</v>
      </c>
      <c r="B182" s="187"/>
      <c r="C182" s="211"/>
      <c r="D182" s="212">
        <v>3</v>
      </c>
      <c r="E182" s="192" t="s">
        <v>224</v>
      </c>
      <c r="I182" s="140"/>
      <c r="J182" s="140"/>
      <c r="K182" s="140"/>
      <c r="L182" s="140"/>
      <c r="M182" s="140"/>
      <c r="N182" s="140"/>
      <c r="O182" s="140"/>
      <c r="P182" s="140"/>
      <c r="Q182" s="140"/>
      <c r="R182" s="140"/>
      <c r="S182" s="140"/>
      <c r="T182" s="140"/>
      <c r="U182" s="140"/>
      <c r="V182" s="140"/>
      <c r="W182" s="140"/>
      <c r="X182" s="140"/>
      <c r="Y182" s="140"/>
      <c r="Z182" s="260"/>
    </row>
    <row r="183" spans="1:26" ht="20.100000000000001" customHeight="1" x14ac:dyDescent="0.15">
      <c r="B183" s="187"/>
      <c r="C183" s="211"/>
      <c r="D183" s="212"/>
      <c r="E183" s="217"/>
      <c r="F183" s="217"/>
      <c r="G183" s="217"/>
      <c r="H183" s="217"/>
      <c r="I183" s="269"/>
      <c r="J183" s="229" t="s">
        <v>96</v>
      </c>
      <c r="K183" s="241"/>
      <c r="L183" s="241"/>
      <c r="M183" s="241"/>
      <c r="N183" s="241"/>
      <c r="O183" s="241"/>
      <c r="P183" s="241"/>
      <c r="Q183" s="241"/>
      <c r="R183" s="241"/>
      <c r="S183" s="241"/>
      <c r="T183" s="241"/>
      <c r="U183" s="241"/>
      <c r="V183" s="217"/>
      <c r="Z183" s="260"/>
    </row>
    <row r="184" spans="1:26" ht="20.100000000000001" customHeight="1" x14ac:dyDescent="0.15">
      <c r="A184" s="192">
        <f>IFERROR(IF(OR(AND($I177="利用しない",NOT(ISBLANK($I184))),OR(AND($I177="同意する",OR(AND(OR(TRIM($I180)&lt;&gt;"",TRIM($I182)&lt;&gt;""),TRIM($I184)=""),AND(TRIM($I184)&lt;&gt;"",NOT(IFERROR(SEARCH("@",$I184),0)&gt;0)),AND($I177="利用しない",NOT(ISBLANK($I184))),AND($I177="同意する",LEN(TRIM($I184))&gt;0,LEN(TRIM($I184))&gt;0,$I184=$I191))))),1001,0),3)</f>
        <v>0</v>
      </c>
      <c r="B184" s="187"/>
      <c r="C184" s="211"/>
      <c r="D184" s="212">
        <v>4</v>
      </c>
      <c r="E184" s="192" t="s">
        <v>225</v>
      </c>
      <c r="I184" s="140"/>
      <c r="J184" s="140"/>
      <c r="K184" s="140"/>
      <c r="L184" s="140"/>
      <c r="M184" s="140"/>
      <c r="N184" s="140"/>
      <c r="O184" s="140"/>
      <c r="P184" s="140"/>
      <c r="Q184" s="140"/>
      <c r="R184" s="140"/>
      <c r="S184" s="140"/>
      <c r="T184" s="140"/>
      <c r="U184" s="154"/>
      <c r="V184" s="154"/>
      <c r="W184" s="154"/>
      <c r="X184" s="154"/>
      <c r="Y184" s="154"/>
      <c r="Z184" s="260"/>
    </row>
    <row r="185" spans="1:26" ht="20.100000000000001" customHeight="1" x14ac:dyDescent="0.15">
      <c r="B185" s="187"/>
      <c r="C185" s="211"/>
      <c r="D185" s="212"/>
      <c r="E185" s="241" t="s">
        <v>226</v>
      </c>
      <c r="F185" s="217"/>
      <c r="G185" s="217"/>
      <c r="H185" s="217"/>
      <c r="I185" s="269"/>
      <c r="J185" s="229" t="s">
        <v>227</v>
      </c>
      <c r="K185" s="241"/>
      <c r="L185" s="241"/>
      <c r="M185" s="241"/>
      <c r="N185" s="241"/>
      <c r="O185" s="241"/>
      <c r="P185" s="241"/>
      <c r="Q185" s="241"/>
      <c r="R185" s="241"/>
      <c r="S185" s="241"/>
      <c r="T185" s="241"/>
      <c r="U185" s="241"/>
      <c r="V185" s="217"/>
      <c r="Z185" s="260"/>
    </row>
    <row r="186" spans="1:26" ht="24.95" customHeight="1" x14ac:dyDescent="0.15">
      <c r="B186" s="187"/>
      <c r="C186" s="250"/>
      <c r="D186" s="267" t="s">
        <v>228</v>
      </c>
      <c r="E186" s="267"/>
      <c r="F186" s="267"/>
      <c r="G186" s="267"/>
      <c r="H186" s="267"/>
      <c r="I186" s="267"/>
      <c r="J186" s="267"/>
      <c r="K186" s="267"/>
      <c r="L186" s="267"/>
      <c r="M186" s="267"/>
      <c r="N186" s="267"/>
      <c r="O186" s="267"/>
      <c r="P186" s="267"/>
      <c r="Q186" s="267"/>
      <c r="R186" s="267"/>
      <c r="S186" s="267"/>
      <c r="T186" s="267"/>
      <c r="U186" s="267"/>
      <c r="V186" s="267"/>
      <c r="W186" s="267"/>
      <c r="X186" s="267"/>
      <c r="Y186" s="267"/>
      <c r="Z186" s="260"/>
    </row>
    <row r="187" spans="1:26" ht="20.100000000000001" customHeight="1" x14ac:dyDescent="0.15">
      <c r="A187" s="192">
        <f>IFERROR(IF(AND($I177="利用しない",NOT(ISBLANK($I187))),1001,0),3)</f>
        <v>0</v>
      </c>
      <c r="B187" s="187"/>
      <c r="C187" s="211"/>
      <c r="D187" s="212">
        <v>5</v>
      </c>
      <c r="E187" s="192" t="s">
        <v>229</v>
      </c>
      <c r="I187" s="140"/>
      <c r="J187" s="140"/>
      <c r="K187" s="140"/>
      <c r="L187" s="140"/>
      <c r="M187" s="140"/>
      <c r="N187" s="140"/>
      <c r="O187" s="140"/>
      <c r="P187" s="140"/>
      <c r="Q187" s="140"/>
      <c r="R187" s="140"/>
      <c r="S187" s="140"/>
      <c r="T187" s="140"/>
      <c r="U187" s="140"/>
      <c r="V187" s="140"/>
      <c r="W187" s="140"/>
      <c r="X187" s="140"/>
      <c r="Y187" s="140"/>
      <c r="Z187" s="260"/>
    </row>
    <row r="188" spans="1:26" ht="20.100000000000001" customHeight="1" x14ac:dyDescent="0.15">
      <c r="B188" s="187"/>
      <c r="C188" s="211"/>
      <c r="D188" s="212"/>
      <c r="E188" s="217"/>
      <c r="F188" s="217"/>
      <c r="G188" s="217"/>
      <c r="H188" s="217"/>
      <c r="I188" s="269"/>
      <c r="J188" s="229" t="s">
        <v>230</v>
      </c>
      <c r="K188" s="241"/>
      <c r="L188" s="241"/>
      <c r="M188" s="241"/>
      <c r="N188" s="241"/>
      <c r="O188" s="241"/>
      <c r="P188" s="241"/>
      <c r="Q188" s="241"/>
      <c r="R188" s="241"/>
      <c r="S188" s="241"/>
      <c r="T188" s="241"/>
      <c r="U188" s="241"/>
      <c r="V188" s="217"/>
      <c r="Z188" s="260"/>
    </row>
    <row r="189" spans="1:26" ht="20.100000000000001" customHeight="1" x14ac:dyDescent="0.15">
      <c r="A189" s="192">
        <f>IFERROR(IF(OR(AND($I177="利用しない",NOT(ISBLANK($I189))),AND($I177="同意する",OR(TRIM($I189)="", NOT(OR(IFERROR(SEARCH(" ",$I189),0)&gt;0, IFERROR(SEARCH("　",$I189),0)&gt;0))))),1001,0),3)</f>
        <v>0</v>
      </c>
      <c r="B189" s="187"/>
      <c r="C189" s="211"/>
      <c r="D189" s="212">
        <v>6</v>
      </c>
      <c r="E189" s="192" t="s">
        <v>231</v>
      </c>
      <c r="I189" s="140"/>
      <c r="J189" s="140"/>
      <c r="K189" s="140"/>
      <c r="L189" s="140"/>
      <c r="M189" s="140"/>
      <c r="N189" s="140"/>
      <c r="O189" s="140"/>
      <c r="P189" s="140"/>
      <c r="Q189" s="140"/>
      <c r="R189" s="140"/>
      <c r="S189" s="140"/>
      <c r="T189" s="140"/>
      <c r="U189" s="154"/>
      <c r="V189" s="154"/>
      <c r="W189" s="154"/>
      <c r="X189" s="154"/>
      <c r="Y189" s="154"/>
      <c r="Z189" s="260"/>
    </row>
    <row r="190" spans="1:26" ht="20.100000000000001" customHeight="1" x14ac:dyDescent="0.15">
      <c r="B190" s="187"/>
      <c r="C190" s="220"/>
      <c r="D190" s="217"/>
      <c r="E190" s="217"/>
      <c r="F190" s="217"/>
      <c r="G190" s="217"/>
      <c r="H190" s="217"/>
      <c r="I190" s="269"/>
      <c r="J190" s="229" t="s">
        <v>96</v>
      </c>
      <c r="K190" s="241"/>
      <c r="L190" s="241"/>
      <c r="M190" s="241"/>
      <c r="N190" s="241"/>
      <c r="O190" s="241"/>
      <c r="P190" s="241"/>
      <c r="Q190" s="241"/>
      <c r="R190" s="241"/>
      <c r="S190" s="241"/>
      <c r="T190" s="241"/>
      <c r="U190" s="241"/>
      <c r="V190" s="217"/>
      <c r="Z190" s="260"/>
    </row>
    <row r="191" spans="1:26" ht="20.100000000000001" customHeight="1" x14ac:dyDescent="0.15">
      <c r="A191" s="192">
        <f>IFERROR(IF(OR(AND($I177="利用しない",NOT(ISBLANK($I191))),OR(AND($I177="同意する",NOT(IFERROR(SEARCH("@",$I191),0)&gt;0)),AND($I177="利用しない",NOT(ISBLANK($I191))))),1001,0),3)</f>
        <v>0</v>
      </c>
      <c r="B191" s="187"/>
      <c r="C191" s="211"/>
      <c r="D191" s="212">
        <v>7</v>
      </c>
      <c r="E191" s="192" t="s">
        <v>232</v>
      </c>
      <c r="I191" s="140"/>
      <c r="J191" s="140"/>
      <c r="K191" s="140"/>
      <c r="L191" s="140"/>
      <c r="M191" s="140"/>
      <c r="N191" s="140"/>
      <c r="O191" s="140"/>
      <c r="P191" s="140"/>
      <c r="Q191" s="140"/>
      <c r="R191" s="140"/>
      <c r="S191" s="140"/>
      <c r="T191" s="140"/>
      <c r="U191" s="154"/>
      <c r="V191" s="154"/>
      <c r="W191" s="154"/>
      <c r="X191" s="154"/>
      <c r="Y191" s="154"/>
      <c r="Z191" s="260"/>
    </row>
    <row r="192" spans="1:26" ht="20.100000000000001" customHeight="1" x14ac:dyDescent="0.15">
      <c r="B192" s="187"/>
      <c r="C192" s="220"/>
      <c r="D192" s="217"/>
      <c r="E192" s="241" t="s">
        <v>226</v>
      </c>
      <c r="F192" s="217"/>
      <c r="G192" s="217"/>
      <c r="H192" s="217"/>
      <c r="I192" s="269"/>
      <c r="J192" s="229" t="s">
        <v>233</v>
      </c>
      <c r="K192" s="241"/>
      <c r="L192" s="241"/>
      <c r="M192" s="241"/>
      <c r="N192" s="241"/>
      <c r="O192" s="241"/>
      <c r="P192" s="241"/>
      <c r="Q192" s="241"/>
      <c r="R192" s="241"/>
      <c r="S192" s="241"/>
      <c r="T192" s="241"/>
      <c r="U192" s="241"/>
      <c r="V192" s="217"/>
      <c r="Z192" s="260"/>
    </row>
    <row r="193" spans="1:27" ht="110.1" customHeight="1" x14ac:dyDescent="0.15">
      <c r="B193" s="187"/>
      <c r="C193" s="220"/>
      <c r="D193" s="217"/>
      <c r="E193" s="270" t="s">
        <v>242</v>
      </c>
      <c r="F193" s="271"/>
      <c r="G193" s="271"/>
      <c r="H193" s="271"/>
      <c r="I193" s="271"/>
      <c r="J193" s="271"/>
      <c r="K193" s="271"/>
      <c r="L193" s="271"/>
      <c r="M193" s="271"/>
      <c r="N193" s="271"/>
      <c r="O193" s="271"/>
      <c r="P193" s="271"/>
      <c r="Q193" s="271"/>
      <c r="R193" s="271"/>
      <c r="S193" s="271"/>
      <c r="T193" s="271"/>
      <c r="U193" s="271"/>
      <c r="V193" s="271"/>
      <c r="W193" s="271"/>
      <c r="X193" s="271"/>
      <c r="Y193" s="271"/>
      <c r="Z193" s="260"/>
    </row>
    <row r="194" spans="1:27" ht="20.100000000000001" customHeight="1" x14ac:dyDescent="0.15">
      <c r="B194" s="187"/>
      <c r="C194" s="231"/>
      <c r="D194" s="232"/>
      <c r="E194" s="232"/>
      <c r="F194" s="232"/>
      <c r="G194" s="232"/>
      <c r="H194" s="232"/>
      <c r="I194" s="272"/>
      <c r="J194" s="273"/>
      <c r="K194" s="273"/>
      <c r="L194" s="273"/>
      <c r="M194" s="273"/>
      <c r="N194" s="273"/>
      <c r="O194" s="273"/>
      <c r="P194" s="273"/>
      <c r="Q194" s="273"/>
      <c r="R194" s="273"/>
      <c r="S194" s="273"/>
      <c r="T194" s="273"/>
      <c r="U194" s="273"/>
      <c r="V194" s="232"/>
      <c r="W194" s="265"/>
      <c r="X194" s="265"/>
      <c r="Y194" s="265"/>
      <c r="Z194" s="274"/>
    </row>
    <row r="195" spans="1:27" ht="20.100000000000001" customHeight="1" x14ac:dyDescent="0.15"/>
    <row r="196" spans="1:27" ht="20.100000000000001" customHeight="1" x14ac:dyDescent="0.15"/>
    <row r="197" spans="1:27" ht="20.100000000000001" customHeight="1" x14ac:dyDescent="0.15">
      <c r="A197" s="194"/>
      <c r="B197" s="194"/>
      <c r="C197" s="204" t="s">
        <v>234</v>
      </c>
      <c r="D197" s="205"/>
      <c r="E197" s="205"/>
      <c r="F197" s="205"/>
      <c r="G197" s="205"/>
      <c r="H197" s="206"/>
      <c r="I197" s="275"/>
      <c r="J197" s="265"/>
      <c r="K197" s="265"/>
      <c r="L197" s="265"/>
      <c r="M197" s="265"/>
      <c r="N197" s="265"/>
      <c r="O197" s="265"/>
      <c r="P197" s="265"/>
      <c r="Q197" s="265"/>
      <c r="R197" s="265"/>
      <c r="S197" s="265"/>
      <c r="T197" s="265"/>
      <c r="U197" s="265"/>
      <c r="V197" s="265"/>
      <c r="W197" s="265"/>
      <c r="X197" s="265"/>
      <c r="Y197" s="265"/>
      <c r="Z197" s="265"/>
    </row>
    <row r="198" spans="1:27" ht="20.100000000000001" customHeight="1" x14ac:dyDescent="0.15">
      <c r="A198" s="194"/>
      <c r="B198" s="194"/>
      <c r="C198" s="276"/>
      <c r="D198" s="277"/>
      <c r="E198" s="277"/>
      <c r="F198" s="277"/>
      <c r="G198" s="277"/>
      <c r="H198" s="277"/>
      <c r="Z198" s="260"/>
      <c r="AA198" s="228"/>
    </row>
    <row r="199" spans="1:27" ht="20.100000000000001" customHeight="1" x14ac:dyDescent="0.15">
      <c r="A199" s="278"/>
      <c r="B199" s="194"/>
      <c r="C199" s="207"/>
      <c r="D199" s="212">
        <v>1</v>
      </c>
      <c r="E199" s="192" t="s">
        <v>149</v>
      </c>
      <c r="I199" s="114"/>
      <c r="J199" s="73"/>
      <c r="K199" s="73"/>
      <c r="L199" s="73"/>
      <c r="M199" s="73"/>
      <c r="N199" s="279"/>
      <c r="O199" s="279"/>
      <c r="P199" s="279"/>
      <c r="Q199" s="279"/>
      <c r="R199" s="279"/>
      <c r="S199" s="279"/>
      <c r="T199" s="279"/>
      <c r="U199" s="279"/>
      <c r="V199" s="217"/>
      <c r="W199" s="217"/>
      <c r="Z199" s="260"/>
    </row>
    <row r="200" spans="1:27" ht="30" customHeight="1" x14ac:dyDescent="0.15">
      <c r="A200" s="278"/>
      <c r="B200" s="194"/>
      <c r="C200" s="207"/>
      <c r="D200" s="280"/>
      <c r="E200" s="281" t="s">
        <v>150</v>
      </c>
      <c r="F200" s="281"/>
      <c r="G200" s="281"/>
      <c r="H200" s="279"/>
      <c r="I200" s="282"/>
      <c r="J200" s="283" t="str">
        <f>日付例&amp;"　事業協同組合、企業組合、協業組合等で官公需適格組合証明を受けている場合は取得年月日を入力してください。"</f>
        <v>例)2025/4/1、R7/4/1　事業協同組合、企業組合、協業組合等で官公需適格組合証明を受けている場合は取得年月日を入力してください。</v>
      </c>
      <c r="K200" s="283"/>
      <c r="L200" s="283"/>
      <c r="M200" s="283"/>
      <c r="N200" s="283"/>
      <c r="O200" s="283"/>
      <c r="P200" s="283"/>
      <c r="Q200" s="283"/>
      <c r="R200" s="283"/>
      <c r="S200" s="283"/>
      <c r="T200" s="283"/>
      <c r="U200" s="283"/>
      <c r="V200" s="283"/>
      <c r="W200" s="283"/>
      <c r="X200" s="283"/>
      <c r="Y200" s="283"/>
      <c r="Z200" s="260"/>
    </row>
    <row r="201" spans="1:27" ht="20.100000000000001" customHeight="1" x14ac:dyDescent="0.15">
      <c r="A201" s="278"/>
      <c r="B201" s="194"/>
      <c r="C201" s="207"/>
      <c r="D201" s="212">
        <v>2</v>
      </c>
      <c r="E201" s="192" t="s">
        <v>51</v>
      </c>
      <c r="I201" s="140"/>
      <c r="J201" s="73"/>
      <c r="K201" s="73"/>
      <c r="L201" s="73"/>
      <c r="M201" s="73"/>
      <c r="N201" s="279"/>
      <c r="O201" s="279"/>
      <c r="P201" s="248"/>
      <c r="Q201" s="279"/>
      <c r="R201" s="279"/>
      <c r="S201" s="279"/>
      <c r="T201" s="279"/>
      <c r="U201" s="279"/>
      <c r="V201" s="217"/>
      <c r="W201" s="217"/>
      <c r="Z201" s="260"/>
    </row>
    <row r="202" spans="1:27" ht="20.100000000000001" customHeight="1" x14ac:dyDescent="0.15">
      <c r="A202" s="278"/>
      <c r="B202" s="194"/>
      <c r="C202" s="207"/>
      <c r="D202" s="280"/>
      <c r="E202" s="281"/>
      <c r="F202" s="281"/>
      <c r="G202" s="281"/>
      <c r="H202" s="279"/>
      <c r="I202" s="282"/>
      <c r="J202" s="219" t="s">
        <v>173</v>
      </c>
      <c r="K202" s="219"/>
      <c r="L202" s="219"/>
      <c r="M202" s="219"/>
      <c r="N202" s="219"/>
      <c r="O202" s="219"/>
      <c r="P202" s="219"/>
      <c r="Q202" s="219"/>
      <c r="R202" s="219"/>
      <c r="S202" s="219"/>
      <c r="T202" s="219"/>
      <c r="U202" s="219"/>
      <c r="V202" s="218"/>
      <c r="W202" s="218"/>
      <c r="Z202" s="260"/>
    </row>
    <row r="203" spans="1:27" ht="20.100000000000001" customHeight="1" x14ac:dyDescent="0.15">
      <c r="A203" s="194"/>
      <c r="B203" s="194"/>
      <c r="C203" s="211"/>
      <c r="D203" s="212">
        <v>3</v>
      </c>
      <c r="E203" s="217" t="s">
        <v>22</v>
      </c>
      <c r="F203" s="217"/>
      <c r="P203" s="284"/>
      <c r="Q203" s="285"/>
      <c r="R203" s="285"/>
      <c r="S203" s="285"/>
      <c r="T203" s="285"/>
      <c r="U203" s="285"/>
      <c r="V203" s="285"/>
      <c r="W203" s="285"/>
      <c r="X203" s="285"/>
      <c r="Y203" s="285"/>
      <c r="Z203" s="216"/>
    </row>
    <row r="204" spans="1:27" ht="45" customHeight="1" x14ac:dyDescent="0.15">
      <c r="A204" s="194"/>
      <c r="B204" s="194"/>
      <c r="C204" s="211"/>
      <c r="D204" s="212"/>
      <c r="E204" s="286" t="s">
        <v>86</v>
      </c>
      <c r="F204" s="286"/>
      <c r="G204" s="286"/>
      <c r="H204" s="286"/>
      <c r="I204" s="286"/>
      <c r="J204" s="286"/>
      <c r="K204" s="286"/>
      <c r="L204" s="286"/>
      <c r="M204" s="286"/>
      <c r="N204" s="286"/>
      <c r="O204" s="286"/>
      <c r="P204" s="286"/>
      <c r="Q204" s="286"/>
      <c r="R204" s="286"/>
      <c r="S204" s="286"/>
      <c r="T204" s="286"/>
      <c r="U204" s="286"/>
      <c r="V204" s="286"/>
      <c r="W204" s="286"/>
      <c r="X204" s="286"/>
      <c r="Y204" s="286"/>
      <c r="Z204" s="216"/>
    </row>
    <row r="205" spans="1:27" ht="20.100000000000001" customHeight="1" x14ac:dyDescent="0.15">
      <c r="A205" s="194">
        <f>IFERROR(IF(COUNTIF($K206:$K209,"○")&gt;1,1001,0),3)</f>
        <v>0</v>
      </c>
      <c r="B205" s="618"/>
      <c r="C205" s="211"/>
      <c r="D205" s="212"/>
      <c r="E205" s="287" t="s">
        <v>23</v>
      </c>
      <c r="F205" s="288"/>
      <c r="G205" s="288"/>
      <c r="H205" s="288"/>
      <c r="I205" s="288"/>
      <c r="J205" s="289"/>
      <c r="K205" s="290" t="s">
        <v>41</v>
      </c>
      <c r="L205" s="291"/>
      <c r="M205" s="292"/>
      <c r="N205" s="293" t="s">
        <v>24</v>
      </c>
      <c r="O205" s="294"/>
      <c r="P205" s="294"/>
      <c r="Q205" s="294"/>
      <c r="R205" s="294"/>
      <c r="S205" s="294"/>
      <c r="T205" s="294"/>
      <c r="U205" s="294"/>
      <c r="V205" s="295"/>
      <c r="W205" s="296" t="s">
        <v>25</v>
      </c>
      <c r="X205" s="297"/>
      <c r="Y205" s="298"/>
      <c r="Z205" s="216"/>
    </row>
    <row r="206" spans="1:27" ht="20.100000000000001" customHeight="1" x14ac:dyDescent="0.15">
      <c r="A206" s="194"/>
      <c r="B206" s="194"/>
      <c r="C206" s="211"/>
      <c r="D206" s="299"/>
      <c r="E206" s="300" t="s">
        <v>42</v>
      </c>
      <c r="F206" s="301"/>
      <c r="G206" s="301"/>
      <c r="H206" s="301"/>
      <c r="I206" s="301"/>
      <c r="J206" s="302"/>
      <c r="K206" s="146"/>
      <c r="L206" s="147"/>
      <c r="M206" s="148"/>
      <c r="N206" s="303"/>
      <c r="O206" s="304"/>
      <c r="P206" s="304"/>
      <c r="Q206" s="304"/>
      <c r="R206" s="304"/>
      <c r="S206" s="304"/>
      <c r="T206" s="304"/>
      <c r="U206" s="304"/>
      <c r="V206" s="305"/>
      <c r="W206" s="306"/>
      <c r="X206" s="307"/>
      <c r="Y206" s="308"/>
      <c r="Z206" s="216"/>
    </row>
    <row r="207" spans="1:27" ht="20.100000000000001" customHeight="1" x14ac:dyDescent="0.15">
      <c r="A207" s="194">
        <f>IFERROR(IF(AND($K207="○",TRIM($N207)=""),1001,0),3)</f>
        <v>0</v>
      </c>
      <c r="B207" s="194"/>
      <c r="C207" s="211"/>
      <c r="D207" s="299"/>
      <c r="E207" s="309" t="s">
        <v>43</v>
      </c>
      <c r="F207" s="310"/>
      <c r="G207" s="310"/>
      <c r="H207" s="310"/>
      <c r="I207" s="310"/>
      <c r="J207" s="311"/>
      <c r="K207" s="149"/>
      <c r="L207" s="150"/>
      <c r="M207" s="151"/>
      <c r="N207" s="19"/>
      <c r="O207" s="20"/>
      <c r="P207" s="20"/>
      <c r="Q207" s="20"/>
      <c r="R207" s="20"/>
      <c r="S207" s="20"/>
      <c r="T207" s="20"/>
      <c r="U207" s="20"/>
      <c r="V207" s="25"/>
      <c r="W207" s="312"/>
      <c r="X207" s="313"/>
      <c r="Y207" s="314"/>
      <c r="Z207" s="216"/>
    </row>
    <row r="208" spans="1:27" ht="20.100000000000001" customHeight="1" x14ac:dyDescent="0.15">
      <c r="A208" s="194">
        <f>IFERROR(IF(AND($K208="○",TRIM($N208)=""),1001,0),3)</f>
        <v>0</v>
      </c>
      <c r="B208" s="194"/>
      <c r="C208" s="211"/>
      <c r="D208" s="299"/>
      <c r="E208" s="309" t="s">
        <v>44</v>
      </c>
      <c r="F208" s="310"/>
      <c r="G208" s="310"/>
      <c r="H208" s="310"/>
      <c r="I208" s="310"/>
      <c r="J208" s="311"/>
      <c r="K208" s="149"/>
      <c r="L208" s="150"/>
      <c r="M208" s="151"/>
      <c r="N208" s="19"/>
      <c r="O208" s="20"/>
      <c r="P208" s="20"/>
      <c r="Q208" s="20"/>
      <c r="R208" s="20"/>
      <c r="S208" s="20"/>
      <c r="T208" s="20"/>
      <c r="U208" s="20"/>
      <c r="V208" s="25"/>
      <c r="W208" s="315">
        <v>100</v>
      </c>
      <c r="X208" s="316"/>
      <c r="Y208" s="317" t="s">
        <v>54</v>
      </c>
      <c r="Z208" s="216"/>
    </row>
    <row r="209" spans="1:27" ht="20.100000000000001" customHeight="1" x14ac:dyDescent="0.15">
      <c r="A209" s="194">
        <f>IFERROR(IF(AND($K209="○",OR(TRIM($N209)="",TRIM($W209)="")),1001,0),3)</f>
        <v>0</v>
      </c>
      <c r="B209" s="194"/>
      <c r="C209" s="211"/>
      <c r="D209" s="299"/>
      <c r="E209" s="318" t="s">
        <v>45</v>
      </c>
      <c r="F209" s="319"/>
      <c r="G209" s="319"/>
      <c r="H209" s="319"/>
      <c r="I209" s="319"/>
      <c r="J209" s="320"/>
      <c r="K209" s="130"/>
      <c r="L209" s="131"/>
      <c r="M209" s="132"/>
      <c r="N209" s="19"/>
      <c r="O209" s="20"/>
      <c r="P209" s="166"/>
      <c r="Q209" s="20"/>
      <c r="R209" s="20"/>
      <c r="S209" s="20"/>
      <c r="T209" s="20"/>
      <c r="U209" s="20"/>
      <c r="V209" s="25"/>
      <c r="W209" s="138"/>
      <c r="X209" s="139"/>
      <c r="Y209" s="321" t="s">
        <v>54</v>
      </c>
      <c r="Z209" s="216"/>
    </row>
    <row r="210" spans="1:27" ht="20.100000000000001" customHeight="1" x14ac:dyDescent="0.15">
      <c r="A210" s="194"/>
      <c r="B210" s="194"/>
      <c r="C210" s="211"/>
      <c r="D210" s="299"/>
      <c r="E210" s="322"/>
      <c r="F210" s="323"/>
      <c r="G210" s="323"/>
      <c r="H210" s="323"/>
      <c r="I210" s="323"/>
      <c r="J210" s="324"/>
      <c r="K210" s="133"/>
      <c r="L210" s="134"/>
      <c r="M210" s="135"/>
      <c r="N210" s="32"/>
      <c r="O210" s="33"/>
      <c r="P210" s="167"/>
      <c r="Q210" s="33"/>
      <c r="R210" s="33"/>
      <c r="S210" s="33"/>
      <c r="T210" s="33"/>
      <c r="U210" s="33"/>
      <c r="V210" s="41"/>
      <c r="W210" s="164"/>
      <c r="X210" s="165"/>
      <c r="Y210" s="325" t="s">
        <v>54</v>
      </c>
      <c r="Z210" s="216"/>
    </row>
    <row r="211" spans="1:27" ht="20.100000000000001" customHeight="1" x14ac:dyDescent="0.15">
      <c r="A211" s="194"/>
      <c r="B211" s="194"/>
      <c r="C211" s="211"/>
      <c r="D211" s="212"/>
      <c r="E211" s="326"/>
      <c r="F211" s="326"/>
      <c r="G211" s="326"/>
      <c r="H211" s="326"/>
      <c r="I211" s="326"/>
      <c r="J211" s="326"/>
      <c r="K211" s="218"/>
      <c r="L211" s="218"/>
      <c r="M211" s="218"/>
      <c r="N211" s="218"/>
      <c r="O211" s="218"/>
      <c r="P211" s="218"/>
      <c r="Q211" s="218"/>
      <c r="R211" s="218"/>
      <c r="S211" s="218"/>
      <c r="T211" s="218"/>
      <c r="U211" s="218"/>
      <c r="V211" s="218"/>
      <c r="W211" s="218"/>
      <c r="X211" s="218"/>
      <c r="Y211" s="218"/>
      <c r="Z211" s="216"/>
    </row>
    <row r="212" spans="1:27" ht="20.100000000000001" customHeight="1" x14ac:dyDescent="0.15">
      <c r="A212" s="194">
        <f>IFERROR(IF(TRIM($I212)="",1001,0),3)</f>
        <v>1001</v>
      </c>
      <c r="B212" s="194"/>
      <c r="C212" s="211"/>
      <c r="D212" s="212">
        <v>4</v>
      </c>
      <c r="E212" s="192" t="s">
        <v>30</v>
      </c>
      <c r="I212" s="107"/>
      <c r="J212" s="107"/>
      <c r="K212" s="107"/>
      <c r="L212" s="107"/>
      <c r="M212" s="107"/>
      <c r="N212" s="217" t="s">
        <v>52</v>
      </c>
      <c r="O212" s="217"/>
      <c r="P212" s="217"/>
      <c r="Q212" s="217"/>
      <c r="R212" s="217"/>
      <c r="S212" s="217"/>
      <c r="T212" s="217"/>
      <c r="U212" s="217"/>
      <c r="V212" s="217"/>
      <c r="W212" s="217"/>
      <c r="X212" s="217"/>
      <c r="Y212" s="217"/>
      <c r="Z212" s="216"/>
    </row>
    <row r="213" spans="1:27" ht="45" customHeight="1" x14ac:dyDescent="0.15">
      <c r="A213" s="194"/>
      <c r="B213" s="194"/>
      <c r="C213" s="220"/>
      <c r="D213" s="217"/>
      <c r="E213" s="217"/>
      <c r="F213" s="217"/>
      <c r="G213" s="217"/>
      <c r="H213" s="217"/>
      <c r="I213" s="214"/>
      <c r="J213" s="240" t="s">
        <v>145</v>
      </c>
      <c r="K213" s="327"/>
      <c r="L213" s="327"/>
      <c r="M213" s="327"/>
      <c r="N213" s="327"/>
      <c r="O213" s="327"/>
      <c r="P213" s="327"/>
      <c r="Q213" s="327"/>
      <c r="R213" s="327"/>
      <c r="S213" s="327"/>
      <c r="T213" s="327"/>
      <c r="U213" s="327"/>
      <c r="V213" s="327"/>
      <c r="W213" s="327"/>
      <c r="X213" s="327"/>
      <c r="Y213" s="327"/>
      <c r="Z213" s="216"/>
    </row>
    <row r="214" spans="1:27" ht="20.100000000000001" customHeight="1" x14ac:dyDescent="0.15">
      <c r="A214" s="194"/>
      <c r="B214" s="194"/>
      <c r="C214" s="211"/>
      <c r="D214" s="212">
        <v>5</v>
      </c>
      <c r="E214" s="192" t="s">
        <v>53</v>
      </c>
      <c r="I214" s="114"/>
      <c r="J214" s="115"/>
      <c r="K214" s="115"/>
      <c r="L214" s="115"/>
      <c r="M214" s="115"/>
      <c r="N214" s="217"/>
      <c r="O214" s="217"/>
      <c r="P214" s="217"/>
      <c r="Q214" s="217"/>
      <c r="R214" s="217"/>
      <c r="S214" s="217"/>
      <c r="T214" s="217"/>
      <c r="U214" s="217"/>
      <c r="V214" s="217"/>
      <c r="W214" s="217"/>
      <c r="X214" s="217"/>
      <c r="Y214" s="217"/>
      <c r="Z214" s="216"/>
    </row>
    <row r="215" spans="1:27" ht="20.100000000000001" customHeight="1" x14ac:dyDescent="0.15">
      <c r="A215" s="194"/>
      <c r="B215" s="194"/>
      <c r="C215" s="220"/>
      <c r="D215" s="217"/>
      <c r="E215" s="217"/>
      <c r="F215" s="217"/>
      <c r="G215" s="217"/>
      <c r="H215" s="217"/>
      <c r="I215" s="214"/>
      <c r="J215" s="219" t="str">
        <f>日付例&amp;"　年月日を入力してください。個人の場合や設立日が1900/3/31以前の場合は、入力不要です。"</f>
        <v>例)2025/4/1、R7/4/1　年月日を入力してください。個人の場合や設立日が1900/3/31以前の場合は、入力不要です。</v>
      </c>
      <c r="K215" s="218"/>
      <c r="L215" s="218"/>
      <c r="M215" s="218"/>
      <c r="N215" s="218"/>
      <c r="O215" s="218"/>
      <c r="P215" s="218"/>
      <c r="Q215" s="218"/>
      <c r="R215" s="218"/>
      <c r="S215" s="218"/>
      <c r="T215" s="218"/>
      <c r="U215" s="218"/>
      <c r="V215" s="218"/>
      <c r="W215" s="218"/>
      <c r="X215" s="218"/>
      <c r="Y215" s="218"/>
      <c r="Z215" s="216"/>
    </row>
    <row r="216" spans="1:27" ht="20.100000000000001" customHeight="1" x14ac:dyDescent="0.15">
      <c r="A216" s="194"/>
      <c r="B216" s="194"/>
      <c r="C216" s="211"/>
      <c r="D216" s="212">
        <v>6</v>
      </c>
      <c r="E216" s="192" t="s">
        <v>87</v>
      </c>
      <c r="F216" s="217"/>
      <c r="G216" s="217"/>
      <c r="H216" s="217"/>
      <c r="I216" s="114"/>
      <c r="J216" s="115"/>
      <c r="K216" s="115"/>
      <c r="L216" s="115"/>
      <c r="M216" s="115"/>
      <c r="N216" s="285"/>
      <c r="O216" s="285"/>
      <c r="P216" s="285"/>
      <c r="Q216" s="285"/>
      <c r="R216" s="285"/>
      <c r="S216" s="285"/>
      <c r="T216" s="285"/>
      <c r="U216" s="285"/>
      <c r="V216" s="285"/>
      <c r="W216" s="285"/>
      <c r="X216" s="285"/>
      <c r="Y216" s="285"/>
      <c r="Z216" s="328"/>
      <c r="AA216" s="220"/>
    </row>
    <row r="217" spans="1:27" ht="20.100000000000001" customHeight="1" x14ac:dyDescent="0.15">
      <c r="A217" s="194"/>
      <c r="B217" s="194"/>
      <c r="C217" s="211"/>
      <c r="D217" s="212"/>
      <c r="E217" s="217"/>
      <c r="F217" s="217"/>
      <c r="G217" s="217"/>
      <c r="H217" s="217"/>
      <c r="I217" s="214"/>
      <c r="J217" s="219" t="str">
        <f>日付例&amp;"　年月日を入力してください。創業日が1900/3/31以前の場合は、入力不要です。"</f>
        <v>例)2025/4/1、R7/4/1　年月日を入力してください。創業日が1900/3/31以前の場合は、入力不要です。</v>
      </c>
      <c r="K217" s="218"/>
      <c r="L217" s="218"/>
      <c r="M217" s="218"/>
      <c r="N217" s="329"/>
      <c r="O217" s="219"/>
      <c r="P217" s="227"/>
      <c r="Q217" s="219"/>
      <c r="R217" s="219"/>
      <c r="S217" s="219"/>
      <c r="T217" s="219"/>
      <c r="U217" s="219"/>
      <c r="V217" s="219"/>
      <c r="W217" s="219"/>
      <c r="X217" s="219"/>
      <c r="Y217" s="219"/>
      <c r="Z217" s="230"/>
      <c r="AA217" s="220"/>
    </row>
    <row r="218" spans="1:27" ht="20.100000000000001" customHeight="1" x14ac:dyDescent="0.15">
      <c r="A218" s="194"/>
      <c r="B218" s="194"/>
      <c r="C218" s="211"/>
      <c r="D218" s="212">
        <v>7</v>
      </c>
      <c r="E218" s="217" t="s">
        <v>26</v>
      </c>
      <c r="F218" s="217"/>
      <c r="G218" s="217"/>
      <c r="H218" s="217"/>
      <c r="I218" s="114"/>
      <c r="J218" s="73"/>
      <c r="K218" s="73"/>
      <c r="L218" s="73"/>
      <c r="M218" s="73"/>
      <c r="N218" s="330" t="s">
        <v>27</v>
      </c>
      <c r="O218" s="114"/>
      <c r="P218" s="114"/>
      <c r="Q218" s="331" t="s">
        <v>28</v>
      </c>
      <c r="R218" s="285"/>
      <c r="S218" s="285"/>
      <c r="T218" s="285"/>
      <c r="U218" s="285"/>
      <c r="V218" s="285"/>
      <c r="W218" s="285"/>
      <c r="X218" s="285"/>
      <c r="Y218" s="285"/>
      <c r="Z218" s="328"/>
      <c r="AA218" s="220"/>
    </row>
    <row r="219" spans="1:27" ht="20.100000000000001" customHeight="1" x14ac:dyDescent="0.15">
      <c r="A219" s="194"/>
      <c r="B219" s="194"/>
      <c r="C219" s="211"/>
      <c r="D219" s="212"/>
      <c r="E219" s="326" t="s">
        <v>29</v>
      </c>
      <c r="F219" s="217"/>
      <c r="G219" s="217"/>
      <c r="H219" s="217"/>
      <c r="I219" s="332"/>
      <c r="J219" s="219" t="str">
        <f>日付例&amp;"　年月日を入力してください。"</f>
        <v>例)2025/4/1、R7/4/1　年月日を入力してください。</v>
      </c>
      <c r="K219" s="219"/>
      <c r="L219" s="219"/>
      <c r="M219" s="227"/>
      <c r="N219" s="329"/>
      <c r="O219" s="219"/>
      <c r="P219" s="227"/>
      <c r="Q219" s="219"/>
      <c r="R219" s="219"/>
      <c r="S219" s="219"/>
      <c r="T219" s="219"/>
      <c r="U219" s="219"/>
      <c r="V219" s="219"/>
      <c r="W219" s="219"/>
      <c r="X219" s="219"/>
      <c r="Y219" s="219"/>
      <c r="Z219" s="230"/>
      <c r="AA219" s="220"/>
    </row>
    <row r="220" spans="1:27" ht="20.100000000000001" customHeight="1" x14ac:dyDescent="0.15">
      <c r="A220" s="194"/>
      <c r="B220" s="194"/>
      <c r="C220" s="211"/>
      <c r="D220" s="212">
        <v>8</v>
      </c>
      <c r="E220" s="333" t="s">
        <v>142</v>
      </c>
      <c r="F220" s="217"/>
      <c r="G220" s="217"/>
      <c r="H220" s="217"/>
      <c r="I220" s="114"/>
      <c r="J220" s="73"/>
      <c r="K220" s="73"/>
      <c r="L220" s="73"/>
      <c r="M220" s="73"/>
      <c r="N220" s="334"/>
      <c r="O220" s="285"/>
      <c r="P220" s="284"/>
      <c r="Q220" s="285"/>
      <c r="R220" s="285"/>
      <c r="S220" s="285"/>
      <c r="T220" s="285"/>
      <c r="U220" s="285"/>
      <c r="V220" s="285"/>
      <c r="W220" s="285"/>
      <c r="X220" s="285"/>
      <c r="Y220" s="285"/>
      <c r="Z220" s="328"/>
      <c r="AA220" s="220"/>
    </row>
    <row r="221" spans="1:27" ht="20.100000000000001" customHeight="1" x14ac:dyDescent="0.15">
      <c r="A221" s="194"/>
      <c r="B221" s="194"/>
      <c r="C221" s="211"/>
      <c r="D221" s="212"/>
      <c r="E221" s="326" t="s">
        <v>88</v>
      </c>
      <c r="F221" s="217"/>
      <c r="G221" s="217"/>
      <c r="H221" s="217"/>
      <c r="I221" s="335"/>
      <c r="J221" s="219" t="str">
        <f>日付例&amp;"　年月日を入力してください。"</f>
        <v>例)2025/4/1、R7/4/1　年月日を入力してください。</v>
      </c>
      <c r="K221" s="219"/>
      <c r="L221" s="219"/>
      <c r="M221" s="227"/>
      <c r="N221" s="329"/>
      <c r="O221" s="219"/>
      <c r="P221" s="227"/>
      <c r="Q221" s="219"/>
      <c r="R221" s="219"/>
      <c r="S221" s="219"/>
      <c r="T221" s="219"/>
      <c r="U221" s="219"/>
      <c r="V221" s="219"/>
      <c r="W221" s="219"/>
      <c r="X221" s="219"/>
      <c r="Y221" s="219"/>
      <c r="Z221" s="230"/>
      <c r="AA221" s="220"/>
    </row>
    <row r="222" spans="1:27" ht="20.100000000000001" customHeight="1" x14ac:dyDescent="0.15">
      <c r="A222" s="194"/>
      <c r="B222" s="194"/>
      <c r="C222" s="211"/>
      <c r="D222" s="212">
        <v>9</v>
      </c>
      <c r="E222" s="192" t="s">
        <v>168</v>
      </c>
      <c r="I222" s="279"/>
      <c r="J222" s="279"/>
      <c r="K222" s="279"/>
      <c r="L222" s="279"/>
      <c r="M222" s="217"/>
      <c r="N222" s="217"/>
      <c r="O222" s="217"/>
      <c r="P222" s="217"/>
      <c r="Q222" s="217"/>
      <c r="R222" s="217"/>
      <c r="S222" s="217"/>
      <c r="T222" s="217"/>
      <c r="U222" s="217"/>
      <c r="V222" s="217"/>
      <c r="W222" s="217"/>
      <c r="X222" s="217"/>
      <c r="Z222" s="260"/>
    </row>
    <row r="223" spans="1:27" ht="20.100000000000001" customHeight="1" x14ac:dyDescent="0.15">
      <c r="A223" s="194">
        <f>IFERROR(IF(TRIM($I223)="",1001,0),3)</f>
        <v>1001</v>
      </c>
      <c r="B223" s="194"/>
      <c r="C223" s="211"/>
      <c r="E223" s="336" t="s">
        <v>126</v>
      </c>
      <c r="F223" s="337"/>
      <c r="G223" s="337"/>
      <c r="H223" s="338"/>
      <c r="I223" s="124"/>
      <c r="J223" s="168"/>
      <c r="K223" s="168"/>
      <c r="L223" s="168"/>
      <c r="M223" s="169"/>
      <c r="Y223" s="217"/>
      <c r="Z223" s="260"/>
    </row>
    <row r="224" spans="1:27" ht="20.100000000000001" customHeight="1" x14ac:dyDescent="0.15">
      <c r="A224" s="194">
        <f>IFERROR(IF(TRIM($I224)="",1001,0),3)</f>
        <v>1001</v>
      </c>
      <c r="B224" s="194"/>
      <c r="C224" s="211"/>
      <c r="D224" s="212"/>
      <c r="E224" s="339" t="s">
        <v>127</v>
      </c>
      <c r="F224" s="340"/>
      <c r="G224" s="340"/>
      <c r="H224" s="341"/>
      <c r="I224" s="116"/>
      <c r="J224" s="136"/>
      <c r="K224" s="136"/>
      <c r="L224" s="136"/>
      <c r="M224" s="137"/>
      <c r="Y224" s="217"/>
      <c r="Z224" s="260"/>
    </row>
    <row r="225" spans="1:27" ht="20.100000000000001" customHeight="1" x14ac:dyDescent="0.15">
      <c r="A225" s="194">
        <f>IFERROR(IF(TRIM($I225)="",1001,0),3)</f>
        <v>1001</v>
      </c>
      <c r="B225" s="194"/>
      <c r="C225" s="211"/>
      <c r="D225" s="212"/>
      <c r="E225" s="342" t="s">
        <v>128</v>
      </c>
      <c r="F225" s="343"/>
      <c r="G225" s="343"/>
      <c r="H225" s="344"/>
      <c r="I225" s="116"/>
      <c r="J225" s="136"/>
      <c r="K225" s="136"/>
      <c r="L225" s="136"/>
      <c r="M225" s="137"/>
      <c r="Y225" s="217"/>
      <c r="Z225" s="260"/>
    </row>
    <row r="226" spans="1:27" ht="20.100000000000001" customHeight="1" x14ac:dyDescent="0.15">
      <c r="A226" s="194"/>
      <c r="B226" s="194"/>
      <c r="C226" s="211"/>
      <c r="D226" s="212"/>
      <c r="E226" s="339" t="s">
        <v>129</v>
      </c>
      <c r="F226" s="340"/>
      <c r="G226" s="340"/>
      <c r="H226" s="341"/>
      <c r="I226" s="345">
        <f>I223+I224+I225</f>
        <v>0</v>
      </c>
      <c r="J226" s="346"/>
      <c r="K226" s="346"/>
      <c r="L226" s="346"/>
      <c r="M226" s="347"/>
      <c r="Y226" s="217"/>
      <c r="Z226" s="260"/>
    </row>
    <row r="227" spans="1:27" ht="20.100000000000001" customHeight="1" x14ac:dyDescent="0.15">
      <c r="A227" s="194">
        <f>IFERROR(IF(TRIM($I227)="",1001,0),3)</f>
        <v>1001</v>
      </c>
      <c r="B227" s="194"/>
      <c r="C227" s="211"/>
      <c r="D227" s="212"/>
      <c r="E227" s="348" t="s">
        <v>130</v>
      </c>
      <c r="F227" s="349"/>
      <c r="G227" s="349"/>
      <c r="H227" s="350"/>
      <c r="I227" s="127"/>
      <c r="J227" s="128"/>
      <c r="K227" s="128"/>
      <c r="L227" s="128"/>
      <c r="M227" s="129"/>
      <c r="Y227" s="217"/>
      <c r="Z227" s="260"/>
    </row>
    <row r="228" spans="1:27" ht="20.100000000000001" customHeight="1" x14ac:dyDescent="0.15">
      <c r="A228" s="194"/>
      <c r="B228" s="194"/>
      <c r="C228" s="211"/>
      <c r="D228" s="212"/>
      <c r="E228" s="351"/>
      <c r="F228" s="352"/>
      <c r="G228" s="334"/>
      <c r="H228" s="334"/>
      <c r="I228" s="353"/>
      <c r="J228" s="334"/>
      <c r="K228" s="334"/>
      <c r="Y228" s="217"/>
      <c r="Z228" s="260"/>
    </row>
    <row r="229" spans="1:27" ht="20.100000000000001" customHeight="1" x14ac:dyDescent="0.15">
      <c r="A229" s="194"/>
      <c r="B229" s="194"/>
      <c r="C229" s="211"/>
      <c r="D229" s="212">
        <v>10</v>
      </c>
      <c r="E229" s="192" t="s">
        <v>47</v>
      </c>
      <c r="I229" s="140"/>
      <c r="J229" s="115"/>
      <c r="K229" s="115"/>
      <c r="L229" s="115"/>
      <c r="M229" s="115"/>
      <c r="N229" s="217"/>
      <c r="O229" s="217"/>
      <c r="P229" s="217"/>
      <c r="Q229" s="217"/>
      <c r="R229" s="217"/>
      <c r="S229" s="217"/>
      <c r="T229" s="217"/>
      <c r="U229" s="217"/>
      <c r="V229" s="217"/>
      <c r="W229" s="217"/>
      <c r="X229" s="217"/>
      <c r="Y229" s="217"/>
      <c r="Z229" s="216"/>
    </row>
    <row r="230" spans="1:27" ht="60" customHeight="1" x14ac:dyDescent="0.15">
      <c r="A230" s="194"/>
      <c r="B230" s="194"/>
      <c r="C230" s="220"/>
      <c r="D230" s="217"/>
      <c r="E230" s="217"/>
      <c r="F230" s="217"/>
      <c r="G230" s="217"/>
      <c r="H230" s="217"/>
      <c r="I230" s="214"/>
      <c r="J230" s="283" t="s">
        <v>146</v>
      </c>
      <c r="K230" s="283"/>
      <c r="L230" s="283"/>
      <c r="M230" s="283"/>
      <c r="N230" s="283"/>
      <c r="O230" s="283"/>
      <c r="P230" s="283"/>
      <c r="Q230" s="283"/>
      <c r="R230" s="283"/>
      <c r="S230" s="283"/>
      <c r="T230" s="283"/>
      <c r="U230" s="283"/>
      <c r="V230" s="283"/>
      <c r="W230" s="283"/>
      <c r="X230" s="283"/>
      <c r="Y230" s="283"/>
      <c r="Z230" s="216"/>
    </row>
    <row r="231" spans="1:27" ht="20.100000000000001" customHeight="1" x14ac:dyDescent="0.15">
      <c r="A231" s="194"/>
      <c r="B231" s="194"/>
      <c r="C231" s="207"/>
      <c r="D231" s="212">
        <v>11</v>
      </c>
      <c r="E231" s="217" t="s">
        <v>16</v>
      </c>
      <c r="F231" s="208"/>
      <c r="G231" s="208"/>
      <c r="H231" s="208"/>
      <c r="I231" s="217"/>
      <c r="J231" s="217"/>
      <c r="K231" s="217"/>
      <c r="L231" s="217"/>
      <c r="M231" s="217"/>
      <c r="N231" s="217"/>
      <c r="O231" s="217"/>
      <c r="P231" s="217"/>
      <c r="Q231" s="217"/>
      <c r="R231" s="217"/>
      <c r="S231" s="217"/>
      <c r="T231" s="217"/>
      <c r="U231" s="217"/>
      <c r="V231" s="217"/>
      <c r="W231" s="217"/>
      <c r="X231" s="217"/>
      <c r="Y231" s="217"/>
      <c r="Z231" s="216"/>
      <c r="AA231" s="220"/>
    </row>
    <row r="232" spans="1:27" ht="20.100000000000001" customHeight="1" x14ac:dyDescent="0.15">
      <c r="A232" s="194"/>
      <c r="B232" s="194"/>
      <c r="C232" s="211"/>
      <c r="D232" s="260"/>
      <c r="E232" s="354" t="s">
        <v>17</v>
      </c>
      <c r="F232" s="355"/>
      <c r="G232" s="355"/>
      <c r="H232" s="356"/>
      <c r="I232" s="357" t="s">
        <v>206</v>
      </c>
      <c r="J232" s="358"/>
      <c r="K232" s="358"/>
      <c r="L232" s="358"/>
      <c r="M232" s="359"/>
      <c r="Z232" s="260"/>
      <c r="AA232" s="220"/>
    </row>
    <row r="233" spans="1:27" ht="20.100000000000001" customHeight="1" x14ac:dyDescent="0.15">
      <c r="A233" s="194"/>
      <c r="B233" s="194"/>
      <c r="C233" s="211"/>
      <c r="D233" s="260"/>
      <c r="E233" s="360" t="s">
        <v>18</v>
      </c>
      <c r="F233" s="361"/>
      <c r="G233" s="361"/>
      <c r="H233" s="362"/>
      <c r="I233" s="124"/>
      <c r="J233" s="125"/>
      <c r="K233" s="125"/>
      <c r="L233" s="125"/>
      <c r="M233" s="126"/>
      <c r="Z233" s="260"/>
      <c r="AA233" s="220"/>
    </row>
    <row r="234" spans="1:27" ht="20.100000000000001" customHeight="1" x14ac:dyDescent="0.15">
      <c r="A234" s="194"/>
      <c r="B234" s="194"/>
      <c r="C234" s="211"/>
      <c r="D234" s="260"/>
      <c r="E234" s="363" t="s">
        <v>19</v>
      </c>
      <c r="F234" s="364"/>
      <c r="G234" s="364"/>
      <c r="H234" s="365"/>
      <c r="I234" s="116"/>
      <c r="J234" s="117"/>
      <c r="K234" s="117"/>
      <c r="L234" s="117"/>
      <c r="M234" s="118"/>
      <c r="Z234" s="260"/>
      <c r="AA234" s="220"/>
    </row>
    <row r="235" spans="1:27" ht="20.100000000000001" customHeight="1" x14ac:dyDescent="0.15">
      <c r="A235" s="194"/>
      <c r="B235" s="194"/>
      <c r="C235" s="211"/>
      <c r="D235" s="260"/>
      <c r="E235" s="363" t="s">
        <v>20</v>
      </c>
      <c r="F235" s="364"/>
      <c r="G235" s="364"/>
      <c r="H235" s="365"/>
      <c r="I235" s="116"/>
      <c r="J235" s="117"/>
      <c r="K235" s="117"/>
      <c r="L235" s="117"/>
      <c r="M235" s="118"/>
      <c r="Z235" s="260"/>
      <c r="AA235" s="220"/>
    </row>
    <row r="236" spans="1:27" ht="20.100000000000001" customHeight="1" thickBot="1" x14ac:dyDescent="0.2">
      <c r="A236" s="194"/>
      <c r="B236" s="194"/>
      <c r="C236" s="211"/>
      <c r="D236" s="260"/>
      <c r="E236" s="366" t="s">
        <v>21</v>
      </c>
      <c r="F236" s="367"/>
      <c r="G236" s="367"/>
      <c r="H236" s="368"/>
      <c r="I236" s="143"/>
      <c r="J236" s="170"/>
      <c r="K236" s="170"/>
      <c r="L236" s="170"/>
      <c r="M236" s="171"/>
      <c r="Z236" s="260"/>
      <c r="AA236" s="220"/>
    </row>
    <row r="237" spans="1:27" ht="20.100000000000001" customHeight="1" thickTop="1" x14ac:dyDescent="0.15">
      <c r="A237" s="194"/>
      <c r="B237" s="194"/>
      <c r="C237" s="211"/>
      <c r="E237" s="369" t="s">
        <v>131</v>
      </c>
      <c r="F237" s="370"/>
      <c r="G237" s="370"/>
      <c r="H237" s="371"/>
      <c r="I237" s="372">
        <f>I233+I235+I236</f>
        <v>0</v>
      </c>
      <c r="J237" s="373"/>
      <c r="K237" s="373"/>
      <c r="L237" s="373"/>
      <c r="M237" s="374"/>
      <c r="Z237" s="260"/>
      <c r="AA237" s="220"/>
    </row>
    <row r="238" spans="1:27" ht="20.100000000000001" customHeight="1" x14ac:dyDescent="0.15">
      <c r="A238" s="194"/>
      <c r="B238" s="194"/>
      <c r="C238" s="211"/>
      <c r="D238" s="212"/>
      <c r="E238" s="217"/>
      <c r="F238" s="217"/>
      <c r="G238" s="217"/>
      <c r="H238" s="217"/>
      <c r="I238" s="285"/>
      <c r="J238" s="285"/>
      <c r="K238" s="285"/>
      <c r="L238" s="334"/>
      <c r="M238" s="334"/>
      <c r="N238" s="334"/>
      <c r="O238" s="285"/>
      <c r="P238" s="285"/>
      <c r="Q238" s="285"/>
      <c r="R238" s="285"/>
      <c r="S238" s="285"/>
      <c r="T238" s="285"/>
      <c r="U238" s="285"/>
      <c r="V238" s="285"/>
      <c r="W238" s="285"/>
      <c r="X238" s="285"/>
      <c r="Y238" s="285"/>
      <c r="Z238" s="328"/>
      <c r="AA238" s="220"/>
    </row>
    <row r="239" spans="1:27" ht="20.100000000000001" customHeight="1" x14ac:dyDescent="0.15">
      <c r="A239" s="194"/>
      <c r="B239" s="194"/>
      <c r="C239" s="211"/>
      <c r="D239" s="212">
        <v>12</v>
      </c>
      <c r="E239" s="217" t="s">
        <v>208</v>
      </c>
      <c r="F239" s="217"/>
      <c r="G239" s="217"/>
      <c r="H239" s="217"/>
      <c r="I239" s="249"/>
      <c r="Z239" s="260"/>
      <c r="AA239" s="220"/>
    </row>
    <row r="240" spans="1:27" ht="20.100000000000001" customHeight="1" x14ac:dyDescent="0.15">
      <c r="A240" s="194"/>
      <c r="B240" s="194"/>
      <c r="C240" s="211"/>
      <c r="D240" s="260"/>
      <c r="E240" s="354" t="s">
        <v>17</v>
      </c>
      <c r="F240" s="355"/>
      <c r="G240" s="355"/>
      <c r="H240" s="356"/>
      <c r="I240" s="357" t="s">
        <v>132</v>
      </c>
      <c r="J240" s="358"/>
      <c r="K240" s="358"/>
      <c r="L240" s="358"/>
      <c r="M240" s="359"/>
      <c r="Z240" s="260"/>
      <c r="AA240" s="220"/>
    </row>
    <row r="241" spans="1:27" ht="20.100000000000001" customHeight="1" x14ac:dyDescent="0.15">
      <c r="A241" s="194"/>
      <c r="B241" s="194"/>
      <c r="C241" s="211"/>
      <c r="D241" s="212"/>
      <c r="E241" s="375" t="s">
        <v>204</v>
      </c>
      <c r="F241" s="376"/>
      <c r="G241" s="376"/>
      <c r="H241" s="377"/>
      <c r="I241" s="124"/>
      <c r="J241" s="125"/>
      <c r="K241" s="125"/>
      <c r="L241" s="125"/>
      <c r="M241" s="126"/>
      <c r="N241" s="192" t="s">
        <v>133</v>
      </c>
      <c r="Z241" s="260"/>
      <c r="AA241" s="220"/>
    </row>
    <row r="242" spans="1:27" ht="20.100000000000001" customHeight="1" thickBot="1" x14ac:dyDescent="0.2">
      <c r="A242" s="194"/>
      <c r="B242" s="194"/>
      <c r="C242" s="211"/>
      <c r="D242" s="212"/>
      <c r="E242" s="378" t="s">
        <v>205</v>
      </c>
      <c r="F242" s="379"/>
      <c r="G242" s="379"/>
      <c r="H242" s="380"/>
      <c r="I242" s="143"/>
      <c r="J242" s="170"/>
      <c r="K242" s="170"/>
      <c r="L242" s="170"/>
      <c r="M242" s="171"/>
      <c r="N242" s="192" t="s">
        <v>133</v>
      </c>
      <c r="Z242" s="260"/>
      <c r="AA242" s="220"/>
    </row>
    <row r="243" spans="1:27" ht="20.100000000000001" customHeight="1" thickTop="1" x14ac:dyDescent="0.15">
      <c r="A243" s="194"/>
      <c r="B243" s="194"/>
      <c r="C243" s="211"/>
      <c r="D243" s="212"/>
      <c r="E243" s="369" t="s">
        <v>277</v>
      </c>
      <c r="F243" s="370"/>
      <c r="G243" s="370"/>
      <c r="H243" s="371"/>
      <c r="I243" s="381" t="str">
        <f>IFERROR(ROUND(I241*100/I242,1),"")</f>
        <v/>
      </c>
      <c r="J243" s="382"/>
      <c r="K243" s="382"/>
      <c r="L243" s="382"/>
      <c r="M243" s="383"/>
      <c r="N243" s="192" t="s">
        <v>54</v>
      </c>
      <c r="Z243" s="260"/>
      <c r="AA243" s="220"/>
    </row>
    <row r="244" spans="1:27" ht="20.100000000000001" customHeight="1" x14ac:dyDescent="0.15">
      <c r="A244" s="194"/>
      <c r="B244" s="194"/>
      <c r="C244" s="211"/>
      <c r="D244" s="212"/>
      <c r="E244" s="285"/>
      <c r="F244" s="285"/>
      <c r="G244" s="285"/>
      <c r="H244" s="285"/>
      <c r="I244" s="285"/>
      <c r="J244" s="285"/>
      <c r="K244" s="285"/>
      <c r="L244" s="285"/>
      <c r="M244" s="285"/>
      <c r="N244" s="285"/>
      <c r="O244" s="285"/>
      <c r="P244" s="285"/>
      <c r="Q244" s="285"/>
      <c r="R244" s="285"/>
      <c r="S244" s="285"/>
      <c r="T244" s="285"/>
      <c r="U244" s="285"/>
      <c r="V244" s="285"/>
      <c r="W244" s="285"/>
      <c r="X244" s="285"/>
      <c r="Y244" s="285"/>
      <c r="Z244" s="328"/>
      <c r="AA244" s="220"/>
    </row>
    <row r="245" spans="1:27" ht="20.100000000000001" customHeight="1" x14ac:dyDescent="0.15">
      <c r="A245" s="194"/>
      <c r="B245" s="194"/>
      <c r="C245" s="231"/>
      <c r="D245" s="232"/>
      <c r="E245" s="232"/>
      <c r="F245" s="232"/>
      <c r="G245" s="232"/>
      <c r="H245" s="232"/>
      <c r="I245" s="232"/>
      <c r="J245" s="233"/>
      <c r="K245" s="233"/>
      <c r="L245" s="233"/>
      <c r="M245" s="256"/>
      <c r="N245" s="233"/>
      <c r="O245" s="233"/>
      <c r="P245" s="256"/>
      <c r="Q245" s="233"/>
      <c r="R245" s="233"/>
      <c r="S245" s="233"/>
      <c r="T245" s="233"/>
      <c r="U245" s="233"/>
      <c r="V245" s="233"/>
      <c r="W245" s="233"/>
      <c r="X245" s="233"/>
      <c r="Y245" s="233"/>
      <c r="Z245" s="384"/>
      <c r="AA245" s="220"/>
    </row>
    <row r="246" spans="1:27" ht="20.100000000000001" customHeight="1" x14ac:dyDescent="0.15">
      <c r="A246" s="194"/>
      <c r="B246" s="194"/>
      <c r="C246" s="217"/>
      <c r="D246" s="217"/>
      <c r="E246" s="217"/>
      <c r="F246" s="217"/>
      <c r="G246" s="217"/>
      <c r="H246" s="217"/>
      <c r="I246" s="217"/>
      <c r="J246" s="237"/>
      <c r="K246" s="237"/>
      <c r="L246" s="237"/>
      <c r="M246" s="257"/>
      <c r="N246" s="237"/>
      <c r="O246" s="237"/>
      <c r="P246" s="257"/>
      <c r="Q246" s="237"/>
      <c r="R246" s="237"/>
      <c r="S246" s="237"/>
      <c r="T246" s="237"/>
      <c r="U246" s="237"/>
      <c r="V246" s="237"/>
      <c r="W246" s="237"/>
      <c r="X246" s="237"/>
      <c r="Y246" s="237"/>
      <c r="Z246" s="237"/>
      <c r="AA246" s="237"/>
    </row>
    <row r="247" spans="1:27" ht="20.100000000000001" customHeight="1" x14ac:dyDescent="0.15">
      <c r="A247" s="194"/>
      <c r="B247" s="194"/>
      <c r="C247" s="217"/>
      <c r="D247" s="217"/>
      <c r="E247" s="217"/>
      <c r="F247" s="217"/>
      <c r="G247" s="217"/>
      <c r="H247" s="217"/>
      <c r="I247" s="217"/>
      <c r="J247" s="237"/>
      <c r="K247" s="237"/>
      <c r="L247" s="237"/>
      <c r="M247" s="257"/>
      <c r="Y247" s="237"/>
      <c r="Z247" s="237"/>
      <c r="AA247" s="237"/>
    </row>
    <row r="248" spans="1:27" ht="20.100000000000001" customHeight="1" x14ac:dyDescent="0.15">
      <c r="A248" s="194"/>
      <c r="B248" s="194"/>
      <c r="C248" s="204" t="s">
        <v>235</v>
      </c>
      <c r="D248" s="205"/>
      <c r="E248" s="205"/>
      <c r="F248" s="205"/>
      <c r="G248" s="205"/>
      <c r="H248" s="206"/>
      <c r="I248" s="275"/>
      <c r="J248" s="265"/>
      <c r="K248" s="265"/>
      <c r="L248" s="265"/>
      <c r="M248" s="265"/>
      <c r="N248" s="265"/>
      <c r="O248" s="265"/>
      <c r="P248" s="265"/>
      <c r="Q248" s="265"/>
      <c r="R248" s="265"/>
      <c r="S248" s="265"/>
      <c r="T248" s="265"/>
      <c r="U248" s="265"/>
      <c r="V248" s="265"/>
      <c r="W248" s="265"/>
      <c r="X248" s="265"/>
      <c r="Y248" s="265"/>
      <c r="Z248" s="265"/>
    </row>
    <row r="249" spans="1:27" ht="20.100000000000001" customHeight="1" x14ac:dyDescent="0.15">
      <c r="A249" s="194"/>
      <c r="B249" s="194"/>
      <c r="C249" s="207"/>
      <c r="D249" s="212"/>
      <c r="E249" s="385"/>
      <c r="F249" s="208"/>
      <c r="G249" s="208"/>
      <c r="H249" s="208"/>
      <c r="I249" s="217"/>
      <c r="J249" s="217"/>
      <c r="K249" s="217"/>
      <c r="L249" s="217"/>
      <c r="M249" s="217"/>
      <c r="N249" s="217"/>
      <c r="O249" s="217"/>
      <c r="P249" s="217"/>
      <c r="Q249" s="217"/>
      <c r="R249" s="217"/>
      <c r="S249" s="217"/>
      <c r="T249" s="217"/>
      <c r="U249" s="217"/>
      <c r="V249" s="217"/>
      <c r="W249" s="217"/>
      <c r="X249" s="217"/>
      <c r="Y249" s="217"/>
      <c r="Z249" s="216"/>
    </row>
    <row r="250" spans="1:27" ht="45" customHeight="1" x14ac:dyDescent="0.15">
      <c r="A250" s="194"/>
      <c r="B250" s="194"/>
      <c r="C250" s="386"/>
      <c r="D250" s="387" t="s">
        <v>212</v>
      </c>
      <c r="E250" s="387"/>
      <c r="F250" s="387"/>
      <c r="G250" s="387"/>
      <c r="H250" s="387"/>
      <c r="I250" s="387"/>
      <c r="J250" s="387"/>
      <c r="K250" s="387"/>
      <c r="L250" s="387"/>
      <c r="M250" s="387"/>
      <c r="N250" s="387"/>
      <c r="O250" s="387"/>
      <c r="P250" s="387"/>
      <c r="Q250" s="387"/>
      <c r="R250" s="387"/>
      <c r="S250" s="387"/>
      <c r="T250" s="387"/>
      <c r="U250" s="387"/>
      <c r="V250" s="387"/>
      <c r="W250" s="387"/>
      <c r="X250" s="387"/>
      <c r="Y250" s="387"/>
      <c r="Z250" s="216"/>
    </row>
    <row r="251" spans="1:27" ht="20.100000000000001" customHeight="1" x14ac:dyDescent="0.15">
      <c r="A251" s="194"/>
      <c r="B251" s="194"/>
      <c r="C251" s="388"/>
      <c r="D251" s="389" t="s">
        <v>75</v>
      </c>
      <c r="E251" s="390"/>
      <c r="F251" s="390"/>
      <c r="G251" s="390"/>
      <c r="H251" s="390"/>
      <c r="I251" s="390"/>
      <c r="J251" s="391"/>
      <c r="K251" s="392" t="s">
        <v>134</v>
      </c>
      <c r="L251" s="393"/>
      <c r="M251" s="393"/>
      <c r="N251" s="393"/>
      <c r="O251" s="393"/>
      <c r="P251" s="393"/>
      <c r="Q251" s="394" t="s">
        <v>135</v>
      </c>
      <c r="R251" s="395"/>
      <c r="S251" s="395"/>
      <c r="T251" s="396"/>
      <c r="U251" s="397" t="s">
        <v>207</v>
      </c>
      <c r="V251" s="398"/>
      <c r="W251" s="398"/>
      <c r="X251" s="398"/>
      <c r="Y251" s="399"/>
      <c r="Z251" s="216"/>
    </row>
    <row r="252" spans="1:27" ht="20.100000000000001" customHeight="1" x14ac:dyDescent="0.15">
      <c r="A252" s="278"/>
      <c r="B252" s="194"/>
      <c r="C252" s="400"/>
      <c r="D252" s="401"/>
      <c r="E252" s="402"/>
      <c r="F252" s="402"/>
      <c r="G252" s="402"/>
      <c r="H252" s="402"/>
      <c r="I252" s="403"/>
      <c r="J252" s="404"/>
      <c r="K252" s="172"/>
      <c r="L252" s="173"/>
      <c r="M252" s="173"/>
      <c r="N252" s="405" t="s">
        <v>171</v>
      </c>
      <c r="O252" s="3"/>
      <c r="P252" s="406" t="s">
        <v>171</v>
      </c>
      <c r="Q252" s="2"/>
      <c r="R252" s="334" t="s">
        <v>171</v>
      </c>
      <c r="S252" s="6"/>
      <c r="T252" s="407" t="s">
        <v>171</v>
      </c>
      <c r="U252" s="408"/>
      <c r="V252" s="409"/>
      <c r="W252" s="409"/>
      <c r="X252" s="409"/>
      <c r="Y252" s="410"/>
      <c r="Z252" s="260"/>
    </row>
    <row r="253" spans="1:27" ht="20.100000000000001" customHeight="1" x14ac:dyDescent="0.15">
      <c r="A253" s="278"/>
      <c r="B253" s="194"/>
      <c r="C253" s="400"/>
      <c r="D253" s="411"/>
      <c r="E253" s="412"/>
      <c r="F253" s="412"/>
      <c r="G253" s="412"/>
      <c r="H253" s="412"/>
      <c r="I253" s="413"/>
      <c r="J253" s="414"/>
      <c r="K253" s="174"/>
      <c r="L253" s="175"/>
      <c r="M253" s="175"/>
      <c r="N253" s="415" t="s">
        <v>172</v>
      </c>
      <c r="O253" s="4"/>
      <c r="P253" s="416" t="s">
        <v>172</v>
      </c>
      <c r="Q253" s="5"/>
      <c r="R253" s="415" t="s">
        <v>172</v>
      </c>
      <c r="S253" s="4"/>
      <c r="T253" s="417" t="s">
        <v>172</v>
      </c>
      <c r="U253" s="418"/>
      <c r="V253" s="419"/>
      <c r="W253" s="419"/>
      <c r="X253" s="419"/>
      <c r="Y253" s="420"/>
      <c r="Z253" s="260"/>
    </row>
    <row r="254" spans="1:27" ht="20.100000000000001" customHeight="1" x14ac:dyDescent="0.15">
      <c r="A254" s="194"/>
      <c r="B254" s="194"/>
      <c r="C254" s="388"/>
      <c r="D254" s="421" t="s">
        <v>48</v>
      </c>
      <c r="E254" s="422"/>
      <c r="F254" s="422"/>
      <c r="G254" s="422"/>
      <c r="H254" s="422"/>
      <c r="I254" s="423"/>
      <c r="J254" s="424"/>
      <c r="K254" s="124"/>
      <c r="L254" s="159"/>
      <c r="M254" s="159"/>
      <c r="N254" s="160"/>
      <c r="O254" s="161"/>
      <c r="P254" s="162"/>
      <c r="Q254" s="124"/>
      <c r="R254" s="158"/>
      <c r="S254" s="161"/>
      <c r="T254" s="126"/>
      <c r="U254" s="124"/>
      <c r="V254" s="125"/>
      <c r="W254" s="125"/>
      <c r="X254" s="125"/>
      <c r="Y254" s="126"/>
      <c r="Z254" s="216"/>
    </row>
    <row r="255" spans="1:27" ht="20.100000000000001" customHeight="1" x14ac:dyDescent="0.15">
      <c r="A255" s="194"/>
      <c r="B255" s="194"/>
      <c r="C255" s="388"/>
      <c r="D255" s="425" t="s">
        <v>34</v>
      </c>
      <c r="E255" s="426"/>
      <c r="F255" s="427" t="s">
        <v>147</v>
      </c>
      <c r="G255" s="428"/>
      <c r="H255" s="428"/>
      <c r="I255" s="429"/>
      <c r="J255" s="430"/>
      <c r="K255" s="116"/>
      <c r="L255" s="141"/>
      <c r="M255" s="141"/>
      <c r="N255" s="142"/>
      <c r="O255" s="105"/>
      <c r="P255" s="106"/>
      <c r="Q255" s="116"/>
      <c r="R255" s="163"/>
      <c r="S255" s="105"/>
      <c r="T255" s="118"/>
      <c r="U255" s="116"/>
      <c r="V255" s="117"/>
      <c r="W255" s="117"/>
      <c r="X255" s="117"/>
      <c r="Y255" s="118"/>
      <c r="Z255" s="216"/>
    </row>
    <row r="256" spans="1:27" ht="20.100000000000001" customHeight="1" x14ac:dyDescent="0.15">
      <c r="A256" s="194"/>
      <c r="B256" s="194"/>
      <c r="C256" s="388"/>
      <c r="D256" s="431"/>
      <c r="E256" s="432"/>
      <c r="F256" s="427" t="s">
        <v>148</v>
      </c>
      <c r="G256" s="428"/>
      <c r="H256" s="428"/>
      <c r="I256" s="429"/>
      <c r="J256" s="430"/>
      <c r="K256" s="116"/>
      <c r="L256" s="141"/>
      <c r="M256" s="141"/>
      <c r="N256" s="142"/>
      <c r="O256" s="105"/>
      <c r="P256" s="106"/>
      <c r="Q256" s="116"/>
      <c r="R256" s="142"/>
      <c r="S256" s="105"/>
      <c r="T256" s="106"/>
      <c r="U256" s="116"/>
      <c r="V256" s="141"/>
      <c r="W256" s="141"/>
      <c r="X256" s="141"/>
      <c r="Y256" s="106"/>
      <c r="Z256" s="216"/>
    </row>
    <row r="257" spans="1:27" ht="20.100000000000001" customHeight="1" x14ac:dyDescent="0.15">
      <c r="A257" s="194"/>
      <c r="B257" s="194"/>
      <c r="C257" s="388"/>
      <c r="D257" s="433" t="s">
        <v>56</v>
      </c>
      <c r="E257" s="428"/>
      <c r="F257" s="428"/>
      <c r="G257" s="428"/>
      <c r="H257" s="428"/>
      <c r="I257" s="429"/>
      <c r="J257" s="430"/>
      <c r="K257" s="116"/>
      <c r="L257" s="141"/>
      <c r="M257" s="141"/>
      <c r="N257" s="142"/>
      <c r="O257" s="105"/>
      <c r="P257" s="106"/>
      <c r="Q257" s="116"/>
      <c r="R257" s="163"/>
      <c r="S257" s="105"/>
      <c r="T257" s="118"/>
      <c r="U257" s="116"/>
      <c r="V257" s="117"/>
      <c r="W257" s="117"/>
      <c r="X257" s="117"/>
      <c r="Y257" s="118"/>
      <c r="Z257" s="216"/>
    </row>
    <row r="258" spans="1:27" ht="20.100000000000001" customHeight="1" x14ac:dyDescent="0.15">
      <c r="A258" s="194"/>
      <c r="B258" s="194"/>
      <c r="C258" s="388"/>
      <c r="D258" s="433" t="s">
        <v>36</v>
      </c>
      <c r="E258" s="428"/>
      <c r="F258" s="428"/>
      <c r="G258" s="428"/>
      <c r="H258" s="428"/>
      <c r="I258" s="429"/>
      <c r="J258" s="430"/>
      <c r="K258" s="116"/>
      <c r="L258" s="141"/>
      <c r="M258" s="141"/>
      <c r="N258" s="142"/>
      <c r="O258" s="105"/>
      <c r="P258" s="106"/>
      <c r="Q258" s="116"/>
      <c r="R258" s="163"/>
      <c r="S258" s="105"/>
      <c r="T258" s="118"/>
      <c r="U258" s="116"/>
      <c r="V258" s="117"/>
      <c r="W258" s="117"/>
      <c r="X258" s="117"/>
      <c r="Y258" s="118"/>
      <c r="Z258" s="216"/>
    </row>
    <row r="259" spans="1:27" ht="20.100000000000001" customHeight="1" thickBot="1" x14ac:dyDescent="0.2">
      <c r="A259" s="194"/>
      <c r="B259" s="194"/>
      <c r="C259" s="388"/>
      <c r="D259" s="433" t="s">
        <v>57</v>
      </c>
      <c r="E259" s="428"/>
      <c r="F259" s="428"/>
      <c r="G259" s="428"/>
      <c r="H259" s="428"/>
      <c r="I259" s="429"/>
      <c r="J259" s="430"/>
      <c r="K259" s="143"/>
      <c r="L259" s="144"/>
      <c r="M259" s="144"/>
      <c r="N259" s="145"/>
      <c r="O259" s="122"/>
      <c r="P259" s="123"/>
      <c r="Q259" s="143"/>
      <c r="R259" s="182"/>
      <c r="S259" s="122"/>
      <c r="T259" s="171"/>
      <c r="U259" s="143"/>
      <c r="V259" s="170"/>
      <c r="W259" s="170"/>
      <c r="X259" s="170"/>
      <c r="Y259" s="171"/>
      <c r="Z259" s="216"/>
    </row>
    <row r="260" spans="1:27" ht="20.100000000000001" customHeight="1" thickTop="1" x14ac:dyDescent="0.15">
      <c r="A260" s="194"/>
      <c r="B260" s="194"/>
      <c r="C260" s="388"/>
      <c r="D260" s="434" t="s">
        <v>137</v>
      </c>
      <c r="E260" s="435"/>
      <c r="F260" s="435"/>
      <c r="G260" s="435"/>
      <c r="H260" s="435"/>
      <c r="I260" s="436"/>
      <c r="J260" s="437"/>
      <c r="K260" s="372">
        <f>SUM(K254:N259)</f>
        <v>0</v>
      </c>
      <c r="L260" s="438"/>
      <c r="M260" s="438"/>
      <c r="N260" s="439"/>
      <c r="O260" s="440">
        <f>SUM(O254:P259)</f>
        <v>0</v>
      </c>
      <c r="P260" s="441"/>
      <c r="Q260" s="372">
        <f>SUM(Q254:R259)</f>
        <v>0</v>
      </c>
      <c r="R260" s="442"/>
      <c r="S260" s="440">
        <f>SUM(S254:T259)</f>
        <v>0</v>
      </c>
      <c r="T260" s="374"/>
      <c r="U260" s="372">
        <f>SUM(U254:Y259)</f>
        <v>0</v>
      </c>
      <c r="V260" s="373"/>
      <c r="W260" s="373"/>
      <c r="X260" s="373"/>
      <c r="Y260" s="374"/>
      <c r="Z260" s="216"/>
    </row>
    <row r="261" spans="1:27" ht="20.100000000000001" customHeight="1" x14ac:dyDescent="0.15">
      <c r="A261" s="194"/>
      <c r="B261" s="194"/>
      <c r="C261" s="211"/>
      <c r="D261" s="333"/>
      <c r="E261" s="443" t="str">
        <f>"*1 "&amp;日付例&amp;"　年月日を入力してください。"</f>
        <v>*1 例)2025/4/1、R7/4/1　年月日を入力してください。</v>
      </c>
      <c r="F261" s="444"/>
      <c r="G261" s="444"/>
      <c r="H261" s="444"/>
      <c r="I261" s="444"/>
      <c r="J261" s="444"/>
      <c r="K261" s="445"/>
      <c r="L261" s="446"/>
      <c r="M261" s="446"/>
      <c r="N261" s="446"/>
      <c r="O261" s="445"/>
      <c r="P261" s="446"/>
      <c r="Q261" s="446"/>
      <c r="R261" s="446"/>
      <c r="S261" s="445"/>
      <c r="T261" s="446"/>
      <c r="U261" s="446"/>
      <c r="V261" s="446"/>
      <c r="W261" s="446"/>
      <c r="X261" s="446"/>
      <c r="Y261" s="446"/>
      <c r="Z261" s="216"/>
    </row>
    <row r="262" spans="1:27" ht="20.100000000000001" customHeight="1" x14ac:dyDescent="0.15">
      <c r="A262" s="194"/>
      <c r="B262" s="194"/>
      <c r="C262" s="447"/>
      <c r="D262" s="448"/>
      <c r="E262" s="449"/>
      <c r="F262" s="448"/>
      <c r="G262" s="448"/>
      <c r="H262" s="448"/>
      <c r="I262" s="448"/>
      <c r="J262" s="448"/>
      <c r="K262" s="450"/>
      <c r="L262" s="451"/>
      <c r="M262" s="451"/>
      <c r="N262" s="451"/>
      <c r="O262" s="450"/>
      <c r="P262" s="451"/>
      <c r="Q262" s="451"/>
      <c r="R262" s="451"/>
      <c r="S262" s="450"/>
      <c r="T262" s="451"/>
      <c r="U262" s="451"/>
      <c r="V262" s="451"/>
      <c r="W262" s="451"/>
      <c r="X262" s="451"/>
      <c r="Y262" s="451"/>
      <c r="Z262" s="232"/>
      <c r="AA262" s="228"/>
    </row>
    <row r="263" spans="1:27" ht="20.100000000000001" customHeight="1" x14ac:dyDescent="0.15">
      <c r="A263" s="194"/>
      <c r="B263" s="194"/>
      <c r="C263" s="452"/>
      <c r="D263" s="333"/>
      <c r="E263" s="443"/>
      <c r="F263" s="333"/>
      <c r="G263" s="333"/>
      <c r="H263" s="333"/>
      <c r="I263" s="333"/>
      <c r="J263" s="333"/>
      <c r="K263" s="453"/>
      <c r="L263" s="285"/>
      <c r="M263" s="285"/>
      <c r="N263" s="285"/>
      <c r="O263" s="453"/>
      <c r="P263" s="285"/>
      <c r="Q263" s="285"/>
      <c r="R263" s="285"/>
      <c r="S263" s="453"/>
      <c r="T263" s="285"/>
      <c r="U263" s="285"/>
      <c r="V263" s="285"/>
      <c r="W263" s="285"/>
      <c r="X263" s="285"/>
      <c r="Y263" s="285"/>
      <c r="Z263" s="217"/>
    </row>
    <row r="264" spans="1:27" ht="20.100000000000001" customHeight="1" x14ac:dyDescent="0.15">
      <c r="A264" s="194"/>
      <c r="B264" s="194"/>
      <c r="C264" s="212"/>
      <c r="D264" s="333"/>
      <c r="E264" s="443"/>
      <c r="F264" s="448"/>
      <c r="G264" s="333"/>
      <c r="H264" s="333"/>
      <c r="I264" s="333"/>
      <c r="J264" s="333"/>
      <c r="K264" s="453"/>
      <c r="L264" s="285"/>
      <c r="M264" s="285"/>
      <c r="N264" s="285"/>
      <c r="O264" s="453"/>
      <c r="P264" s="285"/>
      <c r="Q264" s="285"/>
      <c r="R264" s="285"/>
      <c r="S264" s="453"/>
      <c r="T264" s="285"/>
      <c r="U264" s="285"/>
      <c r="V264" s="285"/>
      <c r="W264" s="285"/>
      <c r="X264" s="285"/>
      <c r="Y264" s="285"/>
      <c r="Z264" s="217"/>
    </row>
    <row r="265" spans="1:27" ht="20.100000000000001" customHeight="1" x14ac:dyDescent="0.15">
      <c r="A265" s="194"/>
      <c r="B265" s="194"/>
      <c r="C265" s="204" t="s">
        <v>236</v>
      </c>
      <c r="D265" s="205"/>
      <c r="E265" s="205"/>
      <c r="F265" s="205"/>
      <c r="G265" s="205"/>
      <c r="H265" s="206"/>
      <c r="I265" s="275"/>
      <c r="J265" s="265"/>
      <c r="K265" s="265"/>
      <c r="L265" s="265"/>
      <c r="M265" s="265"/>
      <c r="N265" s="265"/>
      <c r="O265" s="265"/>
      <c r="P265" s="265"/>
      <c r="Q265" s="265"/>
      <c r="R265" s="265"/>
      <c r="S265" s="265"/>
      <c r="T265" s="265"/>
      <c r="U265" s="265"/>
      <c r="V265" s="265"/>
      <c r="W265" s="265"/>
      <c r="X265" s="265"/>
      <c r="Y265" s="265"/>
      <c r="Z265" s="265"/>
    </row>
    <row r="266" spans="1:27" ht="20.100000000000001" customHeight="1" x14ac:dyDescent="0.15">
      <c r="A266" s="194"/>
      <c r="B266" s="194"/>
      <c r="C266" s="207"/>
      <c r="D266" s="212"/>
      <c r="E266" s="385"/>
      <c r="F266" s="208"/>
      <c r="G266" s="208"/>
      <c r="H266" s="208"/>
      <c r="I266" s="217"/>
      <c r="J266" s="217"/>
      <c r="K266" s="217"/>
      <c r="L266" s="217"/>
      <c r="M266" s="217"/>
      <c r="N266" s="217"/>
      <c r="O266" s="217"/>
      <c r="P266" s="217"/>
      <c r="Q266" s="217"/>
      <c r="R266" s="217"/>
      <c r="S266" s="217"/>
      <c r="T266" s="217"/>
      <c r="U266" s="217"/>
      <c r="V266" s="217"/>
      <c r="W266" s="217"/>
      <c r="X266" s="217"/>
      <c r="Y266" s="217"/>
      <c r="Z266" s="216"/>
    </row>
    <row r="267" spans="1:27" ht="30" customHeight="1" x14ac:dyDescent="0.15">
      <c r="A267" s="194"/>
      <c r="B267" s="194"/>
      <c r="C267" s="207"/>
      <c r="D267" s="254" t="s">
        <v>138</v>
      </c>
      <c r="E267" s="254"/>
      <c r="F267" s="254"/>
      <c r="G267" s="254"/>
      <c r="H267" s="254"/>
      <c r="I267" s="254"/>
      <c r="J267" s="254"/>
      <c r="K267" s="254"/>
      <c r="L267" s="254"/>
      <c r="M267" s="254"/>
      <c r="N267" s="254"/>
      <c r="O267" s="254"/>
      <c r="P267" s="254"/>
      <c r="Q267" s="254"/>
      <c r="R267" s="254"/>
      <c r="S267" s="254"/>
      <c r="T267" s="254"/>
      <c r="U267" s="254"/>
      <c r="V267" s="254"/>
      <c r="W267" s="254"/>
      <c r="X267" s="254"/>
      <c r="Y267" s="254"/>
      <c r="Z267" s="454"/>
      <c r="AA267" s="239"/>
    </row>
    <row r="268" spans="1:27" ht="20.100000000000001" customHeight="1" x14ac:dyDescent="0.15">
      <c r="A268" s="194"/>
      <c r="B268" s="194"/>
      <c r="C268" s="400"/>
      <c r="D268" s="455" t="s">
        <v>136</v>
      </c>
      <c r="E268" s="456"/>
      <c r="F268" s="456"/>
      <c r="G268" s="456"/>
      <c r="H268" s="456"/>
      <c r="I268" s="456"/>
      <c r="J268" s="456"/>
      <c r="K268" s="457" t="s">
        <v>14</v>
      </c>
      <c r="L268" s="458"/>
      <c r="M268" s="459"/>
      <c r="N268" s="460"/>
      <c r="O268" s="461" t="s">
        <v>169</v>
      </c>
      <c r="P268" s="462"/>
      <c r="Q268" s="462"/>
      <c r="R268" s="463"/>
      <c r="S268" s="464" t="s">
        <v>14</v>
      </c>
      <c r="Z268" s="260"/>
    </row>
    <row r="269" spans="1:27" ht="20.100000000000001" customHeight="1" x14ac:dyDescent="0.15">
      <c r="A269" s="194"/>
      <c r="B269" s="194"/>
      <c r="C269" s="400"/>
      <c r="D269" s="465" t="s">
        <v>58</v>
      </c>
      <c r="E269" s="466"/>
      <c r="F269" s="466"/>
      <c r="G269" s="466"/>
      <c r="H269" s="466"/>
      <c r="I269" s="466"/>
      <c r="J269" s="466"/>
      <c r="K269" s="176"/>
      <c r="L269" s="177"/>
      <c r="M269" s="178"/>
      <c r="N269" s="460"/>
      <c r="O269" s="179"/>
      <c r="P269" s="180"/>
      <c r="Q269" s="180"/>
      <c r="R269" s="181"/>
      <c r="S269" s="7"/>
      <c r="Z269" s="260"/>
    </row>
    <row r="270" spans="1:27" ht="20.100000000000001" customHeight="1" x14ac:dyDescent="0.15">
      <c r="A270" s="194"/>
      <c r="B270" s="194"/>
      <c r="C270" s="400"/>
      <c r="D270" s="467" t="s">
        <v>59</v>
      </c>
      <c r="E270" s="468"/>
      <c r="F270" s="468"/>
      <c r="G270" s="468"/>
      <c r="H270" s="468"/>
      <c r="I270" s="468"/>
      <c r="J270" s="468"/>
      <c r="K270" s="108"/>
      <c r="L270" s="109"/>
      <c r="M270" s="110"/>
      <c r="N270" s="460"/>
      <c r="O270" s="119"/>
      <c r="P270" s="120"/>
      <c r="Q270" s="120"/>
      <c r="R270" s="121"/>
      <c r="S270" s="8"/>
      <c r="Z270" s="260"/>
    </row>
    <row r="271" spans="1:27" ht="20.100000000000001" customHeight="1" x14ac:dyDescent="0.15">
      <c r="A271" s="194"/>
      <c r="B271" s="194"/>
      <c r="C271" s="400"/>
      <c r="D271" s="467" t="s">
        <v>6</v>
      </c>
      <c r="E271" s="468"/>
      <c r="F271" s="468"/>
      <c r="G271" s="468"/>
      <c r="H271" s="468"/>
      <c r="I271" s="468"/>
      <c r="J271" s="468"/>
      <c r="K271" s="108"/>
      <c r="L271" s="109"/>
      <c r="M271" s="110"/>
      <c r="N271" s="460"/>
      <c r="O271" s="119"/>
      <c r="P271" s="120"/>
      <c r="Q271" s="120"/>
      <c r="R271" s="121"/>
      <c r="S271" s="8"/>
      <c r="Z271" s="260"/>
    </row>
    <row r="272" spans="1:27" ht="20.100000000000001" customHeight="1" x14ac:dyDescent="0.15">
      <c r="A272" s="194"/>
      <c r="B272" s="194"/>
      <c r="C272" s="400"/>
      <c r="D272" s="467" t="s">
        <v>7</v>
      </c>
      <c r="E272" s="468"/>
      <c r="F272" s="468"/>
      <c r="G272" s="468"/>
      <c r="H272" s="468"/>
      <c r="I272" s="468"/>
      <c r="J272" s="468"/>
      <c r="K272" s="108"/>
      <c r="L272" s="109"/>
      <c r="M272" s="110"/>
      <c r="N272" s="460"/>
      <c r="O272" s="119"/>
      <c r="P272" s="120"/>
      <c r="Q272" s="120"/>
      <c r="R272" s="121"/>
      <c r="S272" s="8"/>
      <c r="Z272" s="260"/>
    </row>
    <row r="273" spans="1:26" ht="20.100000000000001" customHeight="1" x14ac:dyDescent="0.15">
      <c r="A273" s="194"/>
      <c r="B273" s="194"/>
      <c r="C273" s="400"/>
      <c r="D273" s="467" t="s">
        <v>8</v>
      </c>
      <c r="E273" s="468"/>
      <c r="F273" s="468"/>
      <c r="G273" s="468"/>
      <c r="H273" s="468"/>
      <c r="I273" s="468"/>
      <c r="J273" s="468"/>
      <c r="K273" s="108"/>
      <c r="L273" s="109"/>
      <c r="M273" s="110"/>
      <c r="N273" s="460"/>
      <c r="O273" s="119"/>
      <c r="P273" s="120"/>
      <c r="Q273" s="120"/>
      <c r="R273" s="121"/>
      <c r="S273" s="8"/>
      <c r="Z273" s="260"/>
    </row>
    <row r="274" spans="1:26" ht="20.100000000000001" customHeight="1" x14ac:dyDescent="0.15">
      <c r="A274" s="194"/>
      <c r="B274" s="194"/>
      <c r="C274" s="400"/>
      <c r="D274" s="467" t="s">
        <v>60</v>
      </c>
      <c r="E274" s="468"/>
      <c r="F274" s="468"/>
      <c r="G274" s="468"/>
      <c r="H274" s="468"/>
      <c r="I274" s="468"/>
      <c r="J274" s="468"/>
      <c r="K274" s="108"/>
      <c r="L274" s="109"/>
      <c r="M274" s="110"/>
      <c r="N274" s="460"/>
      <c r="O274" s="119"/>
      <c r="P274" s="120"/>
      <c r="Q274" s="120"/>
      <c r="R274" s="121"/>
      <c r="S274" s="8"/>
      <c r="Z274" s="260"/>
    </row>
    <row r="275" spans="1:26" ht="20.100000000000001" customHeight="1" x14ac:dyDescent="0.15">
      <c r="A275" s="194"/>
      <c r="B275" s="194"/>
      <c r="C275" s="400"/>
      <c r="D275" s="467" t="s">
        <v>61</v>
      </c>
      <c r="E275" s="468"/>
      <c r="F275" s="468"/>
      <c r="G275" s="468"/>
      <c r="H275" s="468"/>
      <c r="I275" s="468"/>
      <c r="J275" s="468"/>
      <c r="K275" s="108"/>
      <c r="L275" s="109"/>
      <c r="M275" s="110"/>
      <c r="N275" s="460"/>
      <c r="O275" s="119"/>
      <c r="P275" s="120"/>
      <c r="Q275" s="120"/>
      <c r="R275" s="121"/>
      <c r="S275" s="8"/>
      <c r="Z275" s="260"/>
    </row>
    <row r="276" spans="1:26" ht="20.100000000000001" customHeight="1" x14ac:dyDescent="0.15">
      <c r="A276" s="194"/>
      <c r="B276" s="194"/>
      <c r="C276" s="400"/>
      <c r="D276" s="467" t="s">
        <v>62</v>
      </c>
      <c r="E276" s="468"/>
      <c r="F276" s="468"/>
      <c r="G276" s="468"/>
      <c r="H276" s="468"/>
      <c r="I276" s="468"/>
      <c r="J276" s="468"/>
      <c r="K276" s="108"/>
      <c r="L276" s="109"/>
      <c r="M276" s="110"/>
      <c r="N276" s="460"/>
      <c r="O276" s="119"/>
      <c r="P276" s="120"/>
      <c r="Q276" s="120"/>
      <c r="R276" s="121"/>
      <c r="S276" s="8"/>
      <c r="Z276" s="260"/>
    </row>
    <row r="277" spans="1:26" ht="20.100000000000001" customHeight="1" x14ac:dyDescent="0.15">
      <c r="A277" s="194"/>
      <c r="B277" s="194"/>
      <c r="C277" s="400"/>
      <c r="D277" s="467" t="s">
        <v>9</v>
      </c>
      <c r="E277" s="468"/>
      <c r="F277" s="468"/>
      <c r="G277" s="468"/>
      <c r="H277" s="468"/>
      <c r="I277" s="468"/>
      <c r="J277" s="468"/>
      <c r="K277" s="108"/>
      <c r="L277" s="109"/>
      <c r="M277" s="110"/>
      <c r="N277" s="460"/>
      <c r="O277" s="119"/>
      <c r="P277" s="120"/>
      <c r="Q277" s="120"/>
      <c r="R277" s="121"/>
      <c r="S277" s="8"/>
      <c r="Z277" s="260"/>
    </row>
    <row r="278" spans="1:26" ht="20.100000000000001" customHeight="1" x14ac:dyDescent="0.15">
      <c r="A278" s="194"/>
      <c r="B278" s="194"/>
      <c r="C278" s="400"/>
      <c r="D278" s="467" t="s">
        <v>10</v>
      </c>
      <c r="E278" s="468"/>
      <c r="F278" s="468"/>
      <c r="G278" s="468"/>
      <c r="H278" s="468"/>
      <c r="I278" s="468"/>
      <c r="J278" s="468"/>
      <c r="K278" s="108"/>
      <c r="L278" s="109"/>
      <c r="M278" s="110"/>
      <c r="N278" s="460"/>
      <c r="O278" s="119"/>
      <c r="P278" s="120"/>
      <c r="Q278" s="120"/>
      <c r="R278" s="121"/>
      <c r="S278" s="8"/>
      <c r="Z278" s="260"/>
    </row>
    <row r="279" spans="1:26" ht="20.100000000000001" customHeight="1" x14ac:dyDescent="0.15">
      <c r="A279" s="194"/>
      <c r="B279" s="194"/>
      <c r="C279" s="400"/>
      <c r="D279" s="467" t="s">
        <v>63</v>
      </c>
      <c r="E279" s="468"/>
      <c r="F279" s="468"/>
      <c r="G279" s="468"/>
      <c r="H279" s="468"/>
      <c r="I279" s="468"/>
      <c r="J279" s="468"/>
      <c r="K279" s="108"/>
      <c r="L279" s="109"/>
      <c r="M279" s="110"/>
      <c r="N279" s="460"/>
      <c r="O279" s="119"/>
      <c r="P279" s="120"/>
      <c r="Q279" s="120"/>
      <c r="R279" s="121"/>
      <c r="S279" s="8"/>
      <c r="Z279" s="260"/>
    </row>
    <row r="280" spans="1:26" ht="20.100000000000001" customHeight="1" x14ac:dyDescent="0.15">
      <c r="A280" s="194"/>
      <c r="B280" s="194"/>
      <c r="C280" s="400"/>
      <c r="D280" s="467" t="s">
        <v>64</v>
      </c>
      <c r="E280" s="468"/>
      <c r="F280" s="468"/>
      <c r="G280" s="468"/>
      <c r="H280" s="468"/>
      <c r="I280" s="468"/>
      <c r="J280" s="468"/>
      <c r="K280" s="108"/>
      <c r="L280" s="109"/>
      <c r="M280" s="110"/>
      <c r="N280" s="460"/>
      <c r="O280" s="119"/>
      <c r="P280" s="120"/>
      <c r="Q280" s="120"/>
      <c r="R280" s="121"/>
      <c r="S280" s="8"/>
      <c r="Z280" s="260"/>
    </row>
    <row r="281" spans="1:26" ht="20.100000000000001" customHeight="1" x14ac:dyDescent="0.15">
      <c r="A281" s="194"/>
      <c r="B281" s="194"/>
      <c r="C281" s="400"/>
      <c r="D281" s="467" t="s">
        <v>5</v>
      </c>
      <c r="E281" s="468"/>
      <c r="F281" s="468"/>
      <c r="G281" s="468"/>
      <c r="H281" s="468"/>
      <c r="I281" s="468"/>
      <c r="J281" s="468"/>
      <c r="K281" s="108"/>
      <c r="L281" s="109"/>
      <c r="M281" s="110"/>
      <c r="N281" s="460"/>
      <c r="O281" s="119"/>
      <c r="P281" s="120"/>
      <c r="Q281" s="120"/>
      <c r="R281" s="121"/>
      <c r="S281" s="8"/>
      <c r="Z281" s="260"/>
    </row>
    <row r="282" spans="1:26" ht="20.100000000000001" customHeight="1" x14ac:dyDescent="0.15">
      <c r="A282" s="194"/>
      <c r="B282" s="194"/>
      <c r="C282" s="400"/>
      <c r="D282" s="467" t="s">
        <v>65</v>
      </c>
      <c r="E282" s="468"/>
      <c r="F282" s="468"/>
      <c r="G282" s="468"/>
      <c r="H282" s="468"/>
      <c r="I282" s="468"/>
      <c r="J282" s="468"/>
      <c r="K282" s="108"/>
      <c r="L282" s="109"/>
      <c r="M282" s="110"/>
      <c r="N282" s="460"/>
      <c r="O282" s="119"/>
      <c r="P282" s="120"/>
      <c r="Q282" s="120"/>
      <c r="R282" s="121"/>
      <c r="S282" s="8"/>
      <c r="Z282" s="260"/>
    </row>
    <row r="283" spans="1:26" ht="20.100000000000001" customHeight="1" x14ac:dyDescent="0.15">
      <c r="A283" s="194"/>
      <c r="B283" s="194"/>
      <c r="C283" s="400"/>
      <c r="D283" s="467" t="s">
        <v>49</v>
      </c>
      <c r="E283" s="468"/>
      <c r="F283" s="468"/>
      <c r="G283" s="468"/>
      <c r="H283" s="468"/>
      <c r="I283" s="468"/>
      <c r="J283" s="468"/>
      <c r="K283" s="108"/>
      <c r="L283" s="109"/>
      <c r="M283" s="110"/>
      <c r="N283" s="460"/>
      <c r="O283" s="119"/>
      <c r="P283" s="120"/>
      <c r="Q283" s="120"/>
      <c r="R283" s="121"/>
      <c r="S283" s="8"/>
      <c r="Z283" s="260"/>
    </row>
    <row r="284" spans="1:26" ht="20.100000000000001" customHeight="1" x14ac:dyDescent="0.15">
      <c r="A284" s="194"/>
      <c r="B284" s="194"/>
      <c r="C284" s="400"/>
      <c r="D284" s="467" t="s">
        <v>50</v>
      </c>
      <c r="E284" s="468"/>
      <c r="F284" s="468"/>
      <c r="G284" s="468"/>
      <c r="H284" s="468"/>
      <c r="I284" s="468"/>
      <c r="J284" s="468"/>
      <c r="K284" s="108"/>
      <c r="L284" s="109"/>
      <c r="M284" s="110"/>
      <c r="N284" s="460"/>
      <c r="O284" s="119"/>
      <c r="P284" s="120"/>
      <c r="Q284" s="120"/>
      <c r="R284" s="121"/>
      <c r="S284" s="8"/>
      <c r="Z284" s="260"/>
    </row>
    <row r="285" spans="1:26" ht="20.100000000000001" customHeight="1" x14ac:dyDescent="0.15">
      <c r="A285" s="194"/>
      <c r="B285" s="194"/>
      <c r="C285" s="400"/>
      <c r="D285" s="467" t="s">
        <v>66</v>
      </c>
      <c r="E285" s="468"/>
      <c r="F285" s="468"/>
      <c r="G285" s="468"/>
      <c r="H285" s="468"/>
      <c r="I285" s="468"/>
      <c r="J285" s="468"/>
      <c r="K285" s="108"/>
      <c r="L285" s="109"/>
      <c r="M285" s="110"/>
      <c r="N285" s="460"/>
      <c r="O285" s="119"/>
      <c r="P285" s="120"/>
      <c r="Q285" s="120"/>
      <c r="R285" s="121"/>
      <c r="S285" s="8"/>
      <c r="Z285" s="260"/>
    </row>
    <row r="286" spans="1:26" ht="20.100000000000001" customHeight="1" x14ac:dyDescent="0.15">
      <c r="A286" s="194"/>
      <c r="B286" s="194"/>
      <c r="C286" s="400"/>
      <c r="D286" s="469" t="s">
        <v>67</v>
      </c>
      <c r="E286" s="468" t="s">
        <v>68</v>
      </c>
      <c r="F286" s="468"/>
      <c r="G286" s="468"/>
      <c r="H286" s="468"/>
      <c r="I286" s="468"/>
      <c r="J286" s="468"/>
      <c r="K286" s="108"/>
      <c r="L286" s="109"/>
      <c r="M286" s="110"/>
      <c r="N286" s="460"/>
      <c r="O286" s="119"/>
      <c r="P286" s="120"/>
      <c r="Q286" s="120"/>
      <c r="R286" s="121"/>
      <c r="S286" s="8"/>
      <c r="Z286" s="260"/>
    </row>
    <row r="287" spans="1:26" ht="20.100000000000001" customHeight="1" x14ac:dyDescent="0.15">
      <c r="A287" s="194"/>
      <c r="B287" s="194"/>
      <c r="C287" s="400"/>
      <c r="D287" s="469"/>
      <c r="E287" s="468" t="s">
        <v>69</v>
      </c>
      <c r="F287" s="468"/>
      <c r="G287" s="468"/>
      <c r="H287" s="468"/>
      <c r="I287" s="468"/>
      <c r="J287" s="468"/>
      <c r="K287" s="108"/>
      <c r="L287" s="109"/>
      <c r="M287" s="110"/>
      <c r="N287" s="460"/>
      <c r="O287" s="119"/>
      <c r="P287" s="120"/>
      <c r="Q287" s="120"/>
      <c r="R287" s="121"/>
      <c r="S287" s="8"/>
      <c r="Z287" s="260"/>
    </row>
    <row r="288" spans="1:26" ht="20.100000000000001" customHeight="1" x14ac:dyDescent="0.15">
      <c r="A288" s="194"/>
      <c r="B288" s="194"/>
      <c r="C288" s="400"/>
      <c r="D288" s="469"/>
      <c r="E288" s="468" t="s">
        <v>70</v>
      </c>
      <c r="F288" s="468"/>
      <c r="G288" s="468"/>
      <c r="H288" s="468"/>
      <c r="I288" s="468"/>
      <c r="J288" s="468"/>
      <c r="K288" s="108"/>
      <c r="L288" s="109"/>
      <c r="M288" s="110"/>
      <c r="N288" s="460"/>
      <c r="O288" s="119"/>
      <c r="P288" s="120"/>
      <c r="Q288" s="120"/>
      <c r="R288" s="121"/>
      <c r="S288" s="8"/>
      <c r="Z288" s="260"/>
    </row>
    <row r="289" spans="1:27" ht="20.100000000000001" customHeight="1" x14ac:dyDescent="0.15">
      <c r="A289" s="194"/>
      <c r="B289" s="194"/>
      <c r="C289" s="400"/>
      <c r="D289" s="469"/>
      <c r="E289" s="468" t="s">
        <v>71</v>
      </c>
      <c r="F289" s="468"/>
      <c r="G289" s="468"/>
      <c r="H289" s="468"/>
      <c r="I289" s="468"/>
      <c r="J289" s="468"/>
      <c r="K289" s="108"/>
      <c r="L289" s="109"/>
      <c r="M289" s="110"/>
      <c r="N289" s="460"/>
      <c r="O289" s="119"/>
      <c r="P289" s="120"/>
      <c r="Q289" s="120"/>
      <c r="R289" s="121"/>
      <c r="S289" s="8"/>
      <c r="Z289" s="260"/>
    </row>
    <row r="290" spans="1:27" ht="20.100000000000001" customHeight="1" x14ac:dyDescent="0.15">
      <c r="A290" s="194"/>
      <c r="B290" s="194"/>
      <c r="C290" s="400"/>
      <c r="D290" s="469"/>
      <c r="E290" s="468" t="s">
        <v>72</v>
      </c>
      <c r="F290" s="468"/>
      <c r="G290" s="468"/>
      <c r="H290" s="468"/>
      <c r="I290" s="468"/>
      <c r="J290" s="468"/>
      <c r="K290" s="108"/>
      <c r="L290" s="109"/>
      <c r="M290" s="110"/>
      <c r="N290" s="460"/>
      <c r="O290" s="119"/>
      <c r="P290" s="120"/>
      <c r="Q290" s="120"/>
      <c r="R290" s="121"/>
      <c r="S290" s="8"/>
      <c r="Z290" s="260"/>
    </row>
    <row r="291" spans="1:27" ht="20.100000000000001" customHeight="1" x14ac:dyDescent="0.15">
      <c r="A291" s="194"/>
      <c r="B291" s="194"/>
      <c r="C291" s="400"/>
      <c r="D291" s="469"/>
      <c r="E291" s="468" t="s">
        <v>73</v>
      </c>
      <c r="F291" s="468"/>
      <c r="G291" s="468"/>
      <c r="H291" s="468"/>
      <c r="I291" s="468"/>
      <c r="J291" s="468"/>
      <c r="K291" s="108"/>
      <c r="L291" s="109"/>
      <c r="M291" s="110"/>
      <c r="N291" s="460"/>
      <c r="O291" s="119"/>
      <c r="P291" s="120"/>
      <c r="Q291" s="120"/>
      <c r="R291" s="121"/>
      <c r="S291" s="8"/>
      <c r="Z291" s="260"/>
    </row>
    <row r="292" spans="1:27" ht="20.100000000000001" customHeight="1" x14ac:dyDescent="0.15">
      <c r="A292" s="194"/>
      <c r="B292" s="194"/>
      <c r="C292" s="400"/>
      <c r="D292" s="469"/>
      <c r="E292" s="468" t="s">
        <v>74</v>
      </c>
      <c r="F292" s="468"/>
      <c r="G292" s="468"/>
      <c r="H292" s="468"/>
      <c r="I292" s="468"/>
      <c r="J292" s="468"/>
      <c r="K292" s="108"/>
      <c r="L292" s="109"/>
      <c r="M292" s="110"/>
      <c r="N292" s="460"/>
      <c r="O292" s="119"/>
      <c r="P292" s="120"/>
      <c r="Q292" s="120"/>
      <c r="R292" s="121"/>
      <c r="S292" s="8"/>
      <c r="Z292" s="260"/>
    </row>
    <row r="293" spans="1:27" ht="20.100000000000001" customHeight="1" x14ac:dyDescent="0.15">
      <c r="A293" s="194"/>
      <c r="B293" s="194"/>
      <c r="C293" s="400"/>
      <c r="D293" s="469"/>
      <c r="E293" s="468" t="s">
        <v>55</v>
      </c>
      <c r="F293" s="468"/>
      <c r="G293" s="468"/>
      <c r="H293" s="468"/>
      <c r="I293" s="468"/>
      <c r="J293" s="468"/>
      <c r="K293" s="108"/>
      <c r="L293" s="109"/>
      <c r="M293" s="110"/>
      <c r="N293" s="460"/>
      <c r="O293" s="119"/>
      <c r="P293" s="120"/>
      <c r="Q293" s="120"/>
      <c r="R293" s="121"/>
      <c r="S293" s="8"/>
      <c r="Z293" s="260"/>
    </row>
    <row r="294" spans="1:27" ht="20.100000000000001" customHeight="1" x14ac:dyDescent="0.15">
      <c r="A294" s="194"/>
      <c r="B294" s="194"/>
      <c r="C294" s="400"/>
      <c r="D294" s="470"/>
      <c r="E294" s="183"/>
      <c r="F294" s="112"/>
      <c r="G294" s="112"/>
      <c r="H294" s="112"/>
      <c r="I294" s="112"/>
      <c r="J294" s="113"/>
      <c r="K294" s="184"/>
      <c r="L294" s="185"/>
      <c r="M294" s="186"/>
      <c r="N294" s="460"/>
      <c r="O294" s="111"/>
      <c r="P294" s="112"/>
      <c r="Q294" s="112"/>
      <c r="R294" s="113"/>
      <c r="S294" s="9"/>
      <c r="Z294" s="260"/>
    </row>
    <row r="295" spans="1:27" ht="20.100000000000001" customHeight="1" x14ac:dyDescent="0.15">
      <c r="A295" s="194"/>
      <c r="B295" s="194"/>
      <c r="C295" s="207"/>
      <c r="K295" s="471"/>
      <c r="L295" s="471"/>
      <c r="M295" s="471"/>
      <c r="Z295" s="260"/>
    </row>
    <row r="296" spans="1:27" ht="20.100000000000001" customHeight="1" x14ac:dyDescent="0.15">
      <c r="A296" s="194"/>
      <c r="B296" s="194"/>
      <c r="C296" s="447"/>
      <c r="D296" s="448"/>
      <c r="E296" s="449"/>
      <c r="F296" s="448"/>
      <c r="G296" s="448"/>
      <c r="H296" s="448"/>
      <c r="I296" s="448"/>
      <c r="J296" s="448"/>
      <c r="K296" s="450"/>
      <c r="L296" s="451"/>
      <c r="M296" s="451"/>
      <c r="N296" s="451"/>
      <c r="O296" s="450"/>
      <c r="P296" s="451"/>
      <c r="Q296" s="451"/>
      <c r="R296" s="451"/>
      <c r="S296" s="450"/>
      <c r="T296" s="451"/>
      <c r="U296" s="451"/>
      <c r="V296" s="451"/>
      <c r="W296" s="451"/>
      <c r="X296" s="451"/>
      <c r="Y296" s="451"/>
      <c r="Z296" s="232"/>
      <c r="AA296" s="228"/>
    </row>
    <row r="297" spans="1:27" ht="20.100000000000001" customHeight="1" x14ac:dyDescent="0.15">
      <c r="A297" s="194"/>
      <c r="B297" s="194"/>
      <c r="C297" s="452"/>
      <c r="D297" s="333"/>
      <c r="E297" s="472"/>
      <c r="F297" s="444"/>
      <c r="G297" s="444"/>
      <c r="H297" s="444"/>
      <c r="I297" s="444"/>
      <c r="J297" s="333"/>
      <c r="K297" s="453"/>
      <c r="L297" s="285"/>
      <c r="M297" s="285"/>
      <c r="N297" s="285"/>
      <c r="O297" s="453"/>
      <c r="P297" s="285"/>
      <c r="Q297" s="285"/>
      <c r="R297" s="285"/>
      <c r="S297" s="453"/>
      <c r="T297" s="285"/>
      <c r="U297" s="285"/>
      <c r="V297" s="285"/>
      <c r="W297" s="285"/>
      <c r="X297" s="285"/>
      <c r="Y297" s="285"/>
      <c r="Z297" s="217"/>
    </row>
    <row r="298" spans="1:27" ht="20.100000000000001" customHeight="1" x14ac:dyDescent="0.15">
      <c r="A298" s="194"/>
      <c r="B298" s="194"/>
      <c r="C298" s="208"/>
    </row>
    <row r="299" spans="1:27" ht="20.100000000000001" customHeight="1" x14ac:dyDescent="0.15">
      <c r="A299" s="194"/>
      <c r="B299" s="194"/>
      <c r="C299" s="204" t="s">
        <v>237</v>
      </c>
      <c r="D299" s="205"/>
      <c r="E299" s="205"/>
      <c r="F299" s="205"/>
      <c r="G299" s="205"/>
      <c r="H299" s="206"/>
    </row>
    <row r="300" spans="1:27" ht="20.100000000000001" customHeight="1" x14ac:dyDescent="0.15">
      <c r="A300" s="194"/>
      <c r="B300" s="194"/>
      <c r="C300" s="250"/>
      <c r="D300" s="208"/>
      <c r="E300" s="208"/>
      <c r="F300" s="208"/>
      <c r="G300" s="208"/>
      <c r="H300" s="208"/>
      <c r="I300" s="209"/>
      <c r="J300" s="209"/>
      <c r="K300" s="209"/>
      <c r="L300" s="209"/>
      <c r="M300" s="209"/>
      <c r="N300" s="209"/>
      <c r="O300" s="209"/>
      <c r="P300" s="209"/>
      <c r="Q300" s="209"/>
      <c r="R300" s="209"/>
      <c r="S300" s="209"/>
      <c r="T300" s="209"/>
      <c r="U300" s="209"/>
      <c r="V300" s="209"/>
      <c r="W300" s="209"/>
      <c r="X300" s="209"/>
      <c r="Y300" s="209"/>
      <c r="Z300" s="210"/>
    </row>
    <row r="301" spans="1:27" ht="20.100000000000001" customHeight="1" x14ac:dyDescent="0.15">
      <c r="A301" s="194"/>
      <c r="B301" s="194"/>
      <c r="C301" s="250"/>
      <c r="D301" s="212">
        <v>1</v>
      </c>
      <c r="E301" s="385" t="s">
        <v>11</v>
      </c>
      <c r="F301" s="385"/>
      <c r="G301" s="385"/>
      <c r="H301" s="385"/>
      <c r="I301" s="140"/>
      <c r="J301" s="140"/>
      <c r="K301" s="140"/>
      <c r="L301" s="140"/>
      <c r="M301" s="140"/>
      <c r="N301" s="473"/>
      <c r="O301" s="473"/>
      <c r="P301" s="473"/>
      <c r="Q301" s="473"/>
      <c r="R301" s="473"/>
      <c r="S301" s="473"/>
      <c r="T301" s="473"/>
      <c r="U301" s="473"/>
      <c r="V301" s="473"/>
      <c r="W301" s="473"/>
      <c r="X301" s="473"/>
      <c r="Y301" s="473"/>
      <c r="Z301" s="474"/>
      <c r="AA301" s="473"/>
    </row>
    <row r="302" spans="1:27" ht="20.100000000000001" customHeight="1" x14ac:dyDescent="0.15">
      <c r="A302" s="194"/>
      <c r="B302" s="194"/>
      <c r="C302" s="250"/>
      <c r="D302" s="212"/>
      <c r="E302" s="475"/>
      <c r="F302" s="475"/>
      <c r="G302" s="475"/>
      <c r="H302" s="475"/>
      <c r="I302" s="223"/>
      <c r="J302" s="476" t="s">
        <v>164</v>
      </c>
      <c r="K302" s="443"/>
      <c r="L302" s="443"/>
      <c r="M302" s="443"/>
      <c r="N302" s="443"/>
      <c r="O302" s="443"/>
      <c r="P302" s="443"/>
      <c r="Q302" s="443"/>
      <c r="R302" s="443"/>
      <c r="S302" s="443"/>
      <c r="T302" s="443"/>
      <c r="U302" s="443"/>
      <c r="V302" s="443"/>
      <c r="W302" s="443"/>
      <c r="X302" s="443"/>
      <c r="Y302" s="443"/>
      <c r="Z302" s="477"/>
      <c r="AA302" s="443"/>
    </row>
    <row r="303" spans="1:27" ht="20.100000000000001" customHeight="1" x14ac:dyDescent="0.15">
      <c r="A303" s="194"/>
      <c r="B303" s="194"/>
      <c r="C303" s="250"/>
      <c r="D303" s="212">
        <v>2</v>
      </c>
      <c r="E303" s="473" t="s">
        <v>12</v>
      </c>
      <c r="F303" s="473"/>
      <c r="G303" s="473"/>
      <c r="H303" s="473"/>
      <c r="I303" s="140"/>
      <c r="J303" s="140"/>
      <c r="K303" s="154"/>
      <c r="L303" s="140"/>
      <c r="M303" s="140"/>
      <c r="N303" s="237"/>
      <c r="O303" s="237"/>
      <c r="P303" s="237"/>
      <c r="Q303" s="237"/>
      <c r="R303" s="237"/>
      <c r="S303" s="237"/>
      <c r="T303" s="237"/>
      <c r="U303" s="237"/>
      <c r="V303" s="237"/>
      <c r="W303" s="237"/>
      <c r="X303" s="237"/>
      <c r="Y303" s="237"/>
      <c r="Z303" s="222"/>
      <c r="AA303" s="237"/>
    </row>
    <row r="304" spans="1:27" ht="20.100000000000001" customHeight="1" x14ac:dyDescent="0.15">
      <c r="A304" s="194"/>
      <c r="B304" s="194"/>
      <c r="C304" s="250"/>
      <c r="D304" s="212"/>
      <c r="E304" s="475"/>
      <c r="F304" s="475"/>
      <c r="G304" s="475"/>
      <c r="H304" s="475"/>
      <c r="I304" s="478"/>
      <c r="J304" s="476" t="s">
        <v>165</v>
      </c>
      <c r="K304" s="443"/>
      <c r="L304" s="443"/>
      <c r="M304" s="443"/>
      <c r="N304" s="443"/>
      <c r="O304" s="443"/>
      <c r="P304" s="443"/>
      <c r="Q304" s="443"/>
      <c r="R304" s="443"/>
      <c r="S304" s="443"/>
      <c r="T304" s="443"/>
      <c r="U304" s="443"/>
      <c r="V304" s="443"/>
      <c r="W304" s="443"/>
      <c r="X304" s="443"/>
      <c r="Y304" s="443"/>
      <c r="Z304" s="477"/>
      <c r="AA304" s="443"/>
    </row>
    <row r="305" spans="1:27" ht="20.100000000000001" customHeight="1" x14ac:dyDescent="0.15">
      <c r="A305" s="194"/>
      <c r="B305" s="194"/>
      <c r="C305" s="250"/>
      <c r="D305" s="212">
        <v>3</v>
      </c>
      <c r="E305" s="473" t="s">
        <v>202</v>
      </c>
      <c r="F305" s="473"/>
      <c r="G305" s="473"/>
      <c r="I305" s="478"/>
      <c r="J305" s="443"/>
      <c r="K305" s="443"/>
      <c r="L305" s="443"/>
      <c r="M305" s="443"/>
      <c r="N305" s="443"/>
      <c r="O305" s="443"/>
      <c r="P305" s="443"/>
      <c r="Q305" s="443"/>
      <c r="R305" s="443"/>
      <c r="S305" s="443"/>
      <c r="T305" s="443"/>
      <c r="U305" s="443"/>
      <c r="V305" s="443"/>
      <c r="W305" s="443"/>
      <c r="X305" s="443"/>
      <c r="Y305" s="443"/>
      <c r="Z305" s="477"/>
      <c r="AA305" s="443"/>
    </row>
    <row r="306" spans="1:27" ht="60" customHeight="1" x14ac:dyDescent="0.15">
      <c r="A306" s="194"/>
      <c r="B306" s="194"/>
      <c r="C306" s="250"/>
      <c r="E306" s="479" t="s">
        <v>201</v>
      </c>
      <c r="F306" s="479"/>
      <c r="G306" s="479"/>
      <c r="H306" s="479"/>
      <c r="I306" s="479"/>
      <c r="J306" s="479"/>
      <c r="K306" s="479"/>
      <c r="L306" s="479"/>
      <c r="M306" s="479"/>
      <c r="N306" s="479"/>
      <c r="O306" s="479"/>
      <c r="P306" s="479"/>
      <c r="Q306" s="479"/>
      <c r="R306" s="479"/>
      <c r="S306" s="479"/>
      <c r="T306" s="479"/>
      <c r="U306" s="479"/>
      <c r="V306" s="479"/>
      <c r="W306" s="479"/>
      <c r="X306" s="479"/>
      <c r="Y306" s="479"/>
      <c r="Z306" s="216"/>
    </row>
    <row r="307" spans="1:27" ht="30" customHeight="1" x14ac:dyDescent="0.15">
      <c r="A307" s="194">
        <f>IFERROR(IF(COUNTIF($L308:$L372,"○")&lt;1,1001,0),3)</f>
        <v>1001</v>
      </c>
      <c r="B307" s="618"/>
      <c r="C307" s="250"/>
      <c r="D307" s="260"/>
      <c r="E307" s="288" t="s">
        <v>175</v>
      </c>
      <c r="F307" s="288"/>
      <c r="G307" s="288"/>
      <c r="H307" s="288"/>
      <c r="I307" s="294"/>
      <c r="J307" s="288"/>
      <c r="K307" s="480"/>
      <c r="L307" s="481" t="s">
        <v>13</v>
      </c>
      <c r="M307" s="482" t="s">
        <v>154</v>
      </c>
      <c r="N307" s="483" t="s">
        <v>31</v>
      </c>
      <c r="O307" s="484"/>
      <c r="P307" s="485" t="s">
        <v>76</v>
      </c>
      <c r="Q307" s="486"/>
      <c r="R307" s="485" t="str">
        <f>"登録年月日
"&amp;日付例</f>
        <v>登録年月日
例)2025/4/1、R7/4/1</v>
      </c>
      <c r="S307" s="487"/>
      <c r="T307" s="488" t="s">
        <v>183</v>
      </c>
      <c r="U307" s="489"/>
      <c r="V307" s="489"/>
      <c r="W307" s="489"/>
      <c r="X307" s="489"/>
      <c r="Y307" s="490"/>
      <c r="Z307" s="260"/>
    </row>
    <row r="308" spans="1:27" ht="20.100000000000001" customHeight="1" x14ac:dyDescent="0.15">
      <c r="A308" s="194">
        <f>IFERROR(IF(AND($L308="○", OR(TRIM($P308)="",TRIM($R308)="",$T308&lt;&gt;"有")),1001,0),3)</f>
        <v>0</v>
      </c>
      <c r="B308" s="194"/>
      <c r="C308" s="211"/>
      <c r="D308" s="260"/>
      <c r="E308" s="491" t="s">
        <v>176</v>
      </c>
      <c r="F308" s="492" t="s">
        <v>77</v>
      </c>
      <c r="G308" s="493"/>
      <c r="H308" s="493"/>
      <c r="I308" s="493"/>
      <c r="J308" s="493"/>
      <c r="K308" s="494"/>
      <c r="L308" s="10"/>
      <c r="M308" s="495"/>
      <c r="N308" s="496" t="s">
        <v>32</v>
      </c>
      <c r="O308" s="497"/>
      <c r="P308" s="78"/>
      <c r="Q308" s="79"/>
      <c r="R308" s="84"/>
      <c r="S308" s="85"/>
      <c r="T308" s="38"/>
      <c r="U308" s="94"/>
      <c r="V308" s="94"/>
      <c r="W308" s="94"/>
      <c r="X308" s="94"/>
      <c r="Y308" s="95"/>
      <c r="Z308" s="216"/>
      <c r="AA308" s="217"/>
    </row>
    <row r="309" spans="1:27" ht="20.100000000000001" customHeight="1" x14ac:dyDescent="0.15">
      <c r="A309" s="194">
        <f>IFERROR(IF(AND($L309="○", OR(TRIM($P308)="",TRIM($R308)="",$T309&lt;&gt;"有")),1001,0),3)</f>
        <v>0</v>
      </c>
      <c r="B309" s="194"/>
      <c r="C309" s="211"/>
      <c r="D309" s="260"/>
      <c r="E309" s="498"/>
      <c r="F309" s="499" t="s">
        <v>177</v>
      </c>
      <c r="G309" s="500"/>
      <c r="H309" s="500"/>
      <c r="I309" s="500"/>
      <c r="J309" s="500"/>
      <c r="K309" s="501"/>
      <c r="L309" s="11"/>
      <c r="M309" s="502"/>
      <c r="N309" s="503"/>
      <c r="O309" s="504"/>
      <c r="P309" s="80"/>
      <c r="Q309" s="81"/>
      <c r="R309" s="72"/>
      <c r="S309" s="86"/>
      <c r="T309" s="22"/>
      <c r="U309" s="89"/>
      <c r="V309" s="89"/>
      <c r="W309" s="89"/>
      <c r="X309" s="89"/>
      <c r="Y309" s="90"/>
      <c r="Z309" s="216"/>
      <c r="AA309" s="217"/>
    </row>
    <row r="310" spans="1:27" ht="20.100000000000001" customHeight="1" x14ac:dyDescent="0.15">
      <c r="A310" s="194">
        <f>IFERROR(IF(AND($L310="○", OR(TRIM($P308)="",TRIM($R308)="",$T310&lt;&gt;"有")),1001,0),3)</f>
        <v>0</v>
      </c>
      <c r="B310" s="194"/>
      <c r="C310" s="211"/>
      <c r="D310" s="260"/>
      <c r="E310" s="505"/>
      <c r="F310" s="506" t="s">
        <v>178</v>
      </c>
      <c r="G310" s="507"/>
      <c r="H310" s="507"/>
      <c r="I310" s="507"/>
      <c r="J310" s="507"/>
      <c r="K310" s="508"/>
      <c r="L310" s="12"/>
      <c r="M310" s="509"/>
      <c r="N310" s="510"/>
      <c r="O310" s="511"/>
      <c r="P310" s="98"/>
      <c r="Q310" s="104"/>
      <c r="R310" s="75"/>
      <c r="S310" s="103"/>
      <c r="T310" s="35"/>
      <c r="U310" s="101"/>
      <c r="V310" s="101"/>
      <c r="W310" s="101"/>
      <c r="X310" s="101"/>
      <c r="Y310" s="102"/>
      <c r="Z310" s="216"/>
      <c r="AA310" s="217"/>
    </row>
    <row r="311" spans="1:27" ht="20.100000000000001" customHeight="1" x14ac:dyDescent="0.15">
      <c r="A311" s="194">
        <f>IFERROR(IF(AND($L311="○", OR(TRIM($P311)="",TRIM($R311)="",$T311&lt;&gt;"有")),1001,0),3)</f>
        <v>0</v>
      </c>
      <c r="B311" s="194"/>
      <c r="C311" s="211"/>
      <c r="D311" s="260"/>
      <c r="E311" s="512" t="s">
        <v>179</v>
      </c>
      <c r="F311" s="492" t="s">
        <v>182</v>
      </c>
      <c r="G311" s="493"/>
      <c r="H311" s="493"/>
      <c r="I311" s="493"/>
      <c r="J311" s="493"/>
      <c r="K311" s="494"/>
      <c r="L311" s="13"/>
      <c r="M311" s="495"/>
      <c r="N311" s="513" t="s">
        <v>33</v>
      </c>
      <c r="O311" s="514"/>
      <c r="P311" s="38"/>
      <c r="Q311" s="40"/>
      <c r="R311" s="63"/>
      <c r="S311" s="64"/>
      <c r="T311" s="38"/>
      <c r="U311" s="94"/>
      <c r="V311" s="94"/>
      <c r="W311" s="94"/>
      <c r="X311" s="94"/>
      <c r="Y311" s="95"/>
      <c r="Z311" s="216"/>
      <c r="AA311" s="217"/>
    </row>
    <row r="312" spans="1:27" ht="20.100000000000001" customHeight="1" x14ac:dyDescent="0.15">
      <c r="A312" s="194">
        <f>IFERROR(IF(AND($L312="○", $T312&lt;&gt;"有"),1001,0),3)</f>
        <v>0</v>
      </c>
      <c r="B312" s="194"/>
      <c r="C312" s="211"/>
      <c r="D312" s="260"/>
      <c r="E312" s="515"/>
      <c r="F312" s="499" t="s">
        <v>180</v>
      </c>
      <c r="G312" s="500"/>
      <c r="H312" s="500"/>
      <c r="I312" s="500"/>
      <c r="J312" s="500"/>
      <c r="K312" s="501"/>
      <c r="L312" s="11"/>
      <c r="M312" s="502"/>
      <c r="N312" s="516"/>
      <c r="O312" s="516"/>
      <c r="P312" s="516"/>
      <c r="Q312" s="516"/>
      <c r="R312" s="516"/>
      <c r="S312" s="516"/>
      <c r="T312" s="22"/>
      <c r="U312" s="89"/>
      <c r="V312" s="89"/>
      <c r="W312" s="89"/>
      <c r="X312" s="89"/>
      <c r="Y312" s="90"/>
      <c r="Z312" s="216"/>
      <c r="AA312" s="217"/>
    </row>
    <row r="313" spans="1:27" ht="20.100000000000001" customHeight="1" x14ac:dyDescent="0.15">
      <c r="A313" s="194">
        <f>IFERROR(IF(AND($L313="○", $T313&lt;&gt;"有"),1001,0),3)</f>
        <v>0</v>
      </c>
      <c r="B313" s="194"/>
      <c r="C313" s="211"/>
      <c r="D313" s="260"/>
      <c r="E313" s="515"/>
      <c r="F313" s="499" t="s">
        <v>181</v>
      </c>
      <c r="G313" s="500"/>
      <c r="H313" s="500"/>
      <c r="I313" s="500"/>
      <c r="J313" s="500"/>
      <c r="K313" s="501"/>
      <c r="L313" s="11"/>
      <c r="M313" s="502"/>
      <c r="N313" s="516"/>
      <c r="O313" s="516"/>
      <c r="P313" s="516"/>
      <c r="Q313" s="516"/>
      <c r="R313" s="516"/>
      <c r="S313" s="516"/>
      <c r="T313" s="22"/>
      <c r="U313" s="89"/>
      <c r="V313" s="89"/>
      <c r="W313" s="89"/>
      <c r="X313" s="89"/>
      <c r="Y313" s="90"/>
      <c r="Z313" s="216"/>
      <c r="AA313" s="217"/>
    </row>
    <row r="314" spans="1:27" ht="20.100000000000001" customHeight="1" x14ac:dyDescent="0.15">
      <c r="A314" s="194">
        <f>IFERROR(IF(AND($L314="○", $T314&lt;&gt;"有"),1001,0),3)</f>
        <v>0</v>
      </c>
      <c r="B314" s="194"/>
      <c r="C314" s="211"/>
      <c r="D314" s="260"/>
      <c r="E314" s="515"/>
      <c r="F314" s="499" t="s">
        <v>78</v>
      </c>
      <c r="G314" s="500"/>
      <c r="H314" s="500"/>
      <c r="I314" s="500"/>
      <c r="J314" s="500"/>
      <c r="K314" s="501"/>
      <c r="L314" s="14"/>
      <c r="M314" s="502"/>
      <c r="N314" s="516"/>
      <c r="O314" s="516"/>
      <c r="P314" s="516"/>
      <c r="Q314" s="516"/>
      <c r="R314" s="516"/>
      <c r="S314" s="516"/>
      <c r="T314" s="22"/>
      <c r="U314" s="89"/>
      <c r="V314" s="89"/>
      <c r="W314" s="89"/>
      <c r="X314" s="89"/>
      <c r="Y314" s="90"/>
      <c r="Z314" s="216"/>
      <c r="AA314" s="217"/>
    </row>
    <row r="315" spans="1:27" ht="20.100000000000001" customHeight="1" x14ac:dyDescent="0.15">
      <c r="A315" s="194">
        <f>IFERROR(IF(AND($L315="○", $T315&lt;&gt;"有"),1001,0),3)</f>
        <v>0</v>
      </c>
      <c r="B315" s="194"/>
      <c r="C315" s="211"/>
      <c r="D315" s="260"/>
      <c r="E315" s="515"/>
      <c r="F315" s="499" t="s">
        <v>0</v>
      </c>
      <c r="G315" s="500"/>
      <c r="H315" s="500"/>
      <c r="I315" s="500"/>
      <c r="J315" s="500"/>
      <c r="K315" s="501"/>
      <c r="L315" s="11"/>
      <c r="M315" s="502"/>
      <c r="N315" s="516"/>
      <c r="O315" s="516"/>
      <c r="P315" s="516"/>
      <c r="Q315" s="516"/>
      <c r="R315" s="516"/>
      <c r="S315" s="516"/>
      <c r="T315" s="22"/>
      <c r="U315" s="89"/>
      <c r="V315" s="89"/>
      <c r="W315" s="89"/>
      <c r="X315" s="89"/>
      <c r="Y315" s="90"/>
      <c r="Z315" s="216"/>
      <c r="AA315" s="217"/>
    </row>
    <row r="316" spans="1:27" ht="20.100000000000001" customHeight="1" x14ac:dyDescent="0.15">
      <c r="A316" s="194">
        <f>IFERROR(IF(AND($L316="○", $T316&lt;&gt;"有"),1001,0),3)</f>
        <v>0</v>
      </c>
      <c r="B316" s="194"/>
      <c r="C316" s="211"/>
      <c r="D316" s="260"/>
      <c r="E316" s="515"/>
      <c r="F316" s="499" t="s">
        <v>1</v>
      </c>
      <c r="G316" s="500"/>
      <c r="H316" s="500"/>
      <c r="I316" s="500"/>
      <c r="J316" s="500"/>
      <c r="K316" s="501"/>
      <c r="L316" s="11"/>
      <c r="M316" s="502"/>
      <c r="N316" s="516"/>
      <c r="O316" s="516"/>
      <c r="P316" s="516"/>
      <c r="Q316" s="516"/>
      <c r="R316" s="516"/>
      <c r="S316" s="516"/>
      <c r="T316" s="22"/>
      <c r="U316" s="89"/>
      <c r="V316" s="89"/>
      <c r="W316" s="89"/>
      <c r="X316" s="89"/>
      <c r="Y316" s="90"/>
      <c r="Z316" s="216"/>
      <c r="AA316" s="217"/>
    </row>
    <row r="317" spans="1:27" ht="20.100000000000001" customHeight="1" x14ac:dyDescent="0.15">
      <c r="A317" s="194">
        <f>IFERROR(IF(AND($L317="○", $T317&lt;&gt;"有"),1001,0),3)</f>
        <v>0</v>
      </c>
      <c r="B317" s="194"/>
      <c r="C317" s="211"/>
      <c r="D317" s="260"/>
      <c r="E317" s="515"/>
      <c r="F317" s="499" t="s">
        <v>2</v>
      </c>
      <c r="G317" s="500"/>
      <c r="H317" s="500"/>
      <c r="I317" s="500"/>
      <c r="J317" s="500"/>
      <c r="K317" s="501"/>
      <c r="L317" s="11"/>
      <c r="M317" s="502"/>
      <c r="N317" s="516"/>
      <c r="O317" s="516"/>
      <c r="P317" s="516"/>
      <c r="Q317" s="516"/>
      <c r="R317" s="516"/>
      <c r="S317" s="516"/>
      <c r="T317" s="22"/>
      <c r="U317" s="89"/>
      <c r="V317" s="89"/>
      <c r="W317" s="89"/>
      <c r="X317" s="89"/>
      <c r="Y317" s="90"/>
      <c r="Z317" s="216"/>
      <c r="AA317" s="217"/>
    </row>
    <row r="318" spans="1:27" ht="20.100000000000001" customHeight="1" x14ac:dyDescent="0.15">
      <c r="A318" s="194">
        <f>IFERROR(IF(AND($L318="○", $T318&lt;&gt;"有"),1001,0),3)</f>
        <v>0</v>
      </c>
      <c r="B318" s="194"/>
      <c r="C318" s="211"/>
      <c r="D318" s="260"/>
      <c r="E318" s="515"/>
      <c r="F318" s="499" t="s">
        <v>151</v>
      </c>
      <c r="G318" s="500"/>
      <c r="H318" s="500"/>
      <c r="I318" s="500"/>
      <c r="J318" s="500"/>
      <c r="K318" s="501"/>
      <c r="L318" s="11"/>
      <c r="M318" s="502"/>
      <c r="N318" s="516"/>
      <c r="O318" s="516"/>
      <c r="P318" s="516"/>
      <c r="Q318" s="516"/>
      <c r="R318" s="516"/>
      <c r="S318" s="516"/>
      <c r="T318" s="22"/>
      <c r="U318" s="89"/>
      <c r="V318" s="89"/>
      <c r="W318" s="89"/>
      <c r="X318" s="89"/>
      <c r="Y318" s="90"/>
      <c r="Z318" s="216"/>
      <c r="AA318" s="217"/>
    </row>
    <row r="319" spans="1:27" ht="20.100000000000001" customHeight="1" x14ac:dyDescent="0.15">
      <c r="A319" s="194">
        <f>IFERROR(IF(AND($L319="○", $T319&lt;&gt;"有"),1001,0),3)</f>
        <v>0</v>
      </c>
      <c r="B319" s="194"/>
      <c r="C319" s="211"/>
      <c r="D319" s="260"/>
      <c r="E319" s="515"/>
      <c r="F319" s="499" t="s">
        <v>152</v>
      </c>
      <c r="G319" s="500"/>
      <c r="H319" s="500"/>
      <c r="I319" s="500"/>
      <c r="J319" s="500"/>
      <c r="K319" s="501"/>
      <c r="L319" s="15"/>
      <c r="M319" s="502"/>
      <c r="N319" s="516"/>
      <c r="O319" s="516"/>
      <c r="P319" s="516"/>
      <c r="Q319" s="516"/>
      <c r="R319" s="516"/>
      <c r="S319" s="516"/>
      <c r="T319" s="22"/>
      <c r="U319" s="89"/>
      <c r="V319" s="89"/>
      <c r="W319" s="89"/>
      <c r="X319" s="89"/>
      <c r="Y319" s="90"/>
      <c r="Z319" s="216"/>
      <c r="AA319" s="217"/>
    </row>
    <row r="320" spans="1:27" ht="20.100000000000001" customHeight="1" x14ac:dyDescent="0.15">
      <c r="A320" s="194">
        <f>IFERROR(IF(AND($L320="○", $T320&lt;&gt;"有"),1001,0),3)</f>
        <v>0</v>
      </c>
      <c r="B320" s="194"/>
      <c r="C320" s="211"/>
      <c r="D320" s="260"/>
      <c r="E320" s="515"/>
      <c r="F320" s="499" t="s">
        <v>209</v>
      </c>
      <c r="G320" s="500"/>
      <c r="H320" s="500"/>
      <c r="I320" s="500"/>
      <c r="J320" s="500"/>
      <c r="K320" s="501"/>
      <c r="L320" s="11"/>
      <c r="M320" s="502"/>
      <c r="N320" s="516"/>
      <c r="O320" s="516"/>
      <c r="P320" s="516"/>
      <c r="Q320" s="516"/>
      <c r="R320" s="516"/>
      <c r="S320" s="516"/>
      <c r="T320" s="22"/>
      <c r="U320" s="89"/>
      <c r="V320" s="89"/>
      <c r="W320" s="89"/>
      <c r="X320" s="89"/>
      <c r="Y320" s="90"/>
      <c r="Z320" s="216"/>
      <c r="AA320" s="217"/>
    </row>
    <row r="321" spans="1:28" ht="20.100000000000001" customHeight="1" x14ac:dyDescent="0.15">
      <c r="A321" s="194">
        <f>IFERROR(IF(AND($L321="○", $T321&lt;&gt;"有"),1001,0),3)</f>
        <v>0</v>
      </c>
      <c r="B321" s="194"/>
      <c r="C321" s="211"/>
      <c r="D321" s="260"/>
      <c r="E321" s="515"/>
      <c r="F321" s="499" t="s">
        <v>210</v>
      </c>
      <c r="G321" s="500"/>
      <c r="H321" s="500"/>
      <c r="I321" s="500"/>
      <c r="J321" s="500"/>
      <c r="K321" s="501"/>
      <c r="L321" s="11"/>
      <c r="M321" s="502"/>
      <c r="N321" s="516"/>
      <c r="O321" s="516"/>
      <c r="P321" s="516"/>
      <c r="Q321" s="516"/>
      <c r="R321" s="516"/>
      <c r="S321" s="516"/>
      <c r="T321" s="22"/>
      <c r="U321" s="89"/>
      <c r="V321" s="89"/>
      <c r="W321" s="89"/>
      <c r="X321" s="89"/>
      <c r="Y321" s="90"/>
      <c r="Z321" s="216"/>
      <c r="AA321" s="217"/>
    </row>
    <row r="322" spans="1:28" ht="20.100000000000001" customHeight="1" x14ac:dyDescent="0.15">
      <c r="A322" s="194">
        <f>IFERROR(IF(AND($L322="○", $T322&lt;&gt;"有"),1001,0),3)</f>
        <v>0</v>
      </c>
      <c r="B322" s="194"/>
      <c r="C322" s="211"/>
      <c r="D322" s="260"/>
      <c r="E322" s="515"/>
      <c r="F322" s="499" t="s">
        <v>211</v>
      </c>
      <c r="G322" s="500"/>
      <c r="H322" s="500"/>
      <c r="I322" s="500"/>
      <c r="J322" s="500"/>
      <c r="K322" s="501"/>
      <c r="L322" s="11"/>
      <c r="M322" s="502"/>
      <c r="N322" s="516"/>
      <c r="O322" s="516"/>
      <c r="P322" s="516"/>
      <c r="Q322" s="516"/>
      <c r="R322" s="516"/>
      <c r="S322" s="516"/>
      <c r="T322" s="22"/>
      <c r="U322" s="89"/>
      <c r="V322" s="89"/>
      <c r="W322" s="89"/>
      <c r="X322" s="89"/>
      <c r="Y322" s="90"/>
      <c r="Z322" s="216"/>
      <c r="AA322" s="217"/>
    </row>
    <row r="323" spans="1:28" ht="20.100000000000001" customHeight="1" x14ac:dyDescent="0.15">
      <c r="A323" s="194">
        <f>IFERROR(IF(AND($L323="○", $T323&lt;&gt;"有"),1001,0),3)</f>
        <v>0</v>
      </c>
      <c r="B323" s="194"/>
      <c r="C323" s="211"/>
      <c r="D323" s="260"/>
      <c r="E323" s="515"/>
      <c r="F323" s="499" t="s">
        <v>153</v>
      </c>
      <c r="G323" s="500"/>
      <c r="H323" s="500"/>
      <c r="I323" s="500"/>
      <c r="J323" s="500"/>
      <c r="K323" s="501"/>
      <c r="L323" s="11"/>
      <c r="M323" s="502"/>
      <c r="N323" s="516"/>
      <c r="O323" s="516"/>
      <c r="P323" s="516"/>
      <c r="Q323" s="516"/>
      <c r="R323" s="516"/>
      <c r="S323" s="516"/>
      <c r="T323" s="22"/>
      <c r="U323" s="89"/>
      <c r="V323" s="89"/>
      <c r="W323" s="89"/>
      <c r="X323" s="89"/>
      <c r="Y323" s="90"/>
      <c r="Z323" s="216"/>
      <c r="AA323" s="217"/>
    </row>
    <row r="324" spans="1:28" ht="20.100000000000001" customHeight="1" x14ac:dyDescent="0.15">
      <c r="A324" s="194">
        <f>IFERROR(IF(AND($L324="○", $T324&lt;&gt;"有"),1001,0),3)</f>
        <v>0</v>
      </c>
      <c r="B324" s="194"/>
      <c r="C324" s="211"/>
      <c r="D324" s="260"/>
      <c r="E324" s="515"/>
      <c r="F324" s="499" t="s">
        <v>79</v>
      </c>
      <c r="G324" s="500"/>
      <c r="H324" s="500"/>
      <c r="I324" s="500"/>
      <c r="J324" s="500"/>
      <c r="K324" s="501"/>
      <c r="L324" s="11"/>
      <c r="M324" s="502"/>
      <c r="N324" s="516"/>
      <c r="O324" s="516"/>
      <c r="P324" s="516"/>
      <c r="Q324" s="516"/>
      <c r="R324" s="516"/>
      <c r="S324" s="516"/>
      <c r="T324" s="22"/>
      <c r="U324" s="89"/>
      <c r="V324" s="89"/>
      <c r="W324" s="89"/>
      <c r="X324" s="89"/>
      <c r="Y324" s="90"/>
      <c r="Z324" s="216"/>
      <c r="AA324" s="217"/>
    </row>
    <row r="325" spans="1:28" ht="20.100000000000001" customHeight="1" x14ac:dyDescent="0.15">
      <c r="A325" s="194">
        <f>IFERROR(IF(AND($L325="○", $T325&lt;&gt;"有"),1001,0),3)</f>
        <v>0</v>
      </c>
      <c r="B325" s="194"/>
      <c r="C325" s="211"/>
      <c r="D325" s="260"/>
      <c r="E325" s="517"/>
      <c r="F325" s="506" t="s">
        <v>80</v>
      </c>
      <c r="G325" s="507"/>
      <c r="H325" s="507"/>
      <c r="I325" s="507"/>
      <c r="J325" s="507"/>
      <c r="K325" s="508"/>
      <c r="L325" s="16"/>
      <c r="M325" s="509"/>
      <c r="N325" s="518"/>
      <c r="O325" s="518"/>
      <c r="P325" s="518"/>
      <c r="Q325" s="518"/>
      <c r="R325" s="518"/>
      <c r="S325" s="518"/>
      <c r="T325" s="35"/>
      <c r="U325" s="101"/>
      <c r="V325" s="101"/>
      <c r="W325" s="101"/>
      <c r="X325" s="101"/>
      <c r="Y325" s="102"/>
      <c r="Z325" s="216"/>
      <c r="AA325" s="217"/>
      <c r="AB325" s="192" t="s">
        <v>279</v>
      </c>
    </row>
    <row r="326" spans="1:28" ht="20.100000000000001" customHeight="1" x14ac:dyDescent="0.15">
      <c r="A326" s="194">
        <f>IFERROR(IF(AND($L326="○", OR($T326&lt;&gt;"有",AND($M326="○", OR(TRIM($P326)="",TRIM($R326)="")))),1001,0),3)</f>
        <v>0</v>
      </c>
      <c r="B326" s="194"/>
      <c r="C326" s="211"/>
      <c r="D326" s="260"/>
      <c r="E326" s="519" t="s">
        <v>148</v>
      </c>
      <c r="F326" s="492" t="s">
        <v>245</v>
      </c>
      <c r="G326" s="493"/>
      <c r="H326" s="493"/>
      <c r="I326" s="493"/>
      <c r="J326" s="493"/>
      <c r="K326" s="494"/>
      <c r="L326" s="14"/>
      <c r="M326" s="14"/>
      <c r="N326" s="496" t="s">
        <v>34</v>
      </c>
      <c r="O326" s="497"/>
      <c r="P326" s="78"/>
      <c r="Q326" s="79"/>
      <c r="R326" s="84"/>
      <c r="S326" s="85"/>
      <c r="T326" s="38"/>
      <c r="U326" s="94"/>
      <c r="V326" s="94"/>
      <c r="W326" s="94"/>
      <c r="X326" s="94"/>
      <c r="Y326" s="95"/>
      <c r="Z326" s="216"/>
      <c r="AA326" s="217"/>
      <c r="AB326" s="520">
        <f>IF(L326&amp;M326="○○",1,0)</f>
        <v>0</v>
      </c>
    </row>
    <row r="327" spans="1:28" ht="20.100000000000001" customHeight="1" x14ac:dyDescent="0.15">
      <c r="A327" s="194">
        <f>IFERROR(IF(AND($L327="○", OR($T327&lt;&gt;"有",AND($M327="○", OR(TRIM($P326)="",TRIM($R326)="")))),1001,0),3)</f>
        <v>0</v>
      </c>
      <c r="B327" s="194"/>
      <c r="C327" s="211"/>
      <c r="D327" s="260"/>
      <c r="E327" s="521"/>
      <c r="F327" s="499" t="s">
        <v>246</v>
      </c>
      <c r="G327" s="500"/>
      <c r="H327" s="500"/>
      <c r="I327" s="500"/>
      <c r="J327" s="500"/>
      <c r="K327" s="501"/>
      <c r="L327" s="11"/>
      <c r="M327" s="11"/>
      <c r="N327" s="503"/>
      <c r="O327" s="504"/>
      <c r="P327" s="80"/>
      <c r="Q327" s="81"/>
      <c r="R327" s="72"/>
      <c r="S327" s="86"/>
      <c r="T327" s="22"/>
      <c r="U327" s="89"/>
      <c r="V327" s="89"/>
      <c r="W327" s="89"/>
      <c r="X327" s="89"/>
      <c r="Y327" s="90"/>
      <c r="Z327" s="216"/>
      <c r="AA327" s="217"/>
      <c r="AB327" s="520">
        <f t="shared" ref="AB327:AB346" si="0">IF(L327&amp;M327="○○",1,0)</f>
        <v>0</v>
      </c>
    </row>
    <row r="328" spans="1:28" ht="20.100000000000001" customHeight="1" x14ac:dyDescent="0.15">
      <c r="A328" s="194">
        <f>IFERROR(IF(AND($L328="○", OR($T328&lt;&gt;"有",AND($M328="○", OR(TRIM($P326)="",TRIM($R326)="")))),1001,0),3)</f>
        <v>0</v>
      </c>
      <c r="B328" s="194"/>
      <c r="C328" s="211"/>
      <c r="D328" s="260"/>
      <c r="E328" s="521"/>
      <c r="F328" s="499" t="s">
        <v>247</v>
      </c>
      <c r="G328" s="500"/>
      <c r="H328" s="500"/>
      <c r="I328" s="500"/>
      <c r="J328" s="500"/>
      <c r="K328" s="501"/>
      <c r="L328" s="11"/>
      <c r="M328" s="11"/>
      <c r="N328" s="503"/>
      <c r="O328" s="504"/>
      <c r="P328" s="80"/>
      <c r="Q328" s="81"/>
      <c r="R328" s="72"/>
      <c r="S328" s="86"/>
      <c r="T328" s="22"/>
      <c r="U328" s="89"/>
      <c r="V328" s="89"/>
      <c r="W328" s="89"/>
      <c r="X328" s="89"/>
      <c r="Y328" s="90"/>
      <c r="Z328" s="216"/>
      <c r="AA328" s="217"/>
      <c r="AB328" s="520">
        <f t="shared" si="0"/>
        <v>0</v>
      </c>
    </row>
    <row r="329" spans="1:28" ht="20.100000000000001" customHeight="1" x14ac:dyDescent="0.15">
      <c r="A329" s="194">
        <f>IFERROR(IF(AND($L329="○", OR($T329&lt;&gt;"有",AND($M329="○", OR(TRIM($P326)="",TRIM($R326)="")))),1001,0),3)</f>
        <v>0</v>
      </c>
      <c r="B329" s="194"/>
      <c r="C329" s="211"/>
      <c r="D329" s="260"/>
      <c r="E329" s="521"/>
      <c r="F329" s="499" t="s">
        <v>248</v>
      </c>
      <c r="G329" s="500"/>
      <c r="H329" s="500"/>
      <c r="I329" s="500"/>
      <c r="J329" s="500"/>
      <c r="K329" s="501"/>
      <c r="L329" s="11"/>
      <c r="M329" s="11"/>
      <c r="N329" s="503"/>
      <c r="O329" s="504"/>
      <c r="P329" s="80"/>
      <c r="Q329" s="81"/>
      <c r="R329" s="72"/>
      <c r="S329" s="86"/>
      <c r="T329" s="22"/>
      <c r="U329" s="89"/>
      <c r="V329" s="89"/>
      <c r="W329" s="89"/>
      <c r="X329" s="89"/>
      <c r="Y329" s="90"/>
      <c r="Z329" s="216"/>
      <c r="AA329" s="217"/>
      <c r="AB329" s="520">
        <f t="shared" si="0"/>
        <v>0</v>
      </c>
    </row>
    <row r="330" spans="1:28" ht="20.100000000000001" customHeight="1" x14ac:dyDescent="0.15">
      <c r="A330" s="194">
        <f>IFERROR(IF(AND($L330="○", OR($T330&lt;&gt;"有",AND($M330="○", OR(TRIM($P326)="",TRIM($R326)="")))),1001,0),3)</f>
        <v>0</v>
      </c>
      <c r="B330" s="194"/>
      <c r="C330" s="211"/>
      <c r="D330" s="260"/>
      <c r="E330" s="521"/>
      <c r="F330" s="499" t="s">
        <v>249</v>
      </c>
      <c r="G330" s="500"/>
      <c r="H330" s="500"/>
      <c r="I330" s="500"/>
      <c r="J330" s="500"/>
      <c r="K330" s="501"/>
      <c r="L330" s="11"/>
      <c r="M330" s="11"/>
      <c r="N330" s="503"/>
      <c r="O330" s="504"/>
      <c r="P330" s="80"/>
      <c r="Q330" s="81"/>
      <c r="R330" s="72"/>
      <c r="S330" s="86"/>
      <c r="T330" s="22"/>
      <c r="U330" s="89"/>
      <c r="V330" s="89"/>
      <c r="W330" s="89"/>
      <c r="X330" s="89"/>
      <c r="Y330" s="90"/>
      <c r="Z330" s="216"/>
      <c r="AA330" s="217"/>
      <c r="AB330" s="520">
        <f t="shared" si="0"/>
        <v>0</v>
      </c>
    </row>
    <row r="331" spans="1:28" ht="20.100000000000001" customHeight="1" x14ac:dyDescent="0.15">
      <c r="A331" s="194">
        <f>IFERROR(IF(AND($L331="○", OR($T331&lt;&gt;"有",AND($M331="○", OR(TRIM($P326)="",TRIM($R326)="")))),1001,0),3)</f>
        <v>0</v>
      </c>
      <c r="B331" s="194"/>
      <c r="C331" s="211"/>
      <c r="D331" s="260"/>
      <c r="E331" s="521"/>
      <c r="F331" s="499" t="s">
        <v>250</v>
      </c>
      <c r="G331" s="500"/>
      <c r="H331" s="500"/>
      <c r="I331" s="500"/>
      <c r="J331" s="500"/>
      <c r="K331" s="501"/>
      <c r="L331" s="11"/>
      <c r="M331" s="11"/>
      <c r="N331" s="503"/>
      <c r="O331" s="504"/>
      <c r="P331" s="80"/>
      <c r="Q331" s="81"/>
      <c r="R331" s="72"/>
      <c r="S331" s="86"/>
      <c r="T331" s="22"/>
      <c r="U331" s="89"/>
      <c r="V331" s="89"/>
      <c r="W331" s="89"/>
      <c r="X331" s="89"/>
      <c r="Y331" s="90"/>
      <c r="Z331" s="216"/>
      <c r="AA331" s="217"/>
      <c r="AB331" s="520">
        <f t="shared" si="0"/>
        <v>0</v>
      </c>
    </row>
    <row r="332" spans="1:28" ht="20.100000000000001" customHeight="1" x14ac:dyDescent="0.15">
      <c r="A332" s="194">
        <f>IFERROR(IF(AND($L332="○", OR($T332&lt;&gt;"有",AND($M332="○", OR(TRIM($P326)="",TRIM($R326)="")))),1001,0),3)</f>
        <v>0</v>
      </c>
      <c r="B332" s="194"/>
      <c r="C332" s="211"/>
      <c r="D332" s="260"/>
      <c r="E332" s="521"/>
      <c r="F332" s="499" t="s">
        <v>251</v>
      </c>
      <c r="G332" s="500"/>
      <c r="H332" s="500"/>
      <c r="I332" s="500"/>
      <c r="J332" s="500"/>
      <c r="K332" s="501"/>
      <c r="L332" s="11"/>
      <c r="M332" s="11"/>
      <c r="N332" s="503"/>
      <c r="O332" s="504"/>
      <c r="P332" s="80"/>
      <c r="Q332" s="81"/>
      <c r="R332" s="72"/>
      <c r="S332" s="86"/>
      <c r="T332" s="22"/>
      <c r="U332" s="89"/>
      <c r="V332" s="89"/>
      <c r="W332" s="89"/>
      <c r="X332" s="89"/>
      <c r="Y332" s="90"/>
      <c r="Z332" s="216"/>
      <c r="AA332" s="217"/>
      <c r="AB332" s="520">
        <f t="shared" si="0"/>
        <v>0</v>
      </c>
    </row>
    <row r="333" spans="1:28" ht="20.100000000000001" customHeight="1" x14ac:dyDescent="0.15">
      <c r="A333" s="194">
        <f>IFERROR(IF(AND($L333="○", OR($T333&lt;&gt;"有",AND($M333="○", OR(TRIM($P326)="",TRIM($R326)="")))),1001,0),3)</f>
        <v>0</v>
      </c>
      <c r="B333" s="194"/>
      <c r="C333" s="211"/>
      <c r="D333" s="260"/>
      <c r="E333" s="521"/>
      <c r="F333" s="499" t="s">
        <v>252</v>
      </c>
      <c r="G333" s="500"/>
      <c r="H333" s="500"/>
      <c r="I333" s="500"/>
      <c r="J333" s="500"/>
      <c r="K333" s="501"/>
      <c r="L333" s="11"/>
      <c r="M333" s="11"/>
      <c r="N333" s="503"/>
      <c r="O333" s="504"/>
      <c r="P333" s="80"/>
      <c r="Q333" s="81"/>
      <c r="R333" s="72"/>
      <c r="S333" s="86"/>
      <c r="T333" s="22"/>
      <c r="U333" s="89"/>
      <c r="V333" s="89"/>
      <c r="W333" s="89"/>
      <c r="X333" s="89"/>
      <c r="Y333" s="90"/>
      <c r="Z333" s="216"/>
      <c r="AA333" s="217"/>
      <c r="AB333" s="520">
        <f t="shared" si="0"/>
        <v>0</v>
      </c>
    </row>
    <row r="334" spans="1:28" ht="20.100000000000001" customHeight="1" x14ac:dyDescent="0.15">
      <c r="A334" s="194">
        <f>IFERROR(IF(AND($L334="○", OR($T334&lt;&gt;"有",AND($M334="○", OR(TRIM($P326)="",TRIM($R326)="")))),1001,0),3)</f>
        <v>0</v>
      </c>
      <c r="B334" s="194"/>
      <c r="C334" s="211"/>
      <c r="D334" s="260"/>
      <c r="E334" s="521"/>
      <c r="F334" s="499" t="s">
        <v>253</v>
      </c>
      <c r="G334" s="500"/>
      <c r="H334" s="500"/>
      <c r="I334" s="500"/>
      <c r="J334" s="500"/>
      <c r="K334" s="501"/>
      <c r="L334" s="11"/>
      <c r="M334" s="11"/>
      <c r="N334" s="503"/>
      <c r="O334" s="504"/>
      <c r="P334" s="80"/>
      <c r="Q334" s="81"/>
      <c r="R334" s="72"/>
      <c r="S334" s="86"/>
      <c r="T334" s="22"/>
      <c r="U334" s="89"/>
      <c r="V334" s="89"/>
      <c r="W334" s="89"/>
      <c r="X334" s="89"/>
      <c r="Y334" s="90"/>
      <c r="Z334" s="216"/>
      <c r="AA334" s="217"/>
      <c r="AB334" s="520">
        <f t="shared" si="0"/>
        <v>0</v>
      </c>
    </row>
    <row r="335" spans="1:28" ht="20.100000000000001" customHeight="1" x14ac:dyDescent="0.15">
      <c r="A335" s="194">
        <f>IFERROR(IF(AND($L335="○", OR($T335&lt;&gt;"有",AND($M335="○", OR(TRIM($P326)="",TRIM($R326)="")))),1001,0),3)</f>
        <v>0</v>
      </c>
      <c r="B335" s="194"/>
      <c r="C335" s="211"/>
      <c r="D335" s="260"/>
      <c r="E335" s="521"/>
      <c r="F335" s="499" t="s">
        <v>254</v>
      </c>
      <c r="G335" s="500"/>
      <c r="H335" s="500"/>
      <c r="I335" s="500"/>
      <c r="J335" s="500"/>
      <c r="K335" s="501"/>
      <c r="L335" s="11"/>
      <c r="M335" s="11"/>
      <c r="N335" s="503"/>
      <c r="O335" s="504"/>
      <c r="P335" s="80"/>
      <c r="Q335" s="81"/>
      <c r="R335" s="72"/>
      <c r="S335" s="86"/>
      <c r="T335" s="22"/>
      <c r="U335" s="89"/>
      <c r="V335" s="89"/>
      <c r="W335" s="89"/>
      <c r="X335" s="89"/>
      <c r="Y335" s="90"/>
      <c r="Z335" s="216"/>
      <c r="AA335" s="217"/>
      <c r="AB335" s="520">
        <f t="shared" si="0"/>
        <v>0</v>
      </c>
    </row>
    <row r="336" spans="1:28" ht="20.100000000000001" customHeight="1" x14ac:dyDescent="0.15">
      <c r="A336" s="194">
        <f>IFERROR(IF(AND($L336="○", OR($T336&lt;&gt;"有",AND($M336="○", OR(TRIM($P326)="",TRIM($R326)="")))),1001,0),3)</f>
        <v>0</v>
      </c>
      <c r="B336" s="194"/>
      <c r="C336" s="211"/>
      <c r="D336" s="260"/>
      <c r="E336" s="521"/>
      <c r="F336" s="499" t="s">
        <v>255</v>
      </c>
      <c r="G336" s="500"/>
      <c r="H336" s="500"/>
      <c r="I336" s="500"/>
      <c r="J336" s="500"/>
      <c r="K336" s="501"/>
      <c r="L336" s="11"/>
      <c r="M336" s="11"/>
      <c r="N336" s="503"/>
      <c r="O336" s="504"/>
      <c r="P336" s="80"/>
      <c r="Q336" s="81"/>
      <c r="R336" s="72"/>
      <c r="S336" s="86"/>
      <c r="T336" s="22"/>
      <c r="U336" s="89"/>
      <c r="V336" s="89"/>
      <c r="W336" s="89"/>
      <c r="X336" s="89"/>
      <c r="Y336" s="90"/>
      <c r="Z336" s="216"/>
      <c r="AA336" s="217"/>
      <c r="AB336" s="520">
        <f t="shared" si="0"/>
        <v>0</v>
      </c>
    </row>
    <row r="337" spans="1:28" ht="20.100000000000001" customHeight="1" x14ac:dyDescent="0.15">
      <c r="A337" s="194">
        <f>IFERROR(IF(AND($L337="○", OR($T337&lt;&gt;"有",AND($M337="○", OR(TRIM($P326)="",TRIM($R326)="")))),1001,0),3)</f>
        <v>0</v>
      </c>
      <c r="B337" s="194"/>
      <c r="C337" s="211"/>
      <c r="D337" s="260"/>
      <c r="E337" s="521"/>
      <c r="F337" s="499" t="s">
        <v>256</v>
      </c>
      <c r="G337" s="500"/>
      <c r="H337" s="500"/>
      <c r="I337" s="500"/>
      <c r="J337" s="500"/>
      <c r="K337" s="501"/>
      <c r="L337" s="12"/>
      <c r="M337" s="11"/>
      <c r="N337" s="503"/>
      <c r="O337" s="504"/>
      <c r="P337" s="80"/>
      <c r="Q337" s="81"/>
      <c r="R337" s="72"/>
      <c r="S337" s="86"/>
      <c r="T337" s="22"/>
      <c r="U337" s="89"/>
      <c r="V337" s="89"/>
      <c r="W337" s="89"/>
      <c r="X337" s="89"/>
      <c r="Y337" s="90"/>
      <c r="Z337" s="216"/>
      <c r="AA337" s="217"/>
      <c r="AB337" s="520">
        <f t="shared" si="0"/>
        <v>0</v>
      </c>
    </row>
    <row r="338" spans="1:28" ht="20.100000000000001" customHeight="1" x14ac:dyDescent="0.15">
      <c r="A338" s="194">
        <f>IFERROR(IF(AND($L338="○", OR($T338&lt;&gt;"有",AND($M338="○", OR(TRIM($P326)="",TRIM($R326)="")))),1001,0),3)</f>
        <v>0</v>
      </c>
      <c r="B338" s="194"/>
      <c r="C338" s="211"/>
      <c r="D338" s="260"/>
      <c r="E338" s="521"/>
      <c r="F338" s="499" t="s">
        <v>257</v>
      </c>
      <c r="G338" s="500"/>
      <c r="H338" s="500"/>
      <c r="I338" s="500"/>
      <c r="J338" s="500"/>
      <c r="K338" s="501"/>
      <c r="L338" s="11"/>
      <c r="M338" s="11"/>
      <c r="N338" s="503"/>
      <c r="O338" s="504"/>
      <c r="P338" s="80"/>
      <c r="Q338" s="81"/>
      <c r="R338" s="72"/>
      <c r="S338" s="86"/>
      <c r="T338" s="22"/>
      <c r="U338" s="89"/>
      <c r="V338" s="89"/>
      <c r="W338" s="89"/>
      <c r="X338" s="89"/>
      <c r="Y338" s="90"/>
      <c r="Z338" s="216"/>
      <c r="AA338" s="217"/>
      <c r="AB338" s="520">
        <f t="shared" si="0"/>
        <v>0</v>
      </c>
    </row>
    <row r="339" spans="1:28" ht="20.100000000000001" customHeight="1" x14ac:dyDescent="0.15">
      <c r="A339" s="194">
        <f>IFERROR(IF(AND($L339="○", OR($T339&lt;&gt;"有",AND($M339="○", OR(TRIM($P326)="",TRIM($R326)="")))),1001,0),3)</f>
        <v>0</v>
      </c>
      <c r="B339" s="194"/>
      <c r="C339" s="211"/>
      <c r="D339" s="260"/>
      <c r="E339" s="521"/>
      <c r="F339" s="499" t="s">
        <v>258</v>
      </c>
      <c r="G339" s="500"/>
      <c r="H339" s="500"/>
      <c r="I339" s="500"/>
      <c r="J339" s="500"/>
      <c r="K339" s="501"/>
      <c r="L339" s="11"/>
      <c r="M339" s="11"/>
      <c r="N339" s="503"/>
      <c r="O339" s="504"/>
      <c r="P339" s="80"/>
      <c r="Q339" s="81"/>
      <c r="R339" s="72"/>
      <c r="S339" s="86"/>
      <c r="T339" s="22"/>
      <c r="U339" s="89"/>
      <c r="V339" s="89"/>
      <c r="W339" s="89"/>
      <c r="X339" s="89"/>
      <c r="Y339" s="90"/>
      <c r="Z339" s="216"/>
      <c r="AA339" s="217"/>
      <c r="AB339" s="520">
        <f t="shared" si="0"/>
        <v>0</v>
      </c>
    </row>
    <row r="340" spans="1:28" ht="20.100000000000001" customHeight="1" x14ac:dyDescent="0.15">
      <c r="A340" s="194">
        <f>IFERROR(IF(AND($L340="○", OR($T340&lt;&gt;"有",AND($M340="○", OR(TRIM($P326)="",TRIM($R326)="")))),1001,0),3)</f>
        <v>0</v>
      </c>
      <c r="B340" s="194"/>
      <c r="C340" s="211"/>
      <c r="D340" s="260"/>
      <c r="E340" s="521"/>
      <c r="F340" s="499" t="s">
        <v>259</v>
      </c>
      <c r="G340" s="500"/>
      <c r="H340" s="500"/>
      <c r="I340" s="500"/>
      <c r="J340" s="500"/>
      <c r="K340" s="501"/>
      <c r="L340" s="11"/>
      <c r="M340" s="11"/>
      <c r="N340" s="503"/>
      <c r="O340" s="504"/>
      <c r="P340" s="80"/>
      <c r="Q340" s="81"/>
      <c r="R340" s="72"/>
      <c r="S340" s="86"/>
      <c r="T340" s="22"/>
      <c r="U340" s="89"/>
      <c r="V340" s="89"/>
      <c r="W340" s="89"/>
      <c r="X340" s="89"/>
      <c r="Y340" s="90"/>
      <c r="Z340" s="216"/>
      <c r="AA340" s="217"/>
      <c r="AB340" s="520">
        <f t="shared" si="0"/>
        <v>0</v>
      </c>
    </row>
    <row r="341" spans="1:28" ht="20.100000000000001" customHeight="1" x14ac:dyDescent="0.15">
      <c r="A341" s="194">
        <f>IFERROR(IF(AND($L341="○", OR($T341&lt;&gt;"有",AND($M341="○", OR(TRIM($P326)="",TRIM($R326)="")))),1001,0),3)</f>
        <v>0</v>
      </c>
      <c r="B341" s="194"/>
      <c r="C341" s="211"/>
      <c r="D341" s="260"/>
      <c r="E341" s="521"/>
      <c r="F341" s="499" t="s">
        <v>260</v>
      </c>
      <c r="G341" s="500"/>
      <c r="H341" s="500"/>
      <c r="I341" s="500"/>
      <c r="J341" s="500"/>
      <c r="K341" s="501"/>
      <c r="L341" s="11"/>
      <c r="M341" s="11"/>
      <c r="N341" s="503"/>
      <c r="O341" s="504"/>
      <c r="P341" s="80"/>
      <c r="Q341" s="81"/>
      <c r="R341" s="72"/>
      <c r="S341" s="86"/>
      <c r="T341" s="22"/>
      <c r="U341" s="89"/>
      <c r="V341" s="89"/>
      <c r="W341" s="89"/>
      <c r="X341" s="89"/>
      <c r="Y341" s="90"/>
      <c r="Z341" s="216"/>
      <c r="AA341" s="217"/>
      <c r="AB341" s="520">
        <f t="shared" si="0"/>
        <v>0</v>
      </c>
    </row>
    <row r="342" spans="1:28" ht="20.100000000000001" customHeight="1" x14ac:dyDescent="0.15">
      <c r="A342" s="194">
        <f>IFERROR(IF(AND($L342="○", OR($T342&lt;&gt;"有",AND($M342="○", OR(TRIM($P326)="",TRIM($R326)="")))),1001,0),3)</f>
        <v>0</v>
      </c>
      <c r="B342" s="194"/>
      <c r="C342" s="211"/>
      <c r="D342" s="260"/>
      <c r="E342" s="521"/>
      <c r="F342" s="499" t="s">
        <v>261</v>
      </c>
      <c r="G342" s="500"/>
      <c r="H342" s="500"/>
      <c r="I342" s="500"/>
      <c r="J342" s="500"/>
      <c r="K342" s="501"/>
      <c r="L342" s="11"/>
      <c r="M342" s="11"/>
      <c r="N342" s="503"/>
      <c r="O342" s="504"/>
      <c r="P342" s="80"/>
      <c r="Q342" s="81"/>
      <c r="R342" s="72"/>
      <c r="S342" s="86"/>
      <c r="T342" s="22"/>
      <c r="U342" s="89"/>
      <c r="V342" s="89"/>
      <c r="W342" s="89"/>
      <c r="X342" s="89"/>
      <c r="Y342" s="90"/>
      <c r="Z342" s="216"/>
      <c r="AA342" s="217"/>
      <c r="AB342" s="520">
        <f t="shared" si="0"/>
        <v>0</v>
      </c>
    </row>
    <row r="343" spans="1:28" ht="20.100000000000001" customHeight="1" x14ac:dyDescent="0.15">
      <c r="A343" s="194">
        <f>IFERROR(IF(AND($L343="○", OR($T343&lt;&gt;"有",AND($M343="○", OR(TRIM($P326)="",TRIM($R326)="")))),1001,0),3)</f>
        <v>0</v>
      </c>
      <c r="B343" s="194"/>
      <c r="C343" s="211"/>
      <c r="D343" s="260"/>
      <c r="E343" s="521"/>
      <c r="F343" s="499" t="s">
        <v>262</v>
      </c>
      <c r="G343" s="500"/>
      <c r="H343" s="500"/>
      <c r="I343" s="500"/>
      <c r="J343" s="500"/>
      <c r="K343" s="501"/>
      <c r="L343" s="11"/>
      <c r="M343" s="11"/>
      <c r="N343" s="503"/>
      <c r="O343" s="504"/>
      <c r="P343" s="80"/>
      <c r="Q343" s="81"/>
      <c r="R343" s="72"/>
      <c r="S343" s="86"/>
      <c r="T343" s="22"/>
      <c r="U343" s="89"/>
      <c r="V343" s="89"/>
      <c r="W343" s="89"/>
      <c r="X343" s="89"/>
      <c r="Y343" s="90"/>
      <c r="Z343" s="216"/>
      <c r="AA343" s="217"/>
      <c r="AB343" s="520">
        <f t="shared" si="0"/>
        <v>0</v>
      </c>
    </row>
    <row r="344" spans="1:28" ht="20.100000000000001" customHeight="1" x14ac:dyDescent="0.15">
      <c r="A344" s="194">
        <f>IFERROR(IF(AND($L344="○", OR($T344&lt;&gt;"有",AND($M344="○", OR(TRIM($P326)="",TRIM($R326)="")))),1001,0),3)</f>
        <v>0</v>
      </c>
      <c r="B344" s="194"/>
      <c r="C344" s="211"/>
      <c r="D344" s="260"/>
      <c r="E344" s="521"/>
      <c r="F344" s="499" t="s">
        <v>263</v>
      </c>
      <c r="G344" s="500"/>
      <c r="H344" s="500"/>
      <c r="I344" s="500"/>
      <c r="J344" s="500"/>
      <c r="K344" s="501"/>
      <c r="L344" s="11"/>
      <c r="M344" s="11"/>
      <c r="N344" s="503"/>
      <c r="O344" s="504"/>
      <c r="P344" s="80"/>
      <c r="Q344" s="81"/>
      <c r="R344" s="72"/>
      <c r="S344" s="86"/>
      <c r="T344" s="22"/>
      <c r="U344" s="89"/>
      <c r="V344" s="89"/>
      <c r="W344" s="89"/>
      <c r="X344" s="89"/>
      <c r="Y344" s="90"/>
      <c r="Z344" s="216"/>
      <c r="AA344" s="217"/>
      <c r="AB344" s="520">
        <f t="shared" si="0"/>
        <v>0</v>
      </c>
    </row>
    <row r="345" spans="1:28" ht="20.100000000000001" customHeight="1" x14ac:dyDescent="0.15">
      <c r="A345" s="194">
        <f>IFERROR(IF(AND($L345="○", OR($T345&lt;&gt;"有",AND($M345="○", OR(TRIM($P326)="",TRIM($R326)="")))),1001,0),3)</f>
        <v>0</v>
      </c>
      <c r="B345" s="194"/>
      <c r="C345" s="211"/>
      <c r="D345" s="260"/>
      <c r="E345" s="521"/>
      <c r="F345" s="499" t="s">
        <v>264</v>
      </c>
      <c r="G345" s="500"/>
      <c r="H345" s="500"/>
      <c r="I345" s="500"/>
      <c r="J345" s="500"/>
      <c r="K345" s="501"/>
      <c r="L345" s="11"/>
      <c r="M345" s="11"/>
      <c r="N345" s="503"/>
      <c r="O345" s="504"/>
      <c r="P345" s="80"/>
      <c r="Q345" s="81"/>
      <c r="R345" s="72"/>
      <c r="S345" s="86"/>
      <c r="T345" s="22"/>
      <c r="U345" s="89"/>
      <c r="V345" s="89"/>
      <c r="W345" s="89"/>
      <c r="X345" s="89"/>
      <c r="Y345" s="90"/>
      <c r="Z345" s="216"/>
      <c r="AA345" s="217"/>
      <c r="AB345" s="520">
        <f t="shared" si="0"/>
        <v>0</v>
      </c>
    </row>
    <row r="346" spans="1:28" ht="20.100000000000001" customHeight="1" x14ac:dyDescent="0.15">
      <c r="A346" s="194">
        <f>IFERROR(IF(AND($L346="○", OR($T346&lt;&gt;"有",AND($M346="○", OR(TRIM($P326)="",TRIM($R326)="")))),1001,0),3)</f>
        <v>0</v>
      </c>
      <c r="B346" s="194"/>
      <c r="C346" s="211"/>
      <c r="D346" s="260"/>
      <c r="E346" s="521"/>
      <c r="F346" s="499" t="s">
        <v>265</v>
      </c>
      <c r="G346" s="500"/>
      <c r="H346" s="500"/>
      <c r="I346" s="500"/>
      <c r="J346" s="500"/>
      <c r="K346" s="501"/>
      <c r="L346" s="11"/>
      <c r="M346" s="11"/>
      <c r="N346" s="522"/>
      <c r="O346" s="523"/>
      <c r="P346" s="82"/>
      <c r="Q346" s="83"/>
      <c r="R346" s="87"/>
      <c r="S346" s="88"/>
      <c r="T346" s="22"/>
      <c r="U346" s="89"/>
      <c r="V346" s="89"/>
      <c r="W346" s="89"/>
      <c r="X346" s="89"/>
      <c r="Y346" s="90"/>
      <c r="Z346" s="216"/>
      <c r="AA346" s="217"/>
      <c r="AB346" s="520">
        <f t="shared" si="0"/>
        <v>0</v>
      </c>
    </row>
    <row r="347" spans="1:28" ht="20.100000000000001" customHeight="1" x14ac:dyDescent="0.15">
      <c r="A347" s="194">
        <f>IFERROR(IF(AND($L347="○", $T347&lt;&gt;"有"),1001,0),3)</f>
        <v>0</v>
      </c>
      <c r="B347" s="194"/>
      <c r="C347" s="211"/>
      <c r="D347" s="260"/>
      <c r="E347" s="521"/>
      <c r="F347" s="524" t="s">
        <v>155</v>
      </c>
      <c r="G347" s="524"/>
      <c r="H347" s="524"/>
      <c r="I347" s="524"/>
      <c r="J347" s="524"/>
      <c r="K347" s="524"/>
      <c r="L347" s="11"/>
      <c r="M347" s="525"/>
      <c r="N347" s="526"/>
      <c r="O347" s="526"/>
      <c r="P347" s="526"/>
      <c r="Q347" s="526"/>
      <c r="R347" s="526"/>
      <c r="S347" s="527"/>
      <c r="T347" s="22"/>
      <c r="U347" s="89"/>
      <c r="V347" s="89"/>
      <c r="W347" s="89"/>
      <c r="X347" s="89"/>
      <c r="Y347" s="90"/>
      <c r="Z347" s="216"/>
      <c r="AA347" s="217"/>
    </row>
    <row r="348" spans="1:28" ht="20.100000000000001" customHeight="1" x14ac:dyDescent="0.15">
      <c r="A348" s="194">
        <f>IFERROR(IF(AND($L348="○", $T348&lt;&gt;"有"),1001,0),3)</f>
        <v>0</v>
      </c>
      <c r="B348" s="194"/>
      <c r="C348" s="211"/>
      <c r="D348" s="260"/>
      <c r="E348" s="521"/>
      <c r="F348" s="524" t="s">
        <v>156</v>
      </c>
      <c r="G348" s="524"/>
      <c r="H348" s="524"/>
      <c r="I348" s="524"/>
      <c r="J348" s="524"/>
      <c r="K348" s="524"/>
      <c r="L348" s="11"/>
      <c r="M348" s="528"/>
      <c r="N348" s="529"/>
      <c r="O348" s="529"/>
      <c r="P348" s="529"/>
      <c r="Q348" s="529"/>
      <c r="R348" s="529"/>
      <c r="S348" s="530"/>
      <c r="T348" s="22"/>
      <c r="U348" s="89"/>
      <c r="V348" s="89"/>
      <c r="W348" s="89"/>
      <c r="X348" s="89"/>
      <c r="Y348" s="90"/>
      <c r="Z348" s="216"/>
      <c r="AA348" s="217"/>
    </row>
    <row r="349" spans="1:28" ht="20.100000000000001" customHeight="1" x14ac:dyDescent="0.15">
      <c r="A349" s="194">
        <f>IFERROR(IF(AND($L349="○", $T349&lt;&gt;"有"),1001,0),3)</f>
        <v>0</v>
      </c>
      <c r="B349" s="194"/>
      <c r="C349" s="211"/>
      <c r="D349" s="260"/>
      <c r="E349" s="521"/>
      <c r="F349" s="524" t="s">
        <v>157</v>
      </c>
      <c r="G349" s="524"/>
      <c r="H349" s="524"/>
      <c r="I349" s="524"/>
      <c r="J349" s="524"/>
      <c r="K349" s="524"/>
      <c r="L349" s="11"/>
      <c r="M349" s="528"/>
      <c r="N349" s="529"/>
      <c r="O349" s="529"/>
      <c r="P349" s="529"/>
      <c r="Q349" s="529"/>
      <c r="R349" s="529"/>
      <c r="S349" s="530"/>
      <c r="T349" s="22"/>
      <c r="U349" s="89"/>
      <c r="V349" s="89"/>
      <c r="W349" s="89"/>
      <c r="X349" s="89"/>
      <c r="Y349" s="90"/>
      <c r="Z349" s="216"/>
      <c r="AA349" s="217"/>
    </row>
    <row r="350" spans="1:28" ht="20.100000000000001" customHeight="1" x14ac:dyDescent="0.15">
      <c r="A350" s="194">
        <f>IFERROR(IF(AND($L350="○", $T350&lt;&gt;"有"),1001,0),3)</f>
        <v>0</v>
      </c>
      <c r="B350" s="194"/>
      <c r="C350" s="211"/>
      <c r="D350" s="260"/>
      <c r="E350" s="521"/>
      <c r="F350" s="524" t="s">
        <v>158</v>
      </c>
      <c r="G350" s="524"/>
      <c r="H350" s="524"/>
      <c r="I350" s="524"/>
      <c r="J350" s="524"/>
      <c r="K350" s="524"/>
      <c r="L350" s="11"/>
      <c r="M350" s="528"/>
      <c r="N350" s="529"/>
      <c r="O350" s="529"/>
      <c r="P350" s="529"/>
      <c r="Q350" s="529"/>
      <c r="R350" s="529"/>
      <c r="S350" s="530"/>
      <c r="T350" s="22"/>
      <c r="U350" s="89"/>
      <c r="V350" s="89"/>
      <c r="W350" s="89"/>
      <c r="X350" s="89"/>
      <c r="Y350" s="90"/>
      <c r="Z350" s="216"/>
      <c r="AA350" s="217"/>
    </row>
    <row r="351" spans="1:28" ht="20.100000000000001" customHeight="1" x14ac:dyDescent="0.15">
      <c r="A351" s="194">
        <f>IFERROR(IF(AND($L351="○", $T351&lt;&gt;"有"),1001,0),3)</f>
        <v>0</v>
      </c>
      <c r="B351" s="194"/>
      <c r="C351" s="211"/>
      <c r="D351" s="260"/>
      <c r="E351" s="521"/>
      <c r="F351" s="524" t="s">
        <v>159</v>
      </c>
      <c r="G351" s="524"/>
      <c r="H351" s="524"/>
      <c r="I351" s="524"/>
      <c r="J351" s="524"/>
      <c r="K351" s="524"/>
      <c r="L351" s="11"/>
      <c r="M351" s="528"/>
      <c r="N351" s="529"/>
      <c r="O351" s="529"/>
      <c r="P351" s="529"/>
      <c r="Q351" s="529"/>
      <c r="R351" s="529"/>
      <c r="S351" s="530"/>
      <c r="T351" s="22"/>
      <c r="U351" s="89"/>
      <c r="V351" s="89"/>
      <c r="W351" s="89"/>
      <c r="X351" s="89"/>
      <c r="Y351" s="90"/>
      <c r="Z351" s="216"/>
      <c r="AA351" s="217"/>
    </row>
    <row r="352" spans="1:28" ht="20.100000000000001" customHeight="1" x14ac:dyDescent="0.15">
      <c r="A352" s="194">
        <f>IFERROR(IF(AND($L352="○", $T352&lt;&gt;"有"),1001,0),3)</f>
        <v>0</v>
      </c>
      <c r="B352" s="194"/>
      <c r="C352" s="211"/>
      <c r="D352" s="260"/>
      <c r="E352" s="521"/>
      <c r="F352" s="524" t="s">
        <v>160</v>
      </c>
      <c r="G352" s="524"/>
      <c r="H352" s="524"/>
      <c r="I352" s="524"/>
      <c r="J352" s="524"/>
      <c r="K352" s="524"/>
      <c r="L352" s="11"/>
      <c r="M352" s="528"/>
      <c r="N352" s="529"/>
      <c r="O352" s="529"/>
      <c r="P352" s="529"/>
      <c r="Q352" s="529"/>
      <c r="R352" s="529"/>
      <c r="S352" s="530"/>
      <c r="T352" s="22"/>
      <c r="U352" s="89"/>
      <c r="V352" s="89"/>
      <c r="W352" s="89"/>
      <c r="X352" s="89"/>
      <c r="Y352" s="90"/>
      <c r="Z352" s="216"/>
      <c r="AA352" s="217"/>
    </row>
    <row r="353" spans="1:28" ht="20.100000000000001" customHeight="1" x14ac:dyDescent="0.15">
      <c r="A353" s="194">
        <f>IFERROR(IF(AND($L353="○", $T353&lt;&gt;"有"),1001,0),3)</f>
        <v>0</v>
      </c>
      <c r="B353" s="194"/>
      <c r="C353" s="211"/>
      <c r="D353" s="260"/>
      <c r="E353" s="521"/>
      <c r="F353" s="524" t="s">
        <v>161</v>
      </c>
      <c r="G353" s="524"/>
      <c r="H353" s="524"/>
      <c r="I353" s="524"/>
      <c r="J353" s="524"/>
      <c r="K353" s="524"/>
      <c r="L353" s="11"/>
      <c r="M353" s="528"/>
      <c r="N353" s="529"/>
      <c r="O353" s="529"/>
      <c r="P353" s="529"/>
      <c r="Q353" s="529"/>
      <c r="R353" s="529"/>
      <c r="S353" s="530"/>
      <c r="T353" s="22"/>
      <c r="U353" s="89"/>
      <c r="V353" s="89"/>
      <c r="W353" s="89"/>
      <c r="X353" s="89"/>
      <c r="Y353" s="90"/>
      <c r="Z353" s="216"/>
      <c r="AA353" s="217"/>
    </row>
    <row r="354" spans="1:28" ht="20.100000000000001" customHeight="1" x14ac:dyDescent="0.15">
      <c r="A354" s="194">
        <f>IFERROR(IF(AND($L354="○", $T354&lt;&gt;"有"),1001,0),3)</f>
        <v>0</v>
      </c>
      <c r="B354" s="194"/>
      <c r="C354" s="211"/>
      <c r="D354" s="260"/>
      <c r="E354" s="521"/>
      <c r="F354" s="524" t="s">
        <v>162</v>
      </c>
      <c r="G354" s="524"/>
      <c r="H354" s="524"/>
      <c r="I354" s="524"/>
      <c r="J354" s="524"/>
      <c r="K354" s="524"/>
      <c r="L354" s="11"/>
      <c r="M354" s="528"/>
      <c r="N354" s="529"/>
      <c r="O354" s="529"/>
      <c r="P354" s="529"/>
      <c r="Q354" s="529"/>
      <c r="R354" s="529"/>
      <c r="S354" s="530"/>
      <c r="T354" s="22"/>
      <c r="U354" s="89"/>
      <c r="V354" s="89"/>
      <c r="W354" s="89"/>
      <c r="X354" s="89"/>
      <c r="Y354" s="90"/>
      <c r="Z354" s="216"/>
      <c r="AA354" s="217"/>
    </row>
    <row r="355" spans="1:28" ht="20.100000000000001" customHeight="1" x14ac:dyDescent="0.15">
      <c r="A355" s="194">
        <f>IFERROR(IF(AND($L355="○", $T355&lt;&gt;"有"),1001,0),3)</f>
        <v>0</v>
      </c>
      <c r="B355" s="194"/>
      <c r="C355" s="211"/>
      <c r="D355" s="260"/>
      <c r="E355" s="531"/>
      <c r="F355" s="524" t="s">
        <v>163</v>
      </c>
      <c r="G355" s="524"/>
      <c r="H355" s="524"/>
      <c r="I355" s="524"/>
      <c r="J355" s="524"/>
      <c r="K355" s="524"/>
      <c r="L355" s="11"/>
      <c r="M355" s="532"/>
      <c r="N355" s="533"/>
      <c r="O355" s="533"/>
      <c r="P355" s="533"/>
      <c r="Q355" s="533"/>
      <c r="R355" s="533"/>
      <c r="S355" s="534"/>
      <c r="T355" s="22"/>
      <c r="U355" s="89"/>
      <c r="V355" s="89"/>
      <c r="W355" s="89"/>
      <c r="X355" s="89"/>
      <c r="Y355" s="90"/>
      <c r="Z355" s="216"/>
      <c r="AA355" s="217"/>
    </row>
    <row r="356" spans="1:28" ht="20.100000000000001" customHeight="1" x14ac:dyDescent="0.15">
      <c r="A356" s="194">
        <f>IFERROR(IF(AND($L356="○", $T356&lt;&gt;"有"),1001,0),3)</f>
        <v>0</v>
      </c>
      <c r="B356" s="194"/>
      <c r="C356" s="211"/>
      <c r="D356" s="260"/>
      <c r="E356" s="535" t="s">
        <v>56</v>
      </c>
      <c r="F356" s="536"/>
      <c r="G356" s="536"/>
      <c r="H356" s="536"/>
      <c r="I356" s="536"/>
      <c r="J356" s="536"/>
      <c r="K356" s="537"/>
      <c r="L356" s="11"/>
      <c r="M356" s="538"/>
      <c r="N356" s="539" t="s">
        <v>35</v>
      </c>
      <c r="O356" s="540"/>
      <c r="P356" s="22"/>
      <c r="Q356" s="21"/>
      <c r="R356" s="65"/>
      <c r="S356" s="66"/>
      <c r="T356" s="22"/>
      <c r="U356" s="89"/>
      <c r="V356" s="89"/>
      <c r="W356" s="89"/>
      <c r="X356" s="89"/>
      <c r="Y356" s="90"/>
      <c r="Z356" s="216"/>
      <c r="AA356" s="217"/>
      <c r="AB356" s="192" t="s">
        <v>279</v>
      </c>
    </row>
    <row r="357" spans="1:28" ht="20.100000000000001" customHeight="1" x14ac:dyDescent="0.15">
      <c r="A357" s="194">
        <f>IFERROR(IF(AND($L357="○", OR($T357&lt;&gt;"有",AND($M357="○", OR(TRIM($P357)="",TRIM($R357)="")))),1001,0),3)</f>
        <v>0</v>
      </c>
      <c r="B357" s="194"/>
      <c r="C357" s="211"/>
      <c r="D357" s="260"/>
      <c r="E357" s="541" t="s">
        <v>36</v>
      </c>
      <c r="F357" s="542" t="s">
        <v>266</v>
      </c>
      <c r="G357" s="543"/>
      <c r="H357" s="543"/>
      <c r="I357" s="543"/>
      <c r="J357" s="543"/>
      <c r="K357" s="544"/>
      <c r="L357" s="11"/>
      <c r="M357" s="11"/>
      <c r="N357" s="545" t="s">
        <v>36</v>
      </c>
      <c r="O357" s="546"/>
      <c r="P357" s="69"/>
      <c r="Q357" s="91"/>
      <c r="R357" s="92"/>
      <c r="S357" s="93"/>
      <c r="T357" s="22"/>
      <c r="U357" s="89"/>
      <c r="V357" s="89"/>
      <c r="W357" s="89"/>
      <c r="X357" s="89"/>
      <c r="Y357" s="90"/>
      <c r="Z357" s="216"/>
      <c r="AA357" s="217"/>
      <c r="AB357" s="520">
        <f t="shared" ref="AB357:AB364" si="1">IF(L357&amp;M357="○○",1,0)</f>
        <v>0</v>
      </c>
    </row>
    <row r="358" spans="1:28" ht="20.100000000000001" customHeight="1" x14ac:dyDescent="0.15">
      <c r="A358" s="194">
        <f>IFERROR(IF(AND($L358="○", OR($T358&lt;&gt;"有",AND($M358="○", OR(TRIM($P357)="",TRIM($R357)="")))),1001,0),3)</f>
        <v>0</v>
      </c>
      <c r="B358" s="194"/>
      <c r="C358" s="211"/>
      <c r="D358" s="260"/>
      <c r="E358" s="547"/>
      <c r="F358" s="542" t="s">
        <v>267</v>
      </c>
      <c r="G358" s="543"/>
      <c r="H358" s="543"/>
      <c r="I358" s="543"/>
      <c r="J358" s="543"/>
      <c r="K358" s="544"/>
      <c r="L358" s="11"/>
      <c r="M358" s="11"/>
      <c r="N358" s="503"/>
      <c r="O358" s="504"/>
      <c r="P358" s="80"/>
      <c r="Q358" s="81"/>
      <c r="R358" s="72"/>
      <c r="S358" s="86"/>
      <c r="T358" s="22"/>
      <c r="U358" s="89"/>
      <c r="V358" s="89"/>
      <c r="W358" s="89"/>
      <c r="X358" s="89"/>
      <c r="Y358" s="90"/>
      <c r="Z358" s="216"/>
      <c r="AA358" s="217"/>
      <c r="AB358" s="520">
        <f t="shared" si="1"/>
        <v>0</v>
      </c>
    </row>
    <row r="359" spans="1:28" ht="20.100000000000001" customHeight="1" x14ac:dyDescent="0.15">
      <c r="A359" s="194">
        <f>IFERROR(IF(AND($L359="○", OR($T359&lt;&gt;"有",AND($M359="○", OR(TRIM($P357)="",TRIM($R357)="")))),1001,0),3)</f>
        <v>0</v>
      </c>
      <c r="B359" s="194"/>
      <c r="C359" s="211"/>
      <c r="D359" s="260"/>
      <c r="E359" s="547"/>
      <c r="F359" s="542" t="s">
        <v>268</v>
      </c>
      <c r="G359" s="543"/>
      <c r="H359" s="543"/>
      <c r="I359" s="543"/>
      <c r="J359" s="543"/>
      <c r="K359" s="544"/>
      <c r="L359" s="11"/>
      <c r="M359" s="11"/>
      <c r="N359" s="503"/>
      <c r="O359" s="504"/>
      <c r="P359" s="80"/>
      <c r="Q359" s="81"/>
      <c r="R359" s="72"/>
      <c r="S359" s="86"/>
      <c r="T359" s="22"/>
      <c r="U359" s="89"/>
      <c r="V359" s="89"/>
      <c r="W359" s="89"/>
      <c r="X359" s="89"/>
      <c r="Y359" s="90"/>
      <c r="Z359" s="216"/>
      <c r="AA359" s="217"/>
      <c r="AB359" s="520">
        <f t="shared" si="1"/>
        <v>0</v>
      </c>
    </row>
    <row r="360" spans="1:28" ht="20.100000000000001" customHeight="1" x14ac:dyDescent="0.15">
      <c r="A360" s="194">
        <f>IFERROR(IF(AND($L360="○", OR($T360&lt;&gt;"有",AND($M360="○", OR(TRIM($P357)="",TRIM($R357)="")))),1001,0),3)</f>
        <v>0</v>
      </c>
      <c r="B360" s="194"/>
      <c r="C360" s="211"/>
      <c r="D360" s="260"/>
      <c r="E360" s="547"/>
      <c r="F360" s="542" t="s">
        <v>269</v>
      </c>
      <c r="G360" s="543"/>
      <c r="H360" s="543"/>
      <c r="I360" s="543"/>
      <c r="J360" s="543"/>
      <c r="K360" s="544"/>
      <c r="L360" s="11"/>
      <c r="M360" s="11"/>
      <c r="N360" s="503"/>
      <c r="O360" s="504"/>
      <c r="P360" s="80"/>
      <c r="Q360" s="81"/>
      <c r="R360" s="72"/>
      <c r="S360" s="86"/>
      <c r="T360" s="22"/>
      <c r="U360" s="89"/>
      <c r="V360" s="89"/>
      <c r="W360" s="89"/>
      <c r="X360" s="89"/>
      <c r="Y360" s="90"/>
      <c r="Z360" s="216"/>
      <c r="AA360" s="217"/>
      <c r="AB360" s="520">
        <f t="shared" si="1"/>
        <v>0</v>
      </c>
    </row>
    <row r="361" spans="1:28" ht="20.100000000000001" customHeight="1" x14ac:dyDescent="0.15">
      <c r="A361" s="194">
        <f>IFERROR(IF(AND($L361="○", OR($T361&lt;&gt;"有",AND($M361="○", OR(TRIM($P357)="",TRIM($R357)="")))),1001,0),3)</f>
        <v>0</v>
      </c>
      <c r="B361" s="194"/>
      <c r="C361" s="211"/>
      <c r="D361" s="260"/>
      <c r="E361" s="547"/>
      <c r="F361" s="542" t="s">
        <v>270</v>
      </c>
      <c r="G361" s="543"/>
      <c r="H361" s="543"/>
      <c r="I361" s="543"/>
      <c r="J361" s="543"/>
      <c r="K361" s="544"/>
      <c r="L361" s="11"/>
      <c r="M361" s="11"/>
      <c r="N361" s="503"/>
      <c r="O361" s="504"/>
      <c r="P361" s="80"/>
      <c r="Q361" s="81"/>
      <c r="R361" s="72"/>
      <c r="S361" s="86"/>
      <c r="T361" s="22"/>
      <c r="U361" s="89"/>
      <c r="V361" s="89"/>
      <c r="W361" s="89"/>
      <c r="X361" s="89"/>
      <c r="Y361" s="90"/>
      <c r="Z361" s="216"/>
      <c r="AA361" s="217"/>
      <c r="AB361" s="520">
        <f t="shared" si="1"/>
        <v>0</v>
      </c>
    </row>
    <row r="362" spans="1:28" ht="20.100000000000001" customHeight="1" x14ac:dyDescent="0.15">
      <c r="A362" s="194">
        <f>IFERROR(IF(AND($L362="○", OR($T362&lt;&gt;"有",AND($M362="○", OR(TRIM($P357)="",TRIM($R357)="")))),1001,0),3)</f>
        <v>0</v>
      </c>
      <c r="B362" s="194"/>
      <c r="C362" s="211"/>
      <c r="D362" s="260"/>
      <c r="E362" s="547"/>
      <c r="F362" s="542" t="s">
        <v>271</v>
      </c>
      <c r="G362" s="543"/>
      <c r="H362" s="543"/>
      <c r="I362" s="543"/>
      <c r="J362" s="543"/>
      <c r="K362" s="544"/>
      <c r="L362" s="11"/>
      <c r="M362" s="11"/>
      <c r="N362" s="503"/>
      <c r="O362" s="504"/>
      <c r="P362" s="80"/>
      <c r="Q362" s="81"/>
      <c r="R362" s="72"/>
      <c r="S362" s="86"/>
      <c r="T362" s="22"/>
      <c r="U362" s="89"/>
      <c r="V362" s="89"/>
      <c r="W362" s="89"/>
      <c r="X362" s="89"/>
      <c r="Y362" s="90"/>
      <c r="Z362" s="216"/>
      <c r="AA362" s="217"/>
      <c r="AB362" s="520">
        <f t="shared" si="1"/>
        <v>0</v>
      </c>
    </row>
    <row r="363" spans="1:28" ht="20.100000000000001" customHeight="1" x14ac:dyDescent="0.15">
      <c r="A363" s="194">
        <f>IFERROR(IF(AND($L363="○", OR($T363&lt;&gt;"有",AND($M363="○", OR(TRIM($P357)="",TRIM($R357)="")))),1001,0),3)</f>
        <v>0</v>
      </c>
      <c r="B363" s="194"/>
      <c r="C363" s="211"/>
      <c r="D363" s="260"/>
      <c r="E363" s="547"/>
      <c r="F363" s="542" t="s">
        <v>272</v>
      </c>
      <c r="G363" s="543"/>
      <c r="H363" s="543"/>
      <c r="I363" s="543"/>
      <c r="J363" s="543"/>
      <c r="K363" s="544"/>
      <c r="L363" s="11"/>
      <c r="M363" s="11"/>
      <c r="N363" s="503"/>
      <c r="O363" s="504"/>
      <c r="P363" s="80"/>
      <c r="Q363" s="81"/>
      <c r="R363" s="72"/>
      <c r="S363" s="86"/>
      <c r="T363" s="22"/>
      <c r="U363" s="89"/>
      <c r="V363" s="89"/>
      <c r="W363" s="89"/>
      <c r="X363" s="89"/>
      <c r="Y363" s="90"/>
      <c r="Z363" s="216"/>
      <c r="AA363" s="217"/>
      <c r="AB363" s="520">
        <f t="shared" si="1"/>
        <v>0</v>
      </c>
    </row>
    <row r="364" spans="1:28" ht="20.100000000000001" customHeight="1" x14ac:dyDescent="0.15">
      <c r="A364" s="194">
        <f>IFERROR(IF(AND($L364="○", OR($T364&lt;&gt;"有",AND($M364="○", OR(TRIM($P357)="",TRIM($R357)="")))),1001,0),3)</f>
        <v>0</v>
      </c>
      <c r="B364" s="194"/>
      <c r="C364" s="211"/>
      <c r="D364" s="260"/>
      <c r="E364" s="547"/>
      <c r="F364" s="542" t="s">
        <v>273</v>
      </c>
      <c r="G364" s="543"/>
      <c r="H364" s="543"/>
      <c r="I364" s="543"/>
      <c r="J364" s="543"/>
      <c r="K364" s="544"/>
      <c r="L364" s="11"/>
      <c r="M364" s="11"/>
      <c r="N364" s="522"/>
      <c r="O364" s="523"/>
      <c r="P364" s="82"/>
      <c r="Q364" s="83"/>
      <c r="R364" s="87"/>
      <c r="S364" s="88"/>
      <c r="T364" s="22"/>
      <c r="U364" s="89"/>
      <c r="V364" s="89"/>
      <c r="W364" s="89"/>
      <c r="X364" s="89"/>
      <c r="Y364" s="90"/>
      <c r="Z364" s="216"/>
      <c r="AA364" s="217"/>
      <c r="AB364" s="520">
        <f t="shared" si="1"/>
        <v>0</v>
      </c>
    </row>
    <row r="365" spans="1:28" ht="20.100000000000001" customHeight="1" x14ac:dyDescent="0.15">
      <c r="A365" s="194">
        <f>IFERROR(IF(AND($L365="○", OR(TRIM($P365)="",TRIM($R365)="",$T365&lt;&gt;"有")),1001,0),3)</f>
        <v>0</v>
      </c>
      <c r="B365" s="194"/>
      <c r="C365" s="211"/>
      <c r="D365" s="260"/>
      <c r="E365" s="547"/>
      <c r="F365" s="542" t="s">
        <v>274</v>
      </c>
      <c r="G365" s="543"/>
      <c r="H365" s="543"/>
      <c r="I365" s="543"/>
      <c r="J365" s="543"/>
      <c r="K365" s="544"/>
      <c r="L365" s="11"/>
      <c r="M365" s="548"/>
      <c r="N365" s="539" t="s">
        <v>37</v>
      </c>
      <c r="O365" s="540"/>
      <c r="P365" s="22"/>
      <c r="Q365" s="21"/>
      <c r="R365" s="65"/>
      <c r="S365" s="66"/>
      <c r="T365" s="22"/>
      <c r="U365" s="89"/>
      <c r="V365" s="89"/>
      <c r="W365" s="89"/>
      <c r="X365" s="89"/>
      <c r="Y365" s="90"/>
      <c r="Z365" s="216"/>
      <c r="AA365" s="217"/>
    </row>
    <row r="366" spans="1:28" ht="20.100000000000001" customHeight="1" x14ac:dyDescent="0.15">
      <c r="A366" s="194">
        <f>IFERROR(IF(AND($L366="○", $T366&lt;&gt;"有"),1001,0),3)</f>
        <v>0</v>
      </c>
      <c r="B366" s="194"/>
      <c r="C366" s="211"/>
      <c r="D366" s="260"/>
      <c r="E366" s="547"/>
      <c r="F366" s="549" t="s">
        <v>81</v>
      </c>
      <c r="G366" s="550"/>
      <c r="H366" s="550"/>
      <c r="I366" s="550"/>
      <c r="J366" s="550"/>
      <c r="K366" s="551"/>
      <c r="L366" s="60"/>
      <c r="M366" s="552"/>
      <c r="N366" s="553" t="s">
        <v>38</v>
      </c>
      <c r="O366" s="553"/>
      <c r="P366" s="22"/>
      <c r="Q366" s="21"/>
      <c r="R366" s="65"/>
      <c r="S366" s="66"/>
      <c r="T366" s="69"/>
      <c r="U366" s="96"/>
      <c r="V366" s="96"/>
      <c r="W366" s="96"/>
      <c r="X366" s="96"/>
      <c r="Y366" s="97"/>
      <c r="Z366" s="216"/>
      <c r="AA366" s="217"/>
    </row>
    <row r="367" spans="1:28" ht="20.100000000000001" customHeight="1" x14ac:dyDescent="0.15">
      <c r="A367" s="194"/>
      <c r="B367" s="194"/>
      <c r="C367" s="211"/>
      <c r="D367" s="260"/>
      <c r="E367" s="554"/>
      <c r="F367" s="555"/>
      <c r="G367" s="556"/>
      <c r="H367" s="556"/>
      <c r="I367" s="556"/>
      <c r="J367" s="556"/>
      <c r="K367" s="557"/>
      <c r="L367" s="62"/>
      <c r="M367" s="558"/>
      <c r="N367" s="559" t="s">
        <v>39</v>
      </c>
      <c r="O367" s="560"/>
      <c r="P367" s="35"/>
      <c r="Q367" s="34"/>
      <c r="R367" s="67"/>
      <c r="S367" s="68"/>
      <c r="T367" s="98"/>
      <c r="U367" s="99"/>
      <c r="V367" s="99"/>
      <c r="W367" s="99"/>
      <c r="X367" s="99"/>
      <c r="Y367" s="100"/>
      <c r="Z367" s="216"/>
      <c r="AA367" s="217"/>
    </row>
    <row r="368" spans="1:28" ht="20.100000000000001" customHeight="1" x14ac:dyDescent="0.15">
      <c r="A368" s="194">
        <f>IFERROR(IF(AND($L368="○", $T368&lt;&gt;"有"),1001,0),3)</f>
        <v>0</v>
      </c>
      <c r="B368" s="194"/>
      <c r="C368" s="211"/>
      <c r="E368" s="561" t="s">
        <v>57</v>
      </c>
      <c r="F368" s="562" t="s">
        <v>82</v>
      </c>
      <c r="G368" s="563"/>
      <c r="H368" s="563"/>
      <c r="I368" s="563"/>
      <c r="J368" s="563"/>
      <c r="K368" s="564"/>
      <c r="L368" s="17"/>
      <c r="M368" s="565"/>
      <c r="N368" s="38"/>
      <c r="O368" s="44"/>
      <c r="P368" s="38"/>
      <c r="Q368" s="40"/>
      <c r="R368" s="63"/>
      <c r="S368" s="64"/>
      <c r="T368" s="38"/>
      <c r="U368" s="94"/>
      <c r="V368" s="94"/>
      <c r="W368" s="94"/>
      <c r="X368" s="94"/>
      <c r="Y368" s="95"/>
      <c r="Z368" s="216"/>
      <c r="AA368" s="217"/>
    </row>
    <row r="369" spans="1:27" ht="20.100000000000001" customHeight="1" x14ac:dyDescent="0.15">
      <c r="A369" s="194">
        <f>IFERROR(IF(AND($L369="○", $T369&lt;&gt;"有"),1001,0),3)</f>
        <v>0</v>
      </c>
      <c r="B369" s="194"/>
      <c r="C369" s="211"/>
      <c r="E369" s="547"/>
      <c r="F369" s="542" t="s">
        <v>83</v>
      </c>
      <c r="G369" s="543"/>
      <c r="H369" s="543"/>
      <c r="I369" s="543"/>
      <c r="J369" s="543"/>
      <c r="K369" s="544"/>
      <c r="L369" s="18"/>
      <c r="M369" s="552"/>
      <c r="N369" s="22"/>
      <c r="O369" s="24"/>
      <c r="P369" s="22"/>
      <c r="Q369" s="21"/>
      <c r="R369" s="65"/>
      <c r="S369" s="66"/>
      <c r="T369" s="22"/>
      <c r="U369" s="89"/>
      <c r="V369" s="89"/>
      <c r="W369" s="89"/>
      <c r="X369" s="89"/>
      <c r="Y369" s="90"/>
      <c r="Z369" s="216"/>
      <c r="AA369" s="217"/>
    </row>
    <row r="370" spans="1:27" ht="20.100000000000001" customHeight="1" x14ac:dyDescent="0.15">
      <c r="A370" s="194">
        <f>IFERROR(IF(AND($L370="○", $T370&lt;&gt;"有"),1001,0),3)</f>
        <v>0</v>
      </c>
      <c r="B370" s="566"/>
      <c r="C370" s="211"/>
      <c r="E370" s="547"/>
      <c r="F370" s="567" t="s">
        <v>84</v>
      </c>
      <c r="G370" s="568"/>
      <c r="H370" s="568"/>
      <c r="I370" s="568"/>
      <c r="J370" s="568"/>
      <c r="K370" s="569"/>
      <c r="L370" s="18"/>
      <c r="M370" s="552"/>
      <c r="N370" s="22"/>
      <c r="O370" s="24"/>
      <c r="P370" s="22"/>
      <c r="Q370" s="21"/>
      <c r="R370" s="65"/>
      <c r="S370" s="66"/>
      <c r="T370" s="22"/>
      <c r="U370" s="89"/>
      <c r="V370" s="89"/>
      <c r="W370" s="89"/>
      <c r="X370" s="89"/>
      <c r="Y370" s="90"/>
      <c r="Z370" s="216"/>
      <c r="AA370" s="217"/>
    </row>
    <row r="371" spans="1:27" ht="20.100000000000001" customHeight="1" x14ac:dyDescent="0.15">
      <c r="A371" s="194">
        <f>IFERROR(IF(AND($L371="○", $T371&lt;&gt;"有"),1001,0),3)</f>
        <v>0</v>
      </c>
      <c r="B371" s="566"/>
      <c r="C371" s="211"/>
      <c r="E371" s="547"/>
      <c r="F371" s="567" t="s">
        <v>85</v>
      </c>
      <c r="G371" s="568"/>
      <c r="H371" s="568"/>
      <c r="I371" s="568"/>
      <c r="J371" s="568"/>
      <c r="K371" s="569"/>
      <c r="L371" s="18"/>
      <c r="M371" s="552"/>
      <c r="N371" s="22"/>
      <c r="O371" s="24"/>
      <c r="P371" s="22"/>
      <c r="Q371" s="21"/>
      <c r="R371" s="65"/>
      <c r="S371" s="66"/>
      <c r="T371" s="22"/>
      <c r="U371" s="89"/>
      <c r="V371" s="89"/>
      <c r="W371" s="89"/>
      <c r="X371" s="89"/>
      <c r="Y371" s="90"/>
      <c r="Z371" s="216"/>
      <c r="AA371" s="217"/>
    </row>
    <row r="372" spans="1:27" ht="20.100000000000001" customHeight="1" x14ac:dyDescent="0.15">
      <c r="A372" s="194">
        <f>IFERROR(IF(AND($L372="○", $T372&lt;&gt;"有"),1001,0),3)</f>
        <v>0</v>
      </c>
      <c r="B372" s="566"/>
      <c r="C372" s="211"/>
      <c r="E372" s="547"/>
      <c r="F372" s="319" t="s">
        <v>275</v>
      </c>
      <c r="G372" s="319"/>
      <c r="H372" s="319"/>
      <c r="I372" s="319"/>
      <c r="J372" s="319"/>
      <c r="K372" s="319"/>
      <c r="L372" s="60"/>
      <c r="M372" s="552"/>
      <c r="N372" s="539" t="s">
        <v>40</v>
      </c>
      <c r="O372" s="540"/>
      <c r="P372" s="22"/>
      <c r="Q372" s="21"/>
      <c r="R372" s="65"/>
      <c r="S372" s="66"/>
      <c r="T372" s="69"/>
      <c r="U372" s="70"/>
      <c r="V372" s="70"/>
      <c r="W372" s="70"/>
      <c r="X372" s="70"/>
      <c r="Y372" s="71"/>
      <c r="Z372" s="216"/>
      <c r="AA372" s="217"/>
    </row>
    <row r="373" spans="1:27" ht="20.100000000000001" customHeight="1" x14ac:dyDescent="0.15">
      <c r="A373" s="194"/>
      <c r="B373" s="566"/>
      <c r="C373" s="212"/>
      <c r="E373" s="547"/>
      <c r="F373" s="402"/>
      <c r="G373" s="402"/>
      <c r="H373" s="402"/>
      <c r="I373" s="402"/>
      <c r="J373" s="402"/>
      <c r="K373" s="402"/>
      <c r="L373" s="61"/>
      <c r="M373" s="552"/>
      <c r="N373" s="22"/>
      <c r="O373" s="24"/>
      <c r="P373" s="22"/>
      <c r="Q373" s="21"/>
      <c r="R373" s="65"/>
      <c r="S373" s="66"/>
      <c r="T373" s="72"/>
      <c r="U373" s="73"/>
      <c r="V373" s="73"/>
      <c r="W373" s="73"/>
      <c r="X373" s="73"/>
      <c r="Y373" s="74"/>
      <c r="Z373" s="216"/>
      <c r="AA373" s="217"/>
    </row>
    <row r="374" spans="1:27" ht="20.100000000000001" customHeight="1" x14ac:dyDescent="0.15">
      <c r="A374" s="194"/>
      <c r="B374" s="566"/>
      <c r="C374" s="212"/>
      <c r="E374" s="547"/>
      <c r="F374" s="402"/>
      <c r="G374" s="402"/>
      <c r="H374" s="402"/>
      <c r="I374" s="402"/>
      <c r="J374" s="402"/>
      <c r="K374" s="402"/>
      <c r="L374" s="61"/>
      <c r="M374" s="552"/>
      <c r="N374" s="22"/>
      <c r="O374" s="24"/>
      <c r="P374" s="22"/>
      <c r="Q374" s="21"/>
      <c r="R374" s="65"/>
      <c r="S374" s="66"/>
      <c r="T374" s="72"/>
      <c r="U374" s="73"/>
      <c r="V374" s="73"/>
      <c r="W374" s="73"/>
      <c r="X374" s="73"/>
      <c r="Y374" s="74"/>
      <c r="Z374" s="216"/>
      <c r="AA374" s="217"/>
    </row>
    <row r="375" spans="1:27" ht="20.100000000000001" customHeight="1" x14ac:dyDescent="0.15">
      <c r="A375" s="194"/>
      <c r="B375" s="566"/>
      <c r="C375" s="212"/>
      <c r="E375" s="547"/>
      <c r="F375" s="402"/>
      <c r="G375" s="402"/>
      <c r="H375" s="402"/>
      <c r="I375" s="402"/>
      <c r="J375" s="402"/>
      <c r="K375" s="402"/>
      <c r="L375" s="61"/>
      <c r="M375" s="552"/>
      <c r="N375" s="22"/>
      <c r="O375" s="24"/>
      <c r="P375" s="22"/>
      <c r="Q375" s="21"/>
      <c r="R375" s="65"/>
      <c r="S375" s="66"/>
      <c r="T375" s="72"/>
      <c r="U375" s="73"/>
      <c r="V375" s="73"/>
      <c r="W375" s="73"/>
      <c r="X375" s="73"/>
      <c r="Y375" s="74"/>
      <c r="Z375" s="216"/>
      <c r="AA375" s="217"/>
    </row>
    <row r="376" spans="1:27" ht="20.100000000000001" customHeight="1" x14ac:dyDescent="0.15">
      <c r="A376" s="194"/>
      <c r="B376" s="566"/>
      <c r="C376" s="212"/>
      <c r="E376" s="554"/>
      <c r="F376" s="412"/>
      <c r="G376" s="412"/>
      <c r="H376" s="412"/>
      <c r="I376" s="412"/>
      <c r="J376" s="412"/>
      <c r="K376" s="412"/>
      <c r="L376" s="62"/>
      <c r="M376" s="558"/>
      <c r="N376" s="35"/>
      <c r="O376" s="37"/>
      <c r="P376" s="35"/>
      <c r="Q376" s="34"/>
      <c r="R376" s="67"/>
      <c r="S376" s="68"/>
      <c r="T376" s="75"/>
      <c r="U376" s="76"/>
      <c r="V376" s="76"/>
      <c r="W376" s="76"/>
      <c r="X376" s="76"/>
      <c r="Y376" s="77"/>
      <c r="Z376" s="216"/>
      <c r="AA376" s="217"/>
    </row>
    <row r="377" spans="1:27" ht="15" customHeight="1" x14ac:dyDescent="0.15">
      <c r="B377" s="570"/>
      <c r="C377" s="571"/>
      <c r="D377" s="572"/>
      <c r="E377" s="239" t="s">
        <v>243</v>
      </c>
      <c r="F377" s="573"/>
      <c r="G377" s="573"/>
      <c r="H377" s="573"/>
      <c r="I377" s="573"/>
      <c r="J377" s="573"/>
      <c r="K377" s="573"/>
      <c r="L377" s="573"/>
      <c r="M377" s="573"/>
      <c r="N377" s="573"/>
      <c r="O377" s="573"/>
      <c r="P377" s="573"/>
      <c r="Q377" s="573"/>
      <c r="R377" s="573"/>
      <c r="S377" s="573"/>
      <c r="T377" s="573"/>
      <c r="U377" s="573"/>
      <c r="V377" s="573"/>
      <c r="W377" s="573"/>
      <c r="X377" s="573"/>
      <c r="Y377" s="573"/>
      <c r="Z377" s="570"/>
      <c r="AA377" s="571"/>
    </row>
    <row r="378" spans="1:27" ht="15" customHeight="1" x14ac:dyDescent="0.15">
      <c r="B378" s="570"/>
      <c r="C378" s="571"/>
      <c r="D378" s="572"/>
      <c r="E378" s="239" t="s">
        <v>184</v>
      </c>
      <c r="F378" s="573"/>
      <c r="G378" s="573"/>
      <c r="H378" s="573"/>
      <c r="I378" s="573"/>
      <c r="J378" s="573"/>
      <c r="K378" s="573"/>
      <c r="L378" s="573"/>
      <c r="M378" s="573"/>
      <c r="N378" s="573"/>
      <c r="O378" s="573"/>
      <c r="P378" s="573"/>
      <c r="Q378" s="573"/>
      <c r="R378" s="573"/>
      <c r="S378" s="573"/>
      <c r="T378" s="573"/>
      <c r="U378" s="573"/>
      <c r="V378" s="573"/>
      <c r="W378" s="573"/>
      <c r="X378" s="573"/>
      <c r="Y378" s="573"/>
      <c r="Z378" s="570"/>
      <c r="AA378" s="571"/>
    </row>
    <row r="379" spans="1:27" ht="15" customHeight="1" x14ac:dyDescent="0.15">
      <c r="B379" s="570"/>
      <c r="C379" s="571"/>
      <c r="D379" s="572"/>
      <c r="E379" s="239" t="s">
        <v>280</v>
      </c>
      <c r="F379" s="573"/>
      <c r="G379" s="573"/>
      <c r="H379" s="573"/>
      <c r="I379" s="573"/>
      <c r="J379" s="573"/>
      <c r="K379" s="573"/>
      <c r="L379" s="573"/>
      <c r="M379" s="573"/>
      <c r="N379" s="573"/>
      <c r="O379" s="573"/>
      <c r="P379" s="573"/>
      <c r="Q379" s="573"/>
      <c r="R379" s="573"/>
      <c r="S379" s="573"/>
      <c r="T379" s="573"/>
      <c r="U379" s="573"/>
      <c r="V379" s="573"/>
      <c r="W379" s="573"/>
      <c r="X379" s="573"/>
      <c r="Y379" s="573"/>
      <c r="Z379" s="570"/>
      <c r="AA379" s="571"/>
    </row>
    <row r="380" spans="1:27" ht="15" customHeight="1" x14ac:dyDescent="0.15">
      <c r="B380" s="570"/>
      <c r="C380" s="571"/>
      <c r="D380" s="572"/>
      <c r="E380" s="239" t="s">
        <v>244</v>
      </c>
      <c r="F380" s="573"/>
      <c r="G380" s="573"/>
      <c r="H380" s="573"/>
      <c r="I380" s="573"/>
      <c r="J380" s="573"/>
      <c r="K380" s="573"/>
      <c r="L380" s="573"/>
      <c r="M380" s="573"/>
      <c r="N380" s="573"/>
      <c r="O380" s="573"/>
      <c r="P380" s="573"/>
      <c r="Q380" s="573"/>
      <c r="R380" s="573"/>
      <c r="S380" s="573"/>
      <c r="T380" s="573"/>
      <c r="U380" s="573"/>
      <c r="V380" s="573"/>
      <c r="W380" s="573"/>
      <c r="X380" s="573"/>
      <c r="Y380" s="573"/>
      <c r="Z380" s="570"/>
      <c r="AA380" s="571"/>
    </row>
    <row r="381" spans="1:27" ht="15" hidden="1" customHeight="1" x14ac:dyDescent="0.15">
      <c r="B381" s="570"/>
      <c r="C381" s="571"/>
      <c r="D381" s="572"/>
      <c r="E381" s="239"/>
      <c r="F381" s="573"/>
      <c r="G381" s="573"/>
      <c r="H381" s="573"/>
      <c r="I381" s="573"/>
      <c r="J381" s="573"/>
      <c r="K381" s="573"/>
      <c r="L381" s="573"/>
      <c r="M381" s="573"/>
      <c r="N381" s="573"/>
      <c r="O381" s="573"/>
      <c r="P381" s="573"/>
      <c r="Q381" s="573"/>
      <c r="R381" s="573"/>
      <c r="S381" s="573"/>
      <c r="T381" s="573"/>
      <c r="U381" s="573"/>
      <c r="V381" s="573"/>
      <c r="W381" s="573"/>
      <c r="X381" s="573"/>
      <c r="Y381" s="573"/>
      <c r="Z381" s="570"/>
      <c r="AA381" s="571"/>
    </row>
    <row r="382" spans="1:27" ht="15" hidden="1" customHeight="1" x14ac:dyDescent="0.15">
      <c r="B382" s="570"/>
      <c r="C382" s="571"/>
      <c r="D382" s="572"/>
      <c r="E382" s="239"/>
      <c r="F382" s="573"/>
      <c r="G382" s="573"/>
      <c r="H382" s="573"/>
      <c r="I382" s="573"/>
      <c r="J382" s="573"/>
      <c r="K382" s="573"/>
      <c r="L382" s="573"/>
      <c r="M382" s="573"/>
      <c r="N382" s="573"/>
      <c r="O382" s="573"/>
      <c r="P382" s="573"/>
      <c r="Q382" s="573"/>
      <c r="R382" s="573"/>
      <c r="S382" s="573"/>
      <c r="T382" s="573"/>
      <c r="U382" s="573"/>
      <c r="V382" s="573"/>
      <c r="W382" s="573"/>
      <c r="X382" s="573"/>
      <c r="Y382" s="573"/>
      <c r="Z382" s="570"/>
      <c r="AA382" s="571"/>
    </row>
    <row r="383" spans="1:27" ht="15" hidden="1" customHeight="1" x14ac:dyDescent="0.15">
      <c r="B383" s="570"/>
      <c r="C383" s="571"/>
      <c r="D383" s="572"/>
      <c r="E383" s="239"/>
      <c r="F383" s="573"/>
      <c r="G383" s="573"/>
      <c r="H383" s="573"/>
      <c r="I383" s="573"/>
      <c r="J383" s="573"/>
      <c r="K383" s="573"/>
      <c r="L383" s="573"/>
      <c r="M383" s="573"/>
      <c r="N383" s="573"/>
      <c r="O383" s="573"/>
      <c r="P383" s="573"/>
      <c r="Q383" s="573"/>
      <c r="R383" s="573"/>
      <c r="S383" s="573"/>
      <c r="T383" s="573"/>
      <c r="U383" s="573"/>
      <c r="V383" s="573"/>
      <c r="W383" s="573"/>
      <c r="X383" s="573"/>
      <c r="Y383" s="573"/>
      <c r="Z383" s="570"/>
      <c r="AA383" s="571"/>
    </row>
    <row r="384" spans="1:27" ht="20.100000000000001" customHeight="1" x14ac:dyDescent="0.15">
      <c r="B384" s="570"/>
      <c r="C384" s="571"/>
      <c r="D384" s="572"/>
      <c r="E384" s="239"/>
      <c r="F384" s="573"/>
      <c r="G384" s="573"/>
      <c r="H384" s="573"/>
      <c r="I384" s="573"/>
      <c r="J384" s="573"/>
      <c r="K384" s="573"/>
      <c r="L384" s="573"/>
      <c r="M384" s="573"/>
      <c r="N384" s="573"/>
      <c r="O384" s="573"/>
      <c r="P384" s="573"/>
      <c r="Q384" s="573"/>
      <c r="R384" s="573"/>
      <c r="S384" s="573"/>
      <c r="T384" s="573"/>
      <c r="U384" s="573"/>
      <c r="V384" s="573"/>
      <c r="W384" s="573"/>
      <c r="X384" s="573"/>
      <c r="Y384" s="573"/>
      <c r="Z384" s="570"/>
      <c r="AA384" s="571"/>
    </row>
    <row r="385" spans="1:26" ht="20.100000000000001" customHeight="1" x14ac:dyDescent="0.15">
      <c r="B385" s="260"/>
      <c r="D385" s="212">
        <v>4</v>
      </c>
      <c r="E385" s="473" t="s">
        <v>170</v>
      </c>
      <c r="Z385" s="260"/>
    </row>
    <row r="386" spans="1:26" ht="60" customHeight="1" x14ac:dyDescent="0.15">
      <c r="A386" s="192">
        <f>IFERROR(IF(AND($L372="○",TRIM($E386)=""),1001,0),3)</f>
        <v>0</v>
      </c>
      <c r="B386" s="260"/>
      <c r="E386" s="54"/>
      <c r="F386" s="55"/>
      <c r="G386" s="55"/>
      <c r="H386" s="55"/>
      <c r="I386" s="55"/>
      <c r="J386" s="55"/>
      <c r="K386" s="55"/>
      <c r="L386" s="55"/>
      <c r="M386" s="55"/>
      <c r="N386" s="55"/>
      <c r="O386" s="55"/>
      <c r="P386" s="55"/>
      <c r="Q386" s="55"/>
      <c r="R386" s="55"/>
      <c r="S386" s="55"/>
      <c r="T386" s="55"/>
      <c r="U386" s="55"/>
      <c r="V386" s="55"/>
      <c r="W386" s="55"/>
      <c r="X386" s="55"/>
      <c r="Y386" s="55"/>
      <c r="Z386" s="260"/>
    </row>
    <row r="387" spans="1:26" ht="19.899999999999999" customHeight="1" x14ac:dyDescent="0.15">
      <c r="B387" s="260"/>
      <c r="C387" s="27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74"/>
    </row>
    <row r="388" spans="1:26" ht="19.899999999999999" customHeight="1" x14ac:dyDescent="0.15"/>
    <row r="389" spans="1:26" ht="19.899999999999999" customHeight="1" x14ac:dyDescent="0.15"/>
    <row r="390" spans="1:26" ht="20.100000000000001" customHeight="1" x14ac:dyDescent="0.15">
      <c r="A390" s="194"/>
      <c r="B390" s="194"/>
      <c r="C390" s="204" t="s">
        <v>238</v>
      </c>
      <c r="D390" s="205"/>
      <c r="E390" s="205"/>
      <c r="F390" s="205"/>
      <c r="G390" s="205"/>
      <c r="H390" s="205"/>
      <c r="I390" s="574"/>
      <c r="J390" s="265"/>
      <c r="K390" s="265"/>
      <c r="V390" s="265"/>
      <c r="W390" s="265"/>
      <c r="X390" s="265"/>
      <c r="Y390" s="265"/>
      <c r="Z390" s="265"/>
    </row>
    <row r="391" spans="1:26" ht="15" customHeight="1" x14ac:dyDescent="0.15">
      <c r="A391" s="194"/>
      <c r="B391" s="194"/>
      <c r="C391" s="207"/>
      <c r="D391" s="208"/>
      <c r="E391" s="208"/>
      <c r="F391" s="208"/>
      <c r="G391" s="208"/>
      <c r="H391" s="208"/>
      <c r="I391" s="575"/>
      <c r="J391" s="217"/>
      <c r="K391" s="209"/>
      <c r="L391" s="209"/>
      <c r="M391" s="209"/>
      <c r="N391" s="209"/>
      <c r="O391" s="209"/>
      <c r="P391" s="209"/>
      <c r="Q391" s="209"/>
      <c r="R391" s="209"/>
      <c r="S391" s="209"/>
      <c r="T391" s="209"/>
      <c r="U391" s="209"/>
      <c r="Z391" s="266"/>
    </row>
    <row r="392" spans="1:26" ht="20.100000000000001" customHeight="1" x14ac:dyDescent="0.15">
      <c r="A392" s="194"/>
      <c r="B392" s="194"/>
      <c r="C392" s="207"/>
      <c r="D392" s="576">
        <v>1</v>
      </c>
      <c r="E392" s="577" t="s">
        <v>185</v>
      </c>
      <c r="F392" s="578"/>
      <c r="G392" s="578"/>
      <c r="H392" s="578"/>
      <c r="I392" s="281"/>
      <c r="J392" s="281"/>
      <c r="K392" s="281"/>
      <c r="L392" s="281"/>
      <c r="M392" s="281"/>
      <c r="N392" s="281"/>
      <c r="O392" s="281"/>
      <c r="P392" s="578"/>
      <c r="Q392" s="578"/>
      <c r="R392" s="578"/>
      <c r="S392" s="578"/>
      <c r="T392" s="578"/>
      <c r="U392" s="217"/>
      <c r="Z392" s="260"/>
    </row>
    <row r="393" spans="1:26" ht="30" customHeight="1" x14ac:dyDescent="0.15">
      <c r="A393" s="194"/>
      <c r="B393" s="194"/>
      <c r="C393" s="207"/>
      <c r="E393" s="579" t="s">
        <v>198</v>
      </c>
      <c r="F393" s="579"/>
      <c r="G393" s="579"/>
      <c r="H393" s="579"/>
      <c r="I393" s="579"/>
      <c r="J393" s="579"/>
      <c r="K393" s="579"/>
      <c r="L393" s="579"/>
      <c r="M393" s="579"/>
      <c r="N393" s="579"/>
      <c r="O393" s="579"/>
      <c r="P393" s="579"/>
      <c r="Q393" s="579"/>
      <c r="R393" s="579"/>
      <c r="S393" s="579"/>
      <c r="T393" s="579"/>
      <c r="U393" s="579"/>
      <c r="V393" s="579"/>
      <c r="W393" s="579"/>
      <c r="X393" s="579"/>
      <c r="Y393" s="579"/>
      <c r="Z393" s="260"/>
    </row>
    <row r="394" spans="1:26" ht="19.899999999999999" customHeight="1" x14ac:dyDescent="0.15">
      <c r="A394" s="194"/>
      <c r="B394" s="194"/>
      <c r="C394" s="207"/>
      <c r="D394" s="580"/>
      <c r="E394" s="581" t="s">
        <v>199</v>
      </c>
      <c r="F394" s="582"/>
      <c r="G394" s="583"/>
      <c r="H394" s="584" t="s">
        <v>186</v>
      </c>
      <c r="I394" s="582"/>
      <c r="J394" s="582"/>
      <c r="K394" s="582"/>
      <c r="L394" s="582"/>
      <c r="M394" s="582"/>
      <c r="N394" s="583"/>
      <c r="O394" s="584" t="s">
        <v>195</v>
      </c>
      <c r="P394" s="583"/>
      <c r="Q394" s="585" t="s">
        <v>187</v>
      </c>
      <c r="R394" s="585"/>
      <c r="S394" s="585"/>
      <c r="T394" s="585"/>
      <c r="U394" s="585"/>
      <c r="V394" s="585"/>
      <c r="W394" s="585"/>
      <c r="X394" s="585"/>
      <c r="Y394" s="586"/>
      <c r="Z394" s="260"/>
    </row>
    <row r="395" spans="1:26" ht="20.100000000000001" customHeight="1" x14ac:dyDescent="0.15">
      <c r="A395" s="194"/>
      <c r="B395" s="194"/>
      <c r="C395" s="207"/>
      <c r="D395" s="580"/>
      <c r="E395" s="51"/>
      <c r="F395" s="52"/>
      <c r="G395" s="53"/>
      <c r="H395" s="38"/>
      <c r="I395" s="39"/>
      <c r="J395" s="39"/>
      <c r="K395" s="39"/>
      <c r="L395" s="39"/>
      <c r="M395" s="39"/>
      <c r="N395" s="40"/>
      <c r="O395" s="38"/>
      <c r="P395" s="40"/>
      <c r="Q395" s="48"/>
      <c r="R395" s="49"/>
      <c r="S395" s="49"/>
      <c r="T395" s="49"/>
      <c r="U395" s="49"/>
      <c r="V395" s="49"/>
      <c r="W395" s="49"/>
      <c r="X395" s="49"/>
      <c r="Y395" s="50"/>
      <c r="Z395" s="260"/>
    </row>
    <row r="396" spans="1:26" ht="20.100000000000001" customHeight="1" x14ac:dyDescent="0.15">
      <c r="A396" s="194"/>
      <c r="B396" s="194"/>
      <c r="C396" s="207"/>
      <c r="D396" s="580"/>
      <c r="E396" s="26"/>
      <c r="F396" s="27"/>
      <c r="G396" s="28"/>
      <c r="H396" s="22"/>
      <c r="I396" s="20"/>
      <c r="J396" s="20"/>
      <c r="K396" s="20"/>
      <c r="L396" s="20"/>
      <c r="M396" s="20"/>
      <c r="N396" s="21"/>
      <c r="O396" s="22"/>
      <c r="P396" s="21"/>
      <c r="Q396" s="29"/>
      <c r="R396" s="30"/>
      <c r="S396" s="30"/>
      <c r="T396" s="30"/>
      <c r="U396" s="30"/>
      <c r="V396" s="30"/>
      <c r="W396" s="30"/>
      <c r="X396" s="30"/>
      <c r="Y396" s="31"/>
      <c r="Z396" s="260"/>
    </row>
    <row r="397" spans="1:26" ht="20.100000000000001" customHeight="1" x14ac:dyDescent="0.15">
      <c r="A397" s="194"/>
      <c r="B397" s="194"/>
      <c r="C397" s="207"/>
      <c r="D397" s="580"/>
      <c r="E397" s="26"/>
      <c r="F397" s="27"/>
      <c r="G397" s="28"/>
      <c r="H397" s="22"/>
      <c r="I397" s="20"/>
      <c r="J397" s="20"/>
      <c r="K397" s="20"/>
      <c r="L397" s="20"/>
      <c r="M397" s="20"/>
      <c r="N397" s="21"/>
      <c r="O397" s="22"/>
      <c r="P397" s="21"/>
      <c r="Q397" s="29"/>
      <c r="R397" s="30"/>
      <c r="S397" s="30"/>
      <c r="T397" s="30"/>
      <c r="U397" s="30"/>
      <c r="V397" s="30"/>
      <c r="W397" s="30"/>
      <c r="X397" s="30"/>
      <c r="Y397" s="31"/>
      <c r="Z397" s="260"/>
    </row>
    <row r="398" spans="1:26" ht="20.100000000000001" customHeight="1" x14ac:dyDescent="0.15">
      <c r="A398" s="194"/>
      <c r="B398" s="194"/>
      <c r="C398" s="207"/>
      <c r="D398" s="580"/>
      <c r="E398" s="26"/>
      <c r="F398" s="27"/>
      <c r="G398" s="28"/>
      <c r="H398" s="22"/>
      <c r="I398" s="20"/>
      <c r="J398" s="20"/>
      <c r="K398" s="20"/>
      <c r="L398" s="20"/>
      <c r="M398" s="20"/>
      <c r="N398" s="21"/>
      <c r="O398" s="22"/>
      <c r="P398" s="21"/>
      <c r="Q398" s="29"/>
      <c r="R398" s="30"/>
      <c r="S398" s="30"/>
      <c r="T398" s="30"/>
      <c r="U398" s="30"/>
      <c r="V398" s="30"/>
      <c r="W398" s="30"/>
      <c r="X398" s="30"/>
      <c r="Y398" s="31"/>
      <c r="Z398" s="260"/>
    </row>
    <row r="399" spans="1:26" ht="20.100000000000001" customHeight="1" x14ac:dyDescent="0.15">
      <c r="A399" s="194"/>
      <c r="B399" s="194"/>
      <c r="C399" s="207"/>
      <c r="D399" s="580"/>
      <c r="E399" s="26"/>
      <c r="F399" s="27"/>
      <c r="G399" s="28"/>
      <c r="H399" s="22"/>
      <c r="I399" s="20"/>
      <c r="J399" s="20"/>
      <c r="K399" s="20"/>
      <c r="L399" s="20"/>
      <c r="M399" s="20"/>
      <c r="N399" s="21"/>
      <c r="O399" s="22"/>
      <c r="P399" s="21"/>
      <c r="Q399" s="29"/>
      <c r="R399" s="30"/>
      <c r="S399" s="30"/>
      <c r="T399" s="30"/>
      <c r="U399" s="30"/>
      <c r="V399" s="30"/>
      <c r="W399" s="30"/>
      <c r="X399" s="30"/>
      <c r="Y399" s="31"/>
      <c r="Z399" s="260"/>
    </row>
    <row r="400" spans="1:26" ht="20.100000000000001" customHeight="1" x14ac:dyDescent="0.15">
      <c r="A400" s="194"/>
      <c r="B400" s="194"/>
      <c r="C400" s="207"/>
      <c r="D400" s="580"/>
      <c r="E400" s="26"/>
      <c r="F400" s="27"/>
      <c r="G400" s="28"/>
      <c r="H400" s="22"/>
      <c r="I400" s="20"/>
      <c r="J400" s="20"/>
      <c r="K400" s="20"/>
      <c r="L400" s="20"/>
      <c r="M400" s="20"/>
      <c r="N400" s="21"/>
      <c r="O400" s="22"/>
      <c r="P400" s="21"/>
      <c r="Q400" s="29"/>
      <c r="R400" s="30"/>
      <c r="S400" s="30"/>
      <c r="T400" s="30"/>
      <c r="U400" s="30"/>
      <c r="V400" s="30"/>
      <c r="W400" s="30"/>
      <c r="X400" s="30"/>
      <c r="Y400" s="31"/>
      <c r="Z400" s="260"/>
    </row>
    <row r="401" spans="1:26" ht="20.100000000000001" customHeight="1" x14ac:dyDescent="0.15">
      <c r="A401" s="194"/>
      <c r="B401" s="194"/>
      <c r="C401" s="207"/>
      <c r="D401" s="580"/>
      <c r="E401" s="26"/>
      <c r="F401" s="27"/>
      <c r="G401" s="28"/>
      <c r="H401" s="22"/>
      <c r="I401" s="20"/>
      <c r="J401" s="20"/>
      <c r="K401" s="20"/>
      <c r="L401" s="20"/>
      <c r="M401" s="20"/>
      <c r="N401" s="21"/>
      <c r="O401" s="22"/>
      <c r="P401" s="21"/>
      <c r="Q401" s="29"/>
      <c r="R401" s="30"/>
      <c r="S401" s="30"/>
      <c r="T401" s="30"/>
      <c r="U401" s="30"/>
      <c r="V401" s="30"/>
      <c r="W401" s="30"/>
      <c r="X401" s="30"/>
      <c r="Y401" s="31"/>
      <c r="Z401" s="260"/>
    </row>
    <row r="402" spans="1:26" ht="20.100000000000001" customHeight="1" x14ac:dyDescent="0.15">
      <c r="A402" s="194"/>
      <c r="B402" s="194"/>
      <c r="C402" s="207"/>
      <c r="D402" s="580"/>
      <c r="E402" s="26"/>
      <c r="F402" s="27"/>
      <c r="G402" s="28"/>
      <c r="H402" s="22"/>
      <c r="I402" s="20"/>
      <c r="J402" s="20"/>
      <c r="K402" s="20"/>
      <c r="L402" s="20"/>
      <c r="M402" s="20"/>
      <c r="N402" s="21"/>
      <c r="O402" s="22"/>
      <c r="P402" s="21"/>
      <c r="Q402" s="29"/>
      <c r="R402" s="30"/>
      <c r="S402" s="30"/>
      <c r="T402" s="30"/>
      <c r="U402" s="30"/>
      <c r="V402" s="30"/>
      <c r="W402" s="30"/>
      <c r="X402" s="30"/>
      <c r="Y402" s="31"/>
      <c r="Z402" s="260"/>
    </row>
    <row r="403" spans="1:26" ht="20.100000000000001" customHeight="1" x14ac:dyDescent="0.15">
      <c r="A403" s="194"/>
      <c r="B403" s="194"/>
      <c r="C403" s="207"/>
      <c r="D403" s="580"/>
      <c r="E403" s="26"/>
      <c r="F403" s="27"/>
      <c r="G403" s="28"/>
      <c r="H403" s="22"/>
      <c r="I403" s="20"/>
      <c r="J403" s="20"/>
      <c r="K403" s="20"/>
      <c r="L403" s="20"/>
      <c r="M403" s="20"/>
      <c r="N403" s="21"/>
      <c r="O403" s="22"/>
      <c r="P403" s="21"/>
      <c r="Q403" s="29"/>
      <c r="R403" s="30"/>
      <c r="S403" s="30"/>
      <c r="T403" s="30"/>
      <c r="U403" s="30"/>
      <c r="V403" s="30"/>
      <c r="W403" s="30"/>
      <c r="X403" s="30"/>
      <c r="Y403" s="31"/>
      <c r="Z403" s="260"/>
    </row>
    <row r="404" spans="1:26" ht="20.100000000000001" customHeight="1" x14ac:dyDescent="0.15">
      <c r="A404" s="194"/>
      <c r="B404" s="194"/>
      <c r="C404" s="207"/>
      <c r="D404" s="580"/>
      <c r="E404" s="26"/>
      <c r="F404" s="27"/>
      <c r="G404" s="28"/>
      <c r="H404" s="22"/>
      <c r="I404" s="20"/>
      <c r="J404" s="20"/>
      <c r="K404" s="20"/>
      <c r="L404" s="20"/>
      <c r="M404" s="20"/>
      <c r="N404" s="21"/>
      <c r="O404" s="22"/>
      <c r="P404" s="21"/>
      <c r="Q404" s="29"/>
      <c r="R404" s="30"/>
      <c r="S404" s="30"/>
      <c r="T404" s="30"/>
      <c r="U404" s="30"/>
      <c r="V404" s="30"/>
      <c r="W404" s="30"/>
      <c r="X404" s="30"/>
      <c r="Y404" s="31"/>
      <c r="Z404" s="260"/>
    </row>
    <row r="405" spans="1:26" ht="20.100000000000001" customHeight="1" x14ac:dyDescent="0.15">
      <c r="A405" s="194"/>
      <c r="B405" s="194"/>
      <c r="C405" s="207"/>
      <c r="D405" s="580"/>
      <c r="E405" s="26"/>
      <c r="F405" s="27"/>
      <c r="G405" s="28"/>
      <c r="H405" s="22"/>
      <c r="I405" s="20"/>
      <c r="J405" s="20"/>
      <c r="K405" s="20"/>
      <c r="L405" s="20"/>
      <c r="M405" s="20"/>
      <c r="N405" s="21"/>
      <c r="O405" s="22"/>
      <c r="P405" s="21"/>
      <c r="Q405" s="29"/>
      <c r="R405" s="30"/>
      <c r="S405" s="30"/>
      <c r="T405" s="30"/>
      <c r="U405" s="30"/>
      <c r="V405" s="30"/>
      <c r="W405" s="30"/>
      <c r="X405" s="30"/>
      <c r="Y405" s="31"/>
      <c r="Z405" s="260"/>
    </row>
    <row r="406" spans="1:26" ht="20.100000000000001" customHeight="1" x14ac:dyDescent="0.15">
      <c r="A406" s="194"/>
      <c r="B406" s="194"/>
      <c r="C406" s="207"/>
      <c r="D406" s="580"/>
      <c r="E406" s="26"/>
      <c r="F406" s="27"/>
      <c r="G406" s="28"/>
      <c r="H406" s="22"/>
      <c r="I406" s="20"/>
      <c r="J406" s="20"/>
      <c r="K406" s="20"/>
      <c r="L406" s="20"/>
      <c r="M406" s="20"/>
      <c r="N406" s="21"/>
      <c r="O406" s="22"/>
      <c r="P406" s="21"/>
      <c r="Q406" s="29"/>
      <c r="R406" s="30"/>
      <c r="S406" s="30"/>
      <c r="T406" s="30"/>
      <c r="U406" s="30"/>
      <c r="V406" s="30"/>
      <c r="W406" s="30"/>
      <c r="X406" s="30"/>
      <c r="Y406" s="31"/>
      <c r="Z406" s="260"/>
    </row>
    <row r="407" spans="1:26" ht="20.100000000000001" customHeight="1" x14ac:dyDescent="0.15">
      <c r="A407" s="194"/>
      <c r="B407" s="194"/>
      <c r="C407" s="207"/>
      <c r="D407" s="580"/>
      <c r="E407" s="26"/>
      <c r="F407" s="27"/>
      <c r="G407" s="28"/>
      <c r="H407" s="22"/>
      <c r="I407" s="20"/>
      <c r="J407" s="20"/>
      <c r="K407" s="20"/>
      <c r="L407" s="20"/>
      <c r="M407" s="20"/>
      <c r="N407" s="21"/>
      <c r="O407" s="22"/>
      <c r="P407" s="21"/>
      <c r="Q407" s="29"/>
      <c r="R407" s="30"/>
      <c r="S407" s="30"/>
      <c r="T407" s="30"/>
      <c r="U407" s="30"/>
      <c r="V407" s="30"/>
      <c r="W407" s="30"/>
      <c r="X407" s="30"/>
      <c r="Y407" s="31"/>
      <c r="Z407" s="260"/>
    </row>
    <row r="408" spans="1:26" ht="20.100000000000001" customHeight="1" x14ac:dyDescent="0.15">
      <c r="A408" s="194"/>
      <c r="B408" s="194"/>
      <c r="C408" s="207"/>
      <c r="D408" s="580"/>
      <c r="E408" s="26"/>
      <c r="F408" s="27"/>
      <c r="G408" s="28"/>
      <c r="H408" s="22"/>
      <c r="I408" s="20"/>
      <c r="J408" s="20"/>
      <c r="K408" s="20"/>
      <c r="L408" s="20"/>
      <c r="M408" s="20"/>
      <c r="N408" s="21"/>
      <c r="O408" s="22"/>
      <c r="P408" s="21"/>
      <c r="Q408" s="29"/>
      <c r="R408" s="30"/>
      <c r="S408" s="30"/>
      <c r="T408" s="30"/>
      <c r="U408" s="30"/>
      <c r="V408" s="30"/>
      <c r="W408" s="30"/>
      <c r="X408" s="30"/>
      <c r="Y408" s="31"/>
      <c r="Z408" s="260"/>
    </row>
    <row r="409" spans="1:26" ht="20.100000000000001" customHeight="1" x14ac:dyDescent="0.15">
      <c r="A409" s="194"/>
      <c r="B409" s="194"/>
      <c r="C409" s="207"/>
      <c r="D409" s="580"/>
      <c r="E409" s="26"/>
      <c r="F409" s="27"/>
      <c r="G409" s="28"/>
      <c r="H409" s="22"/>
      <c r="I409" s="20"/>
      <c r="J409" s="20"/>
      <c r="K409" s="20"/>
      <c r="L409" s="20"/>
      <c r="M409" s="20"/>
      <c r="N409" s="21"/>
      <c r="O409" s="22"/>
      <c r="P409" s="21"/>
      <c r="Q409" s="29"/>
      <c r="R409" s="30"/>
      <c r="S409" s="30"/>
      <c r="T409" s="30"/>
      <c r="U409" s="30"/>
      <c r="V409" s="30"/>
      <c r="W409" s="30"/>
      <c r="X409" s="30"/>
      <c r="Y409" s="31"/>
      <c r="Z409" s="260"/>
    </row>
    <row r="410" spans="1:26" ht="20.100000000000001" customHeight="1" x14ac:dyDescent="0.15">
      <c r="A410" s="194"/>
      <c r="B410" s="194"/>
      <c r="C410" s="207"/>
      <c r="D410" s="580"/>
      <c r="E410" s="26"/>
      <c r="F410" s="27"/>
      <c r="G410" s="28"/>
      <c r="H410" s="22"/>
      <c r="I410" s="20"/>
      <c r="J410" s="20"/>
      <c r="K410" s="20"/>
      <c r="L410" s="20"/>
      <c r="M410" s="20"/>
      <c r="N410" s="21"/>
      <c r="O410" s="22"/>
      <c r="P410" s="21"/>
      <c r="Q410" s="29"/>
      <c r="R410" s="30"/>
      <c r="S410" s="30"/>
      <c r="T410" s="30"/>
      <c r="U410" s="30"/>
      <c r="V410" s="30"/>
      <c r="W410" s="30"/>
      <c r="X410" s="30"/>
      <c r="Y410" s="31"/>
      <c r="Z410" s="260"/>
    </row>
    <row r="411" spans="1:26" ht="20.100000000000001" customHeight="1" x14ac:dyDescent="0.15">
      <c r="A411" s="194"/>
      <c r="B411" s="194"/>
      <c r="C411" s="207"/>
      <c r="D411" s="580"/>
      <c r="E411" s="26"/>
      <c r="F411" s="27"/>
      <c r="G411" s="28"/>
      <c r="H411" s="22"/>
      <c r="I411" s="20"/>
      <c r="J411" s="20"/>
      <c r="K411" s="20"/>
      <c r="L411" s="20"/>
      <c r="M411" s="20"/>
      <c r="N411" s="21"/>
      <c r="O411" s="22"/>
      <c r="P411" s="21"/>
      <c r="Q411" s="29"/>
      <c r="R411" s="30"/>
      <c r="S411" s="30"/>
      <c r="T411" s="30"/>
      <c r="U411" s="30"/>
      <c r="V411" s="30"/>
      <c r="W411" s="30"/>
      <c r="X411" s="30"/>
      <c r="Y411" s="31"/>
      <c r="Z411" s="260"/>
    </row>
    <row r="412" spans="1:26" ht="20.100000000000001" customHeight="1" x14ac:dyDescent="0.15">
      <c r="A412" s="194"/>
      <c r="B412" s="194"/>
      <c r="C412" s="207"/>
      <c r="D412" s="580"/>
      <c r="E412" s="26"/>
      <c r="F412" s="27"/>
      <c r="G412" s="28"/>
      <c r="H412" s="22"/>
      <c r="I412" s="20"/>
      <c r="J412" s="20"/>
      <c r="K412" s="20"/>
      <c r="L412" s="20"/>
      <c r="M412" s="20"/>
      <c r="N412" s="21"/>
      <c r="O412" s="22"/>
      <c r="P412" s="21"/>
      <c r="Q412" s="29"/>
      <c r="R412" s="30"/>
      <c r="S412" s="30"/>
      <c r="T412" s="30"/>
      <c r="U412" s="30"/>
      <c r="V412" s="30"/>
      <c r="W412" s="30"/>
      <c r="X412" s="30"/>
      <c r="Y412" s="31"/>
      <c r="Z412" s="260"/>
    </row>
    <row r="413" spans="1:26" ht="20.100000000000001" customHeight="1" x14ac:dyDescent="0.15">
      <c r="A413" s="194"/>
      <c r="B413" s="194"/>
      <c r="C413" s="207"/>
      <c r="D413" s="580"/>
      <c r="E413" s="26"/>
      <c r="F413" s="27"/>
      <c r="G413" s="28"/>
      <c r="H413" s="22"/>
      <c r="I413" s="20"/>
      <c r="J413" s="20"/>
      <c r="K413" s="20"/>
      <c r="L413" s="20"/>
      <c r="M413" s="20"/>
      <c r="N413" s="21"/>
      <c r="O413" s="22"/>
      <c r="P413" s="21"/>
      <c r="Q413" s="29"/>
      <c r="R413" s="30"/>
      <c r="S413" s="30"/>
      <c r="T413" s="30"/>
      <c r="U413" s="30"/>
      <c r="V413" s="30"/>
      <c r="W413" s="30"/>
      <c r="X413" s="30"/>
      <c r="Y413" s="31"/>
      <c r="Z413" s="260"/>
    </row>
    <row r="414" spans="1:26" ht="20.100000000000001" customHeight="1" x14ac:dyDescent="0.15">
      <c r="A414" s="194"/>
      <c r="B414" s="194"/>
      <c r="C414" s="207"/>
      <c r="D414" s="580"/>
      <c r="E414" s="45"/>
      <c r="F414" s="46"/>
      <c r="G414" s="47"/>
      <c r="H414" s="35"/>
      <c r="I414" s="33"/>
      <c r="J414" s="33"/>
      <c r="K414" s="33"/>
      <c r="L414" s="33"/>
      <c r="M414" s="33"/>
      <c r="N414" s="34"/>
      <c r="O414" s="35"/>
      <c r="P414" s="34"/>
      <c r="Q414" s="57"/>
      <c r="R414" s="58"/>
      <c r="S414" s="58"/>
      <c r="T414" s="58"/>
      <c r="U414" s="58"/>
      <c r="V414" s="58"/>
      <c r="W414" s="58"/>
      <c r="X414" s="58"/>
      <c r="Y414" s="59"/>
      <c r="Z414" s="260"/>
    </row>
    <row r="415" spans="1:26" ht="20.100000000000001" customHeight="1" x14ac:dyDescent="0.15">
      <c r="A415" s="194"/>
      <c r="B415" s="194"/>
      <c r="C415" s="220"/>
      <c r="E415" s="587" t="s">
        <v>200</v>
      </c>
      <c r="F415" s="471"/>
      <c r="G415" s="471"/>
      <c r="H415" s="471"/>
      <c r="I415" s="471"/>
      <c r="J415" s="471"/>
      <c r="K415" s="471"/>
      <c r="L415" s="471"/>
      <c r="M415" s="471"/>
      <c r="N415" s="471"/>
      <c r="O415" s="471"/>
      <c r="P415" s="471"/>
      <c r="U415" s="217"/>
      <c r="Z415" s="260"/>
    </row>
    <row r="416" spans="1:26" ht="20.100000000000001" customHeight="1" x14ac:dyDescent="0.15">
      <c r="A416" s="194"/>
      <c r="B416" s="194"/>
      <c r="C416" s="220"/>
      <c r="D416" s="576">
        <v>2</v>
      </c>
      <c r="E416" s="248" t="s">
        <v>188</v>
      </c>
      <c r="F416" s="578"/>
      <c r="G416" s="578"/>
      <c r="H416" s="578"/>
      <c r="I416" s="588"/>
      <c r="J416" s="588"/>
      <c r="K416" s="588"/>
      <c r="L416" s="588"/>
      <c r="M416" s="588"/>
      <c r="U416" s="217"/>
      <c r="Z416" s="260"/>
    </row>
    <row r="417" spans="1:26" ht="20.100000000000001" customHeight="1" x14ac:dyDescent="0.15">
      <c r="A417" s="194"/>
      <c r="B417" s="194"/>
      <c r="C417" s="220"/>
      <c r="D417" s="589"/>
      <c r="E417" s="590" t="s">
        <v>189</v>
      </c>
      <c r="F417" s="590"/>
      <c r="G417" s="590"/>
      <c r="H417" s="590"/>
      <c r="I417" s="590"/>
      <c r="J417" s="590"/>
      <c r="K417" s="590"/>
      <c r="L417" s="590"/>
      <c r="M417" s="590"/>
      <c r="N417" s="590"/>
      <c r="O417" s="590"/>
      <c r="P417" s="590"/>
      <c r="Q417" s="590"/>
      <c r="R417" s="590"/>
      <c r="S417" s="590"/>
      <c r="T417" s="590"/>
      <c r="U417" s="590"/>
      <c r="V417" s="590"/>
      <c r="W417" s="590"/>
      <c r="X417" s="590"/>
      <c r="Y417" s="590"/>
      <c r="Z417" s="260"/>
    </row>
    <row r="418" spans="1:26" ht="19.899999999999999" customHeight="1" x14ac:dyDescent="0.15">
      <c r="A418" s="194"/>
      <c r="B418" s="194"/>
      <c r="C418" s="220"/>
      <c r="D418" s="580"/>
      <c r="E418" s="591" t="s">
        <v>190</v>
      </c>
      <c r="F418" s="585"/>
      <c r="G418" s="585"/>
      <c r="H418" s="592"/>
      <c r="I418" s="593" t="s">
        <v>191</v>
      </c>
      <c r="J418" s="585"/>
      <c r="K418" s="585"/>
      <c r="L418" s="585"/>
      <c r="M418" s="592"/>
      <c r="N418" s="594" t="s">
        <v>192</v>
      </c>
      <c r="O418" s="595"/>
      <c r="P418" s="595"/>
      <c r="Q418" s="595"/>
      <c r="R418" s="595"/>
      <c r="S418" s="595"/>
      <c r="T418" s="595"/>
      <c r="U418" s="595"/>
      <c r="V418" s="595"/>
      <c r="W418" s="595"/>
      <c r="X418" s="595"/>
      <c r="Y418" s="596"/>
      <c r="Z418" s="260"/>
    </row>
    <row r="419" spans="1:26" ht="19.899999999999999" customHeight="1" x14ac:dyDescent="0.15">
      <c r="A419" s="194"/>
      <c r="B419" s="194"/>
      <c r="C419" s="220"/>
      <c r="D419" s="580"/>
      <c r="E419" s="597"/>
      <c r="F419" s="598"/>
      <c r="G419" s="598"/>
      <c r="H419" s="599"/>
      <c r="I419" s="600"/>
      <c r="J419" s="598"/>
      <c r="K419" s="598"/>
      <c r="L419" s="598"/>
      <c r="M419" s="599"/>
      <c r="N419" s="601" t="s">
        <v>193</v>
      </c>
      <c r="O419" s="602"/>
      <c r="P419" s="603"/>
      <c r="Q419" s="601" t="s">
        <v>195</v>
      </c>
      <c r="R419" s="602"/>
      <c r="S419" s="601" t="s">
        <v>194</v>
      </c>
      <c r="T419" s="602"/>
      <c r="U419" s="602"/>
      <c r="V419" s="602"/>
      <c r="W419" s="602"/>
      <c r="X419" s="602"/>
      <c r="Y419" s="604"/>
      <c r="Z419" s="260"/>
    </row>
    <row r="420" spans="1:26" ht="20.100000000000001" customHeight="1" x14ac:dyDescent="0.15">
      <c r="A420" s="194"/>
      <c r="B420" s="194"/>
      <c r="C420" s="220"/>
      <c r="D420" s="580"/>
      <c r="E420" s="42"/>
      <c r="F420" s="39"/>
      <c r="G420" s="39"/>
      <c r="H420" s="40"/>
      <c r="I420" s="38"/>
      <c r="J420" s="43"/>
      <c r="K420" s="43"/>
      <c r="L420" s="43"/>
      <c r="M420" s="44"/>
      <c r="N420" s="38"/>
      <c r="O420" s="39"/>
      <c r="P420" s="40"/>
      <c r="Q420" s="38"/>
      <c r="R420" s="40"/>
      <c r="S420" s="38"/>
      <c r="T420" s="39"/>
      <c r="U420" s="39"/>
      <c r="V420" s="39"/>
      <c r="W420" s="39"/>
      <c r="X420" s="39"/>
      <c r="Y420" s="56"/>
      <c r="Z420" s="260"/>
    </row>
    <row r="421" spans="1:26" ht="20.100000000000001" customHeight="1" x14ac:dyDescent="0.15">
      <c r="A421" s="194"/>
      <c r="B421" s="194"/>
      <c r="C421" s="220"/>
      <c r="D421" s="580"/>
      <c r="E421" s="19"/>
      <c r="F421" s="20"/>
      <c r="G421" s="20"/>
      <c r="H421" s="21"/>
      <c r="I421" s="22"/>
      <c r="J421" s="23"/>
      <c r="K421" s="23"/>
      <c r="L421" s="23"/>
      <c r="M421" s="24"/>
      <c r="N421" s="22"/>
      <c r="O421" s="20"/>
      <c r="P421" s="21"/>
      <c r="Q421" s="22"/>
      <c r="R421" s="21"/>
      <c r="S421" s="22"/>
      <c r="T421" s="20"/>
      <c r="U421" s="20"/>
      <c r="V421" s="20"/>
      <c r="W421" s="20"/>
      <c r="X421" s="20"/>
      <c r="Y421" s="25"/>
      <c r="Z421" s="260"/>
    </row>
    <row r="422" spans="1:26" ht="20.100000000000001" customHeight="1" x14ac:dyDescent="0.15">
      <c r="A422" s="194"/>
      <c r="B422" s="194"/>
      <c r="C422" s="220"/>
      <c r="D422" s="580"/>
      <c r="E422" s="19"/>
      <c r="F422" s="20"/>
      <c r="G422" s="20"/>
      <c r="H422" s="21"/>
      <c r="I422" s="22"/>
      <c r="J422" s="23"/>
      <c r="K422" s="23"/>
      <c r="L422" s="23"/>
      <c r="M422" s="24"/>
      <c r="N422" s="22"/>
      <c r="O422" s="20"/>
      <c r="P422" s="21"/>
      <c r="Q422" s="22"/>
      <c r="R422" s="21"/>
      <c r="S422" s="22"/>
      <c r="T422" s="20"/>
      <c r="U422" s="20"/>
      <c r="V422" s="20"/>
      <c r="W422" s="20"/>
      <c r="X422" s="20"/>
      <c r="Y422" s="25"/>
      <c r="Z422" s="260"/>
    </row>
    <row r="423" spans="1:26" ht="20.100000000000001" customHeight="1" x14ac:dyDescent="0.15">
      <c r="A423" s="194"/>
      <c r="B423" s="194"/>
      <c r="C423" s="220"/>
      <c r="D423" s="580"/>
      <c r="E423" s="19"/>
      <c r="F423" s="20"/>
      <c r="G423" s="20"/>
      <c r="H423" s="21"/>
      <c r="I423" s="22"/>
      <c r="J423" s="23"/>
      <c r="K423" s="23"/>
      <c r="L423" s="23"/>
      <c r="M423" s="24"/>
      <c r="N423" s="22"/>
      <c r="O423" s="20"/>
      <c r="P423" s="21"/>
      <c r="Q423" s="22"/>
      <c r="R423" s="21"/>
      <c r="S423" s="22"/>
      <c r="T423" s="20"/>
      <c r="U423" s="20"/>
      <c r="V423" s="20"/>
      <c r="W423" s="20"/>
      <c r="X423" s="20"/>
      <c r="Y423" s="25"/>
      <c r="Z423" s="260"/>
    </row>
    <row r="424" spans="1:26" ht="20.100000000000001" customHeight="1" x14ac:dyDescent="0.15">
      <c r="A424" s="194"/>
      <c r="B424" s="194"/>
      <c r="C424" s="220"/>
      <c r="D424" s="580"/>
      <c r="E424" s="19"/>
      <c r="F424" s="20"/>
      <c r="G424" s="20"/>
      <c r="H424" s="21"/>
      <c r="I424" s="22"/>
      <c r="J424" s="23"/>
      <c r="K424" s="23"/>
      <c r="L424" s="23"/>
      <c r="M424" s="24"/>
      <c r="N424" s="22"/>
      <c r="O424" s="20"/>
      <c r="P424" s="21"/>
      <c r="Q424" s="22"/>
      <c r="R424" s="21"/>
      <c r="S424" s="22"/>
      <c r="T424" s="20"/>
      <c r="U424" s="20"/>
      <c r="V424" s="20"/>
      <c r="W424" s="20"/>
      <c r="X424" s="20"/>
      <c r="Y424" s="25"/>
      <c r="Z424" s="260"/>
    </row>
    <row r="425" spans="1:26" ht="20.100000000000001" customHeight="1" x14ac:dyDescent="0.15">
      <c r="A425" s="194"/>
      <c r="B425" s="194"/>
      <c r="C425" s="220"/>
      <c r="D425" s="580"/>
      <c r="E425" s="19"/>
      <c r="F425" s="20"/>
      <c r="G425" s="20"/>
      <c r="H425" s="21"/>
      <c r="I425" s="22"/>
      <c r="J425" s="23"/>
      <c r="K425" s="23"/>
      <c r="L425" s="23"/>
      <c r="M425" s="24"/>
      <c r="N425" s="22"/>
      <c r="O425" s="20"/>
      <c r="P425" s="21"/>
      <c r="Q425" s="22"/>
      <c r="R425" s="21"/>
      <c r="S425" s="22"/>
      <c r="T425" s="20"/>
      <c r="U425" s="20"/>
      <c r="V425" s="20"/>
      <c r="W425" s="20"/>
      <c r="X425" s="20"/>
      <c r="Y425" s="25"/>
      <c r="Z425" s="260"/>
    </row>
    <row r="426" spans="1:26" ht="20.100000000000001" customHeight="1" x14ac:dyDescent="0.15">
      <c r="A426" s="194"/>
      <c r="B426" s="194"/>
      <c r="C426" s="220"/>
      <c r="D426" s="580"/>
      <c r="E426" s="19"/>
      <c r="F426" s="20"/>
      <c r="G426" s="20"/>
      <c r="H426" s="21"/>
      <c r="I426" s="22"/>
      <c r="J426" s="23"/>
      <c r="K426" s="23"/>
      <c r="L426" s="23"/>
      <c r="M426" s="24"/>
      <c r="N426" s="22"/>
      <c r="O426" s="20"/>
      <c r="P426" s="21"/>
      <c r="Q426" s="22"/>
      <c r="R426" s="21"/>
      <c r="S426" s="22"/>
      <c r="T426" s="20"/>
      <c r="U426" s="20"/>
      <c r="V426" s="20"/>
      <c r="W426" s="20"/>
      <c r="X426" s="20"/>
      <c r="Y426" s="25"/>
      <c r="Z426" s="260"/>
    </row>
    <row r="427" spans="1:26" ht="20.100000000000001" customHeight="1" x14ac:dyDescent="0.15">
      <c r="A427" s="194"/>
      <c r="B427" s="194"/>
      <c r="C427" s="220"/>
      <c r="D427" s="580"/>
      <c r="E427" s="19"/>
      <c r="F427" s="20"/>
      <c r="G427" s="20"/>
      <c r="H427" s="21"/>
      <c r="I427" s="22"/>
      <c r="J427" s="23"/>
      <c r="K427" s="23"/>
      <c r="L427" s="23"/>
      <c r="M427" s="24"/>
      <c r="N427" s="22"/>
      <c r="O427" s="20"/>
      <c r="P427" s="21"/>
      <c r="Q427" s="22"/>
      <c r="R427" s="21"/>
      <c r="S427" s="22"/>
      <c r="T427" s="20"/>
      <c r="U427" s="20"/>
      <c r="V427" s="20"/>
      <c r="W427" s="20"/>
      <c r="X427" s="20"/>
      <c r="Y427" s="25"/>
      <c r="Z427" s="260"/>
    </row>
    <row r="428" spans="1:26" ht="20.100000000000001" customHeight="1" x14ac:dyDescent="0.15">
      <c r="A428" s="194"/>
      <c r="B428" s="194"/>
      <c r="C428" s="220"/>
      <c r="D428" s="580"/>
      <c r="E428" s="19"/>
      <c r="F428" s="20"/>
      <c r="G428" s="20"/>
      <c r="H428" s="21"/>
      <c r="I428" s="22"/>
      <c r="J428" s="23"/>
      <c r="K428" s="23"/>
      <c r="L428" s="23"/>
      <c r="M428" s="24"/>
      <c r="N428" s="22"/>
      <c r="O428" s="20"/>
      <c r="P428" s="21"/>
      <c r="Q428" s="22"/>
      <c r="R428" s="21"/>
      <c r="S428" s="22"/>
      <c r="T428" s="20"/>
      <c r="U428" s="20"/>
      <c r="V428" s="20"/>
      <c r="W428" s="20"/>
      <c r="X428" s="20"/>
      <c r="Y428" s="25"/>
      <c r="Z428" s="260"/>
    </row>
    <row r="429" spans="1:26" ht="20.100000000000001" customHeight="1" x14ac:dyDescent="0.15">
      <c r="A429" s="194"/>
      <c r="B429" s="194"/>
      <c r="C429" s="220"/>
      <c r="D429" s="580"/>
      <c r="E429" s="19"/>
      <c r="F429" s="20"/>
      <c r="G429" s="20"/>
      <c r="H429" s="21"/>
      <c r="I429" s="22"/>
      <c r="J429" s="23"/>
      <c r="K429" s="23"/>
      <c r="L429" s="23"/>
      <c r="M429" s="24"/>
      <c r="N429" s="22"/>
      <c r="O429" s="20"/>
      <c r="P429" s="21"/>
      <c r="Q429" s="22"/>
      <c r="R429" s="21"/>
      <c r="S429" s="22"/>
      <c r="T429" s="20"/>
      <c r="U429" s="20"/>
      <c r="V429" s="20"/>
      <c r="W429" s="20"/>
      <c r="X429" s="20"/>
      <c r="Y429" s="25"/>
      <c r="Z429" s="260"/>
    </row>
    <row r="430" spans="1:26" ht="20.100000000000001" customHeight="1" x14ac:dyDescent="0.15">
      <c r="A430" s="194"/>
      <c r="B430" s="194"/>
      <c r="C430" s="220"/>
      <c r="D430" s="580"/>
      <c r="E430" s="19"/>
      <c r="F430" s="20"/>
      <c r="G430" s="20"/>
      <c r="H430" s="21"/>
      <c r="I430" s="22"/>
      <c r="J430" s="23"/>
      <c r="K430" s="23"/>
      <c r="L430" s="23"/>
      <c r="M430" s="24"/>
      <c r="N430" s="22"/>
      <c r="O430" s="20"/>
      <c r="P430" s="21"/>
      <c r="Q430" s="22"/>
      <c r="R430" s="21"/>
      <c r="S430" s="22"/>
      <c r="T430" s="20"/>
      <c r="U430" s="20"/>
      <c r="V430" s="20"/>
      <c r="W430" s="20"/>
      <c r="X430" s="20"/>
      <c r="Y430" s="25"/>
      <c r="Z430" s="260"/>
    </row>
    <row r="431" spans="1:26" ht="20.100000000000001" customHeight="1" x14ac:dyDescent="0.15">
      <c r="A431" s="194"/>
      <c r="B431" s="194"/>
      <c r="C431" s="220"/>
      <c r="D431" s="580"/>
      <c r="E431" s="19"/>
      <c r="F431" s="20"/>
      <c r="G431" s="20"/>
      <c r="H431" s="21"/>
      <c r="I431" s="22"/>
      <c r="J431" s="23"/>
      <c r="K431" s="23"/>
      <c r="L431" s="23"/>
      <c r="M431" s="24"/>
      <c r="N431" s="22"/>
      <c r="O431" s="20"/>
      <c r="P431" s="21"/>
      <c r="Q431" s="22"/>
      <c r="R431" s="21"/>
      <c r="S431" s="22"/>
      <c r="T431" s="20"/>
      <c r="U431" s="20"/>
      <c r="V431" s="20"/>
      <c r="W431" s="20"/>
      <c r="X431" s="20"/>
      <c r="Y431" s="25"/>
      <c r="Z431" s="260"/>
    </row>
    <row r="432" spans="1:26" ht="20.100000000000001" customHeight="1" x14ac:dyDescent="0.15">
      <c r="A432" s="194"/>
      <c r="B432" s="194"/>
      <c r="C432" s="220"/>
      <c r="D432" s="580"/>
      <c r="E432" s="19"/>
      <c r="F432" s="20"/>
      <c r="G432" s="20"/>
      <c r="H432" s="21"/>
      <c r="I432" s="22"/>
      <c r="J432" s="23"/>
      <c r="K432" s="23"/>
      <c r="L432" s="23"/>
      <c r="M432" s="24"/>
      <c r="N432" s="22"/>
      <c r="O432" s="20"/>
      <c r="P432" s="21"/>
      <c r="Q432" s="22"/>
      <c r="R432" s="21"/>
      <c r="S432" s="22"/>
      <c r="T432" s="20"/>
      <c r="U432" s="20"/>
      <c r="V432" s="20"/>
      <c r="W432" s="20"/>
      <c r="X432" s="20"/>
      <c r="Y432" s="25"/>
      <c r="Z432" s="260"/>
    </row>
    <row r="433" spans="1:26" ht="20.100000000000001" customHeight="1" x14ac:dyDescent="0.15">
      <c r="A433" s="194"/>
      <c r="B433" s="194"/>
      <c r="C433" s="220"/>
      <c r="D433" s="580"/>
      <c r="E433" s="19"/>
      <c r="F433" s="20"/>
      <c r="G433" s="20"/>
      <c r="H433" s="21"/>
      <c r="I433" s="22"/>
      <c r="J433" s="23"/>
      <c r="K433" s="23"/>
      <c r="L433" s="23"/>
      <c r="M433" s="24"/>
      <c r="N433" s="22"/>
      <c r="O433" s="20"/>
      <c r="P433" s="21"/>
      <c r="Q433" s="22"/>
      <c r="R433" s="21"/>
      <c r="S433" s="22"/>
      <c r="T433" s="20"/>
      <c r="U433" s="20"/>
      <c r="V433" s="20"/>
      <c r="W433" s="20"/>
      <c r="X433" s="20"/>
      <c r="Y433" s="25"/>
      <c r="Z433" s="260"/>
    </row>
    <row r="434" spans="1:26" ht="20.100000000000001" customHeight="1" x14ac:dyDescent="0.15">
      <c r="A434" s="194"/>
      <c r="B434" s="194"/>
      <c r="C434" s="220"/>
      <c r="D434" s="580"/>
      <c r="E434" s="19"/>
      <c r="F434" s="20"/>
      <c r="G434" s="20"/>
      <c r="H434" s="21"/>
      <c r="I434" s="22"/>
      <c r="J434" s="23"/>
      <c r="K434" s="23"/>
      <c r="L434" s="23"/>
      <c r="M434" s="24"/>
      <c r="N434" s="22"/>
      <c r="O434" s="20"/>
      <c r="P434" s="21"/>
      <c r="Q434" s="22"/>
      <c r="R434" s="21"/>
      <c r="S434" s="22"/>
      <c r="T434" s="20"/>
      <c r="U434" s="20"/>
      <c r="V434" s="20"/>
      <c r="W434" s="20"/>
      <c r="X434" s="20"/>
      <c r="Y434" s="25"/>
      <c r="Z434" s="260"/>
    </row>
    <row r="435" spans="1:26" ht="20.100000000000001" customHeight="1" x14ac:dyDescent="0.15">
      <c r="A435" s="194"/>
      <c r="B435" s="194"/>
      <c r="C435" s="220"/>
      <c r="D435" s="580"/>
      <c r="E435" s="19"/>
      <c r="F435" s="20"/>
      <c r="G435" s="20"/>
      <c r="H435" s="21"/>
      <c r="I435" s="22"/>
      <c r="J435" s="23"/>
      <c r="K435" s="23"/>
      <c r="L435" s="23"/>
      <c r="M435" s="24"/>
      <c r="N435" s="22"/>
      <c r="O435" s="20"/>
      <c r="P435" s="21"/>
      <c r="Q435" s="22"/>
      <c r="R435" s="21"/>
      <c r="S435" s="22"/>
      <c r="T435" s="20"/>
      <c r="U435" s="20"/>
      <c r="V435" s="20"/>
      <c r="W435" s="20"/>
      <c r="X435" s="20"/>
      <c r="Y435" s="25"/>
      <c r="Z435" s="260"/>
    </row>
    <row r="436" spans="1:26" ht="20.100000000000001" customHeight="1" x14ac:dyDescent="0.15">
      <c r="A436" s="194"/>
      <c r="B436" s="194"/>
      <c r="C436" s="220"/>
      <c r="D436" s="580"/>
      <c r="E436" s="19"/>
      <c r="F436" s="20"/>
      <c r="G436" s="20"/>
      <c r="H436" s="21"/>
      <c r="I436" s="22"/>
      <c r="J436" s="23"/>
      <c r="K436" s="23"/>
      <c r="L436" s="23"/>
      <c r="M436" s="24"/>
      <c r="N436" s="22"/>
      <c r="O436" s="20"/>
      <c r="P436" s="21"/>
      <c r="Q436" s="22"/>
      <c r="R436" s="21"/>
      <c r="S436" s="22"/>
      <c r="T436" s="20"/>
      <c r="U436" s="20"/>
      <c r="V436" s="20"/>
      <c r="W436" s="20"/>
      <c r="X436" s="20"/>
      <c r="Y436" s="25"/>
      <c r="Z436" s="260"/>
    </row>
    <row r="437" spans="1:26" ht="20.100000000000001" customHeight="1" x14ac:dyDescent="0.15">
      <c r="A437" s="194"/>
      <c r="B437" s="194"/>
      <c r="C437" s="220"/>
      <c r="D437" s="580"/>
      <c r="E437" s="19"/>
      <c r="F437" s="20"/>
      <c r="G437" s="20"/>
      <c r="H437" s="21"/>
      <c r="I437" s="22"/>
      <c r="J437" s="23"/>
      <c r="K437" s="23"/>
      <c r="L437" s="23"/>
      <c r="M437" s="24"/>
      <c r="N437" s="22"/>
      <c r="O437" s="20"/>
      <c r="P437" s="21"/>
      <c r="Q437" s="22"/>
      <c r="R437" s="21"/>
      <c r="S437" s="22"/>
      <c r="T437" s="20"/>
      <c r="U437" s="20"/>
      <c r="V437" s="20"/>
      <c r="W437" s="20"/>
      <c r="X437" s="20"/>
      <c r="Y437" s="25"/>
      <c r="Z437" s="260"/>
    </row>
    <row r="438" spans="1:26" ht="20.100000000000001" customHeight="1" x14ac:dyDescent="0.15">
      <c r="A438" s="194"/>
      <c r="B438" s="194"/>
      <c r="C438" s="220"/>
      <c r="D438" s="580"/>
      <c r="E438" s="19"/>
      <c r="F438" s="20"/>
      <c r="G438" s="20"/>
      <c r="H438" s="21"/>
      <c r="I438" s="22"/>
      <c r="J438" s="23"/>
      <c r="K438" s="23"/>
      <c r="L438" s="23"/>
      <c r="M438" s="24"/>
      <c r="N438" s="22"/>
      <c r="O438" s="20"/>
      <c r="P438" s="21"/>
      <c r="Q438" s="22"/>
      <c r="R438" s="21"/>
      <c r="S438" s="22"/>
      <c r="T438" s="20"/>
      <c r="U438" s="20"/>
      <c r="V438" s="20"/>
      <c r="W438" s="20"/>
      <c r="X438" s="20"/>
      <c r="Y438" s="25"/>
      <c r="Z438" s="260"/>
    </row>
    <row r="439" spans="1:26" ht="20.100000000000001" customHeight="1" x14ac:dyDescent="0.15">
      <c r="A439" s="194"/>
      <c r="B439" s="194"/>
      <c r="C439" s="220"/>
      <c r="D439" s="580"/>
      <c r="E439" s="32"/>
      <c r="F439" s="33"/>
      <c r="G439" s="33"/>
      <c r="H439" s="34"/>
      <c r="I439" s="35"/>
      <c r="J439" s="36"/>
      <c r="K439" s="36"/>
      <c r="L439" s="36"/>
      <c r="M439" s="37"/>
      <c r="N439" s="35"/>
      <c r="O439" s="33"/>
      <c r="P439" s="34"/>
      <c r="Q439" s="35"/>
      <c r="R439" s="34"/>
      <c r="S439" s="35"/>
      <c r="T439" s="33"/>
      <c r="U439" s="33"/>
      <c r="V439" s="33"/>
      <c r="W439" s="33"/>
      <c r="X439" s="33"/>
      <c r="Y439" s="41"/>
      <c r="Z439" s="260"/>
    </row>
    <row r="440" spans="1:26" ht="20.100000000000001" customHeight="1" x14ac:dyDescent="0.15">
      <c r="A440" s="194"/>
      <c r="B440" s="194"/>
      <c r="C440" s="220"/>
      <c r="D440" s="589"/>
      <c r="E440" s="605"/>
      <c r="F440" s="606"/>
      <c r="G440" s="606"/>
      <c r="H440" s="606"/>
      <c r="I440" s="588"/>
      <c r="J440" s="607"/>
      <c r="K440" s="608"/>
      <c r="L440" s="588"/>
      <c r="M440" s="589"/>
      <c r="N440" s="281"/>
      <c r="U440" s="217"/>
      <c r="Z440" s="260"/>
    </row>
    <row r="441" spans="1:26" ht="20.100000000000001" customHeight="1" x14ac:dyDescent="0.15">
      <c r="A441" s="194"/>
      <c r="B441" s="194"/>
      <c r="C441" s="231"/>
      <c r="D441" s="232"/>
      <c r="E441" s="232"/>
      <c r="F441" s="232"/>
      <c r="G441" s="232"/>
      <c r="H441" s="232"/>
      <c r="I441" s="232"/>
      <c r="J441" s="232"/>
      <c r="K441" s="232"/>
      <c r="L441" s="232"/>
      <c r="M441" s="609"/>
      <c r="N441" s="232"/>
      <c r="O441" s="610"/>
      <c r="P441" s="611"/>
      <c r="Q441" s="611"/>
      <c r="R441" s="611"/>
      <c r="S441" s="612"/>
      <c r="T441" s="273"/>
      <c r="U441" s="232"/>
      <c r="V441" s="265"/>
      <c r="W441" s="265"/>
      <c r="X441" s="265"/>
      <c r="Y441" s="265"/>
      <c r="Z441" s="274"/>
    </row>
    <row r="442" spans="1:26" ht="20.100000000000001" customHeight="1" x14ac:dyDescent="0.15">
      <c r="A442" s="194"/>
      <c r="B442" s="194"/>
      <c r="C442" s="217"/>
      <c r="D442" s="217"/>
      <c r="E442" s="217"/>
      <c r="F442" s="217"/>
      <c r="G442" s="217"/>
      <c r="H442" s="217"/>
      <c r="I442" s="217"/>
      <c r="J442" s="241"/>
      <c r="K442" s="241"/>
      <c r="L442" s="241"/>
      <c r="M442" s="613"/>
      <c r="N442" s="241"/>
      <c r="O442" s="614"/>
      <c r="P442" s="614"/>
      <c r="Q442" s="614"/>
      <c r="R442" s="614"/>
      <c r="S442" s="613"/>
      <c r="T442" s="241"/>
      <c r="U442" s="217"/>
    </row>
  </sheetData>
  <sheetProtection algorithmName="SHA-512" hashValue="rHiXpoSEn+GwNcfeaBrtsvGb24T9tqlPFJ24/EeqN2xZyhYIzhVY9ImdLiuldQuwG+95EhtLBNTJa5OUgoH5WA==" saltValue="HG5cZjh3VqflaI2lJmDU6w==" spinCount="100000" sheet="1" objects="1" scenarios="1"/>
  <dataConsolidate/>
  <mergeCells count="655">
    <mergeCell ref="F370:K370"/>
    <mergeCell ref="F371:K371"/>
    <mergeCell ref="F357:K357"/>
    <mergeCell ref="F358:K358"/>
    <mergeCell ref="F359:K359"/>
    <mergeCell ref="F360:K360"/>
    <mergeCell ref="F361:K361"/>
    <mergeCell ref="F362:K362"/>
    <mergeCell ref="F363:K363"/>
    <mergeCell ref="F364:K364"/>
    <mergeCell ref="F365:K365"/>
    <mergeCell ref="J200:Y200"/>
    <mergeCell ref="O274:R274"/>
    <mergeCell ref="O275:R275"/>
    <mergeCell ref="O292:R292"/>
    <mergeCell ref="O293:R293"/>
    <mergeCell ref="O285:R285"/>
    <mergeCell ref="O284:R284"/>
    <mergeCell ref="K293:M293"/>
    <mergeCell ref="E294:J294"/>
    <mergeCell ref="K294:M294"/>
    <mergeCell ref="D270:J270"/>
    <mergeCell ref="D271:J271"/>
    <mergeCell ref="C265:H265"/>
    <mergeCell ref="O288:R288"/>
    <mergeCell ref="D259:J259"/>
    <mergeCell ref="D277:J277"/>
    <mergeCell ref="K276:M276"/>
    <mergeCell ref="O287:R287"/>
    <mergeCell ref="O277:R277"/>
    <mergeCell ref="O281:R281"/>
    <mergeCell ref="O282:R282"/>
    <mergeCell ref="O279:R279"/>
    <mergeCell ref="O280:R280"/>
    <mergeCell ref="D267:Y267"/>
    <mergeCell ref="D278:J278"/>
    <mergeCell ref="D282:J282"/>
    <mergeCell ref="D285:J285"/>
    <mergeCell ref="K289:M289"/>
    <mergeCell ref="E292:J292"/>
    <mergeCell ref="K292:M292"/>
    <mergeCell ref="E293:J293"/>
    <mergeCell ref="E290:J290"/>
    <mergeCell ref="K281:M281"/>
    <mergeCell ref="E287:J287"/>
    <mergeCell ref="K279:M279"/>
    <mergeCell ref="D280:J280"/>
    <mergeCell ref="K280:M280"/>
    <mergeCell ref="C299:H299"/>
    <mergeCell ref="E289:J289"/>
    <mergeCell ref="E286:J286"/>
    <mergeCell ref="K285:M285"/>
    <mergeCell ref="K286:M286"/>
    <mergeCell ref="E291:J291"/>
    <mergeCell ref="K291:M291"/>
    <mergeCell ref="I303:M303"/>
    <mergeCell ref="D279:J279"/>
    <mergeCell ref="I301:M301"/>
    <mergeCell ref="U258:Y258"/>
    <mergeCell ref="S259:T259"/>
    <mergeCell ref="D286:D294"/>
    <mergeCell ref="U259:Y259"/>
    <mergeCell ref="U260:Y260"/>
    <mergeCell ref="Q260:R260"/>
    <mergeCell ref="K260:N260"/>
    <mergeCell ref="O258:P258"/>
    <mergeCell ref="O278:R278"/>
    <mergeCell ref="Q258:R258"/>
    <mergeCell ref="Q259:R259"/>
    <mergeCell ref="K273:M273"/>
    <mergeCell ref="O276:R276"/>
    <mergeCell ref="K274:M274"/>
    <mergeCell ref="K268:M268"/>
    <mergeCell ref="O289:R289"/>
    <mergeCell ref="O291:R291"/>
    <mergeCell ref="D275:J275"/>
    <mergeCell ref="D276:J276"/>
    <mergeCell ref="D268:J268"/>
    <mergeCell ref="K278:M278"/>
    <mergeCell ref="D281:J281"/>
    <mergeCell ref="D284:J284"/>
    <mergeCell ref="K284:M284"/>
    <mergeCell ref="O218:P218"/>
    <mergeCell ref="D251:J253"/>
    <mergeCell ref="I229:M229"/>
    <mergeCell ref="I218:M218"/>
    <mergeCell ref="Q255:R255"/>
    <mergeCell ref="S255:T255"/>
    <mergeCell ref="D272:J272"/>
    <mergeCell ref="D269:J269"/>
    <mergeCell ref="K269:M269"/>
    <mergeCell ref="S260:T260"/>
    <mergeCell ref="O269:R269"/>
    <mergeCell ref="O270:R270"/>
    <mergeCell ref="D255:E256"/>
    <mergeCell ref="O260:P260"/>
    <mergeCell ref="Q256:R256"/>
    <mergeCell ref="D257:J257"/>
    <mergeCell ref="O257:P257"/>
    <mergeCell ref="K272:M272"/>
    <mergeCell ref="O272:R272"/>
    <mergeCell ref="K270:M270"/>
    <mergeCell ref="S257:T257"/>
    <mergeCell ref="S258:T258"/>
    <mergeCell ref="O268:R268"/>
    <mergeCell ref="K271:M271"/>
    <mergeCell ref="U255:Y255"/>
    <mergeCell ref="O256:P256"/>
    <mergeCell ref="K255:N255"/>
    <mergeCell ref="I220:M220"/>
    <mergeCell ref="U256:Y256"/>
    <mergeCell ref="S254:T254"/>
    <mergeCell ref="U254:Y254"/>
    <mergeCell ref="I223:M223"/>
    <mergeCell ref="E224:H224"/>
    <mergeCell ref="E237:H237"/>
    <mergeCell ref="I236:M236"/>
    <mergeCell ref="K256:N256"/>
    <mergeCell ref="C248:H248"/>
    <mergeCell ref="D250:Y250"/>
    <mergeCell ref="Q251:T251"/>
    <mergeCell ref="U251:Y253"/>
    <mergeCell ref="K252:M252"/>
    <mergeCell ref="I242:M242"/>
    <mergeCell ref="F255:J255"/>
    <mergeCell ref="F256:J256"/>
    <mergeCell ref="O255:P255"/>
    <mergeCell ref="K251:P251"/>
    <mergeCell ref="K253:M253"/>
    <mergeCell ref="E242:H242"/>
    <mergeCell ref="W1:Z1"/>
    <mergeCell ref="I155:Y155"/>
    <mergeCell ref="I157:Y157"/>
    <mergeCell ref="I159:M159"/>
    <mergeCell ref="Q254:R254"/>
    <mergeCell ref="D254:J254"/>
    <mergeCell ref="K254:N254"/>
    <mergeCell ref="O254:P254"/>
    <mergeCell ref="Q257:R257"/>
    <mergeCell ref="W210:X210"/>
    <mergeCell ref="N209:V209"/>
    <mergeCell ref="N205:V205"/>
    <mergeCell ref="N206:V206"/>
    <mergeCell ref="N207:V207"/>
    <mergeCell ref="N208:V208"/>
    <mergeCell ref="N210:V210"/>
    <mergeCell ref="I199:M199"/>
    <mergeCell ref="I20:M20"/>
    <mergeCell ref="I22:Y22"/>
    <mergeCell ref="I24:Y24"/>
    <mergeCell ref="I26:Y26"/>
    <mergeCell ref="I28:Y28"/>
    <mergeCell ref="I30:Y30"/>
    <mergeCell ref="I32:Y32"/>
    <mergeCell ref="C13:H13"/>
    <mergeCell ref="E15:H15"/>
    <mergeCell ref="J15:Y15"/>
    <mergeCell ref="I34:M34"/>
    <mergeCell ref="I36:M36"/>
    <mergeCell ref="J74:Y74"/>
    <mergeCell ref="I75:Y75"/>
    <mergeCell ref="J76:Y76"/>
    <mergeCell ref="I77:Y77"/>
    <mergeCell ref="I38:Y38"/>
    <mergeCell ref="I40:M40"/>
    <mergeCell ref="C60:H60"/>
    <mergeCell ref="I63:M63"/>
    <mergeCell ref="I69:M69"/>
    <mergeCell ref="I71:Y71"/>
    <mergeCell ref="I73:Y73"/>
    <mergeCell ref="I120:Y120"/>
    <mergeCell ref="I122:M122"/>
    <mergeCell ref="I163:Y163"/>
    <mergeCell ref="I165:M165"/>
    <mergeCell ref="I167:M167"/>
    <mergeCell ref="C197:H197"/>
    <mergeCell ref="I169:Y169"/>
    <mergeCell ref="I124:M124"/>
    <mergeCell ref="I126:Y126"/>
    <mergeCell ref="C150:H150"/>
    <mergeCell ref="I153:M153"/>
    <mergeCell ref="I161:M161"/>
    <mergeCell ref="C174:H174"/>
    <mergeCell ref="D176:Y176"/>
    <mergeCell ref="I177:M177"/>
    <mergeCell ref="D179:Y179"/>
    <mergeCell ref="I180:Y180"/>
    <mergeCell ref="I182:Y182"/>
    <mergeCell ref="I184:Y184"/>
    <mergeCell ref="D186:Y186"/>
    <mergeCell ref="I187:Y187"/>
    <mergeCell ref="I189:Y189"/>
    <mergeCell ref="I191:Y191"/>
    <mergeCell ref="E193:Y193"/>
    <mergeCell ref="C109:H109"/>
    <mergeCell ref="I118:M118"/>
    <mergeCell ref="I85:M85"/>
    <mergeCell ref="I87:Y87"/>
    <mergeCell ref="D111:Y111"/>
    <mergeCell ref="I112:Y112"/>
    <mergeCell ref="I114:Y114"/>
    <mergeCell ref="I116:Y116"/>
    <mergeCell ref="I79:Y79"/>
    <mergeCell ref="I81:Y81"/>
    <mergeCell ref="I83:M83"/>
    <mergeCell ref="I201:M201"/>
    <mergeCell ref="J230:Y230"/>
    <mergeCell ref="K257:N257"/>
    <mergeCell ref="K258:N258"/>
    <mergeCell ref="K259:N259"/>
    <mergeCell ref="I240:M240"/>
    <mergeCell ref="W205:Y205"/>
    <mergeCell ref="E206:J206"/>
    <mergeCell ref="K206:M206"/>
    <mergeCell ref="W206:Y206"/>
    <mergeCell ref="E207:J207"/>
    <mergeCell ref="K207:M207"/>
    <mergeCell ref="W207:Y207"/>
    <mergeCell ref="E208:J208"/>
    <mergeCell ref="K208:M208"/>
    <mergeCell ref="W208:X208"/>
    <mergeCell ref="I225:M225"/>
    <mergeCell ref="E226:H226"/>
    <mergeCell ref="I232:M232"/>
    <mergeCell ref="I214:M214"/>
    <mergeCell ref="E243:H243"/>
    <mergeCell ref="I243:M243"/>
    <mergeCell ref="D258:J258"/>
    <mergeCell ref="E204:Y204"/>
    <mergeCell ref="E205:J205"/>
    <mergeCell ref="K205:M205"/>
    <mergeCell ref="E233:H233"/>
    <mergeCell ref="I241:M241"/>
    <mergeCell ref="E234:H234"/>
    <mergeCell ref="E235:H235"/>
    <mergeCell ref="E225:H225"/>
    <mergeCell ref="E232:H232"/>
    <mergeCell ref="I226:M226"/>
    <mergeCell ref="E227:H227"/>
    <mergeCell ref="I237:M237"/>
    <mergeCell ref="I233:M233"/>
    <mergeCell ref="E236:H236"/>
    <mergeCell ref="E240:H240"/>
    <mergeCell ref="I234:M234"/>
    <mergeCell ref="I227:M227"/>
    <mergeCell ref="K209:M210"/>
    <mergeCell ref="E209:J209"/>
    <mergeCell ref="I224:M224"/>
    <mergeCell ref="E210:J210"/>
    <mergeCell ref="J213:Y213"/>
    <mergeCell ref="I235:M235"/>
    <mergeCell ref="W209:X209"/>
    <mergeCell ref="E241:H241"/>
    <mergeCell ref="S256:T256"/>
    <mergeCell ref="I212:M212"/>
    <mergeCell ref="K287:M287"/>
    <mergeCell ref="O294:R294"/>
    <mergeCell ref="I216:M216"/>
    <mergeCell ref="E223:H223"/>
    <mergeCell ref="U257:Y257"/>
    <mergeCell ref="O273:R273"/>
    <mergeCell ref="O259:P259"/>
    <mergeCell ref="D260:J260"/>
    <mergeCell ref="K282:M282"/>
    <mergeCell ref="D283:J283"/>
    <mergeCell ref="K283:M283"/>
    <mergeCell ref="O283:R283"/>
    <mergeCell ref="E288:J288"/>
    <mergeCell ref="K288:M288"/>
    <mergeCell ref="O286:R286"/>
    <mergeCell ref="K290:M290"/>
    <mergeCell ref="O290:R290"/>
    <mergeCell ref="K275:M275"/>
    <mergeCell ref="K277:M277"/>
    <mergeCell ref="D274:J274"/>
    <mergeCell ref="O271:R271"/>
    <mergeCell ref="D273:J273"/>
    <mergeCell ref="F320:K320"/>
    <mergeCell ref="F321:K321"/>
    <mergeCell ref="F322:K322"/>
    <mergeCell ref="F323:K323"/>
    <mergeCell ref="F324:K324"/>
    <mergeCell ref="F325:K325"/>
    <mergeCell ref="N311:O311"/>
    <mergeCell ref="T322:Y322"/>
    <mergeCell ref="E306:Y306"/>
    <mergeCell ref="E307:K307"/>
    <mergeCell ref="E308:E310"/>
    <mergeCell ref="F308:K308"/>
    <mergeCell ref="M308:M310"/>
    <mergeCell ref="F309:K309"/>
    <mergeCell ref="F310:K310"/>
    <mergeCell ref="P307:Q307"/>
    <mergeCell ref="R307:S307"/>
    <mergeCell ref="R308:S310"/>
    <mergeCell ref="T307:Y307"/>
    <mergeCell ref="T308:Y308"/>
    <mergeCell ref="P308:Q310"/>
    <mergeCell ref="T309:Y309"/>
    <mergeCell ref="T310:Y310"/>
    <mergeCell ref="N308:O310"/>
    <mergeCell ref="F311:K311"/>
    <mergeCell ref="F312:K312"/>
    <mergeCell ref="F313:K313"/>
    <mergeCell ref="F314:K314"/>
    <mergeCell ref="F315:K315"/>
    <mergeCell ref="F316:K316"/>
    <mergeCell ref="F317:K317"/>
    <mergeCell ref="F318:K318"/>
    <mergeCell ref="F319:K319"/>
    <mergeCell ref="E356:K356"/>
    <mergeCell ref="F338:K338"/>
    <mergeCell ref="F339:K339"/>
    <mergeCell ref="F340:K340"/>
    <mergeCell ref="F341:K341"/>
    <mergeCell ref="F342:K342"/>
    <mergeCell ref="F343:K343"/>
    <mergeCell ref="F344:K344"/>
    <mergeCell ref="F345:K345"/>
    <mergeCell ref="E326:E355"/>
    <mergeCell ref="F326:K326"/>
    <mergeCell ref="F327:K327"/>
    <mergeCell ref="F328:K328"/>
    <mergeCell ref="F329:K329"/>
    <mergeCell ref="F330:K330"/>
    <mergeCell ref="F331:K331"/>
    <mergeCell ref="F332:K332"/>
    <mergeCell ref="F333:K333"/>
    <mergeCell ref="F334:K334"/>
    <mergeCell ref="F335:K335"/>
    <mergeCell ref="F336:K336"/>
    <mergeCell ref="F346:K346"/>
    <mergeCell ref="F347:K347"/>
    <mergeCell ref="F348:K348"/>
    <mergeCell ref="F355:K355"/>
    <mergeCell ref="T333:Y333"/>
    <mergeCell ref="T334:Y334"/>
    <mergeCell ref="T335:Y335"/>
    <mergeCell ref="E311:E325"/>
    <mergeCell ref="M311:M325"/>
    <mergeCell ref="N312:S325"/>
    <mergeCell ref="T325:Y325"/>
    <mergeCell ref="P311:Q311"/>
    <mergeCell ref="R311:S311"/>
    <mergeCell ref="T311:Y311"/>
    <mergeCell ref="T312:Y312"/>
    <mergeCell ref="T313:Y313"/>
    <mergeCell ref="T314:Y314"/>
    <mergeCell ref="T315:Y315"/>
    <mergeCell ref="T316:Y316"/>
    <mergeCell ref="T317:Y317"/>
    <mergeCell ref="T318:Y318"/>
    <mergeCell ref="T319:Y319"/>
    <mergeCell ref="T320:Y320"/>
    <mergeCell ref="T321:Y321"/>
    <mergeCell ref="T327:Y327"/>
    <mergeCell ref="T328:Y328"/>
    <mergeCell ref="F337:K337"/>
    <mergeCell ref="T323:Y323"/>
    <mergeCell ref="T324:Y324"/>
    <mergeCell ref="T326:Y326"/>
    <mergeCell ref="T346:Y346"/>
    <mergeCell ref="T347:Y347"/>
    <mergeCell ref="T348:Y348"/>
    <mergeCell ref="T349:Y349"/>
    <mergeCell ref="T350:Y350"/>
    <mergeCell ref="T351:Y351"/>
    <mergeCell ref="T337:Y337"/>
    <mergeCell ref="T338:Y338"/>
    <mergeCell ref="T339:Y339"/>
    <mergeCell ref="T340:Y340"/>
    <mergeCell ref="T341:Y341"/>
    <mergeCell ref="T342:Y342"/>
    <mergeCell ref="T343:Y343"/>
    <mergeCell ref="T344:Y344"/>
    <mergeCell ref="T345:Y345"/>
    <mergeCell ref="T336:Y336"/>
    <mergeCell ref="T329:Y329"/>
    <mergeCell ref="T330:Y330"/>
    <mergeCell ref="T331:Y331"/>
    <mergeCell ref="T332:Y332"/>
    <mergeCell ref="E357:E367"/>
    <mergeCell ref="F366:K367"/>
    <mergeCell ref="L366:L367"/>
    <mergeCell ref="T352:Y352"/>
    <mergeCell ref="T353:Y353"/>
    <mergeCell ref="T354:Y354"/>
    <mergeCell ref="T355:Y355"/>
    <mergeCell ref="T356:Y356"/>
    <mergeCell ref="T357:Y357"/>
    <mergeCell ref="T358:Y358"/>
    <mergeCell ref="T359:Y359"/>
    <mergeCell ref="M347:S355"/>
    <mergeCell ref="N356:O356"/>
    <mergeCell ref="P356:Q356"/>
    <mergeCell ref="R356:S356"/>
    <mergeCell ref="M365:M367"/>
    <mergeCell ref="F350:K350"/>
    <mergeCell ref="F351:K351"/>
    <mergeCell ref="F352:K352"/>
    <mergeCell ref="R367:S367"/>
    <mergeCell ref="N367:O367"/>
    <mergeCell ref="F349:K349"/>
    <mergeCell ref="F353:K353"/>
    <mergeCell ref="F354:K354"/>
    <mergeCell ref="N326:O346"/>
    <mergeCell ref="P326:Q346"/>
    <mergeCell ref="R326:S346"/>
    <mergeCell ref="T370:Y370"/>
    <mergeCell ref="T371:Y371"/>
    <mergeCell ref="N357:O364"/>
    <mergeCell ref="N365:O365"/>
    <mergeCell ref="P357:Q364"/>
    <mergeCell ref="R357:S364"/>
    <mergeCell ref="P365:Q365"/>
    <mergeCell ref="R365:S365"/>
    <mergeCell ref="T360:Y360"/>
    <mergeCell ref="T361:Y361"/>
    <mergeCell ref="T362:Y362"/>
    <mergeCell ref="T363:Y363"/>
    <mergeCell ref="T364:Y364"/>
    <mergeCell ref="T365:Y365"/>
    <mergeCell ref="T368:Y368"/>
    <mergeCell ref="T369:Y369"/>
    <mergeCell ref="P366:Q366"/>
    <mergeCell ref="P367:Q367"/>
    <mergeCell ref="R366:S366"/>
    <mergeCell ref="T366:Y367"/>
    <mergeCell ref="T372:Y376"/>
    <mergeCell ref="P370:Q370"/>
    <mergeCell ref="N369:O369"/>
    <mergeCell ref="N370:O370"/>
    <mergeCell ref="N371:O371"/>
    <mergeCell ref="P368:Q368"/>
    <mergeCell ref="P369:Q369"/>
    <mergeCell ref="N373:O373"/>
    <mergeCell ref="N374:O374"/>
    <mergeCell ref="N375:O375"/>
    <mergeCell ref="E368:E376"/>
    <mergeCell ref="F372:K376"/>
    <mergeCell ref="M368:M376"/>
    <mergeCell ref="L372:L376"/>
    <mergeCell ref="R368:S368"/>
    <mergeCell ref="R369:S369"/>
    <mergeCell ref="R370:S370"/>
    <mergeCell ref="R371:S371"/>
    <mergeCell ref="R372:S372"/>
    <mergeCell ref="R373:S373"/>
    <mergeCell ref="R374:S374"/>
    <mergeCell ref="R375:S375"/>
    <mergeCell ref="R376:S376"/>
    <mergeCell ref="N372:O372"/>
    <mergeCell ref="N368:O368"/>
    <mergeCell ref="N376:O376"/>
    <mergeCell ref="P371:Q371"/>
    <mergeCell ref="P372:Q372"/>
    <mergeCell ref="P373:Q373"/>
    <mergeCell ref="P374:Q374"/>
    <mergeCell ref="P375:Q375"/>
    <mergeCell ref="P376:Q376"/>
    <mergeCell ref="F368:K368"/>
    <mergeCell ref="F369:K369"/>
    <mergeCell ref="E395:G395"/>
    <mergeCell ref="E396:G396"/>
    <mergeCell ref="E386:Y386"/>
    <mergeCell ref="S420:Y420"/>
    <mergeCell ref="S421:Y421"/>
    <mergeCell ref="Q396:Y396"/>
    <mergeCell ref="Q397:Y397"/>
    <mergeCell ref="Q398:Y398"/>
    <mergeCell ref="Q399:Y399"/>
    <mergeCell ref="Q400:Y400"/>
    <mergeCell ref="Q414:Y414"/>
    <mergeCell ref="S419:Y419"/>
    <mergeCell ref="N418:Y418"/>
    <mergeCell ref="Q419:R419"/>
    <mergeCell ref="H395:N395"/>
    <mergeCell ref="H396:N396"/>
    <mergeCell ref="H397:N397"/>
    <mergeCell ref="H398:N398"/>
    <mergeCell ref="H399:N399"/>
    <mergeCell ref="H400:N400"/>
    <mergeCell ref="E394:G394"/>
    <mergeCell ref="C390:H390"/>
    <mergeCell ref="E393:Y393"/>
    <mergeCell ref="H414:N414"/>
    <mergeCell ref="S422:Y422"/>
    <mergeCell ref="S423:Y423"/>
    <mergeCell ref="S439:Y439"/>
    <mergeCell ref="O394:P394"/>
    <mergeCell ref="H394:N394"/>
    <mergeCell ref="O395:P395"/>
    <mergeCell ref="O396:P396"/>
    <mergeCell ref="O397:P397"/>
    <mergeCell ref="E422:H422"/>
    <mergeCell ref="I422:M422"/>
    <mergeCell ref="E423:H423"/>
    <mergeCell ref="I423:M423"/>
    <mergeCell ref="Q422:R422"/>
    <mergeCell ref="Q423:R423"/>
    <mergeCell ref="E420:H420"/>
    <mergeCell ref="I420:M420"/>
    <mergeCell ref="E421:H421"/>
    <mergeCell ref="I421:M421"/>
    <mergeCell ref="Q420:R420"/>
    <mergeCell ref="Q421:R421"/>
    <mergeCell ref="E400:G400"/>
    <mergeCell ref="E414:G414"/>
    <mergeCell ref="Q394:Y394"/>
    <mergeCell ref="Q395:Y395"/>
    <mergeCell ref="E439:H439"/>
    <mergeCell ref="I439:M439"/>
    <mergeCell ref="E418:H419"/>
    <mergeCell ref="I418:M419"/>
    <mergeCell ref="E397:G397"/>
    <mergeCell ref="E398:G398"/>
    <mergeCell ref="E399:G399"/>
    <mergeCell ref="Q439:R439"/>
    <mergeCell ref="N419:P419"/>
    <mergeCell ref="N420:P420"/>
    <mergeCell ref="N421:P421"/>
    <mergeCell ref="N422:P422"/>
    <mergeCell ref="N423:P423"/>
    <mergeCell ref="N439:P439"/>
    <mergeCell ref="O398:P398"/>
    <mergeCell ref="O399:P399"/>
    <mergeCell ref="O400:P400"/>
    <mergeCell ref="O414:P414"/>
    <mergeCell ref="E401:G401"/>
    <mergeCell ref="H401:N401"/>
    <mergeCell ref="O401:P401"/>
    <mergeCell ref="Q401:Y401"/>
    <mergeCell ref="E402:G402"/>
    <mergeCell ref="H402:N402"/>
    <mergeCell ref="O402:P402"/>
    <mergeCell ref="Q402:Y402"/>
    <mergeCell ref="E403:G403"/>
    <mergeCell ref="H403:N403"/>
    <mergeCell ref="O403:P403"/>
    <mergeCell ref="Q403:Y403"/>
    <mergeCell ref="E404:G404"/>
    <mergeCell ref="H404:N404"/>
    <mergeCell ref="O404:P404"/>
    <mergeCell ref="Q404:Y404"/>
    <mergeCell ref="E405:G405"/>
    <mergeCell ref="H405:N405"/>
    <mergeCell ref="O405:P405"/>
    <mergeCell ref="Q405:Y405"/>
    <mergeCell ref="E406:G406"/>
    <mergeCell ref="H406:N406"/>
    <mergeCell ref="O406:P406"/>
    <mergeCell ref="Q406:Y406"/>
    <mergeCell ref="E407:G407"/>
    <mergeCell ref="H407:N407"/>
    <mergeCell ref="O407:P407"/>
    <mergeCell ref="Q407:Y407"/>
    <mergeCell ref="E408:G408"/>
    <mergeCell ref="H408:N408"/>
    <mergeCell ref="O408:P408"/>
    <mergeCell ref="Q408:Y408"/>
    <mergeCell ref="E409:G409"/>
    <mergeCell ref="H409:N409"/>
    <mergeCell ref="O409:P409"/>
    <mergeCell ref="Q409:Y409"/>
    <mergeCell ref="E410:G410"/>
    <mergeCell ref="H410:N410"/>
    <mergeCell ref="O410:P410"/>
    <mergeCell ref="Q410:Y410"/>
    <mergeCell ref="E411:G411"/>
    <mergeCell ref="H411:N411"/>
    <mergeCell ref="O411:P411"/>
    <mergeCell ref="Q411:Y411"/>
    <mergeCell ref="E412:G412"/>
    <mergeCell ref="H412:N412"/>
    <mergeCell ref="O412:P412"/>
    <mergeCell ref="Q412:Y412"/>
    <mergeCell ref="E413:G413"/>
    <mergeCell ref="H413:N413"/>
    <mergeCell ref="O413:P413"/>
    <mergeCell ref="Q413:Y413"/>
    <mergeCell ref="E424:H424"/>
    <mergeCell ref="I424:M424"/>
    <mergeCell ref="N424:P424"/>
    <mergeCell ref="Q424:R424"/>
    <mergeCell ref="S424:Y424"/>
    <mergeCell ref="E425:H425"/>
    <mergeCell ref="I425:M425"/>
    <mergeCell ref="N425:P425"/>
    <mergeCell ref="Q425:R425"/>
    <mergeCell ref="S425:Y425"/>
    <mergeCell ref="E426:H426"/>
    <mergeCell ref="I426:M426"/>
    <mergeCell ref="N426:P426"/>
    <mergeCell ref="Q426:R426"/>
    <mergeCell ref="S426:Y426"/>
    <mergeCell ref="E427:H427"/>
    <mergeCell ref="I427:M427"/>
    <mergeCell ref="N427:P427"/>
    <mergeCell ref="Q427:R427"/>
    <mergeCell ref="S427:Y427"/>
    <mergeCell ref="E428:H428"/>
    <mergeCell ref="I428:M428"/>
    <mergeCell ref="N428:P428"/>
    <mergeCell ref="Q428:R428"/>
    <mergeCell ref="S428:Y428"/>
    <mergeCell ref="E429:H429"/>
    <mergeCell ref="I429:M429"/>
    <mergeCell ref="N429:P429"/>
    <mergeCell ref="Q429:R429"/>
    <mergeCell ref="S429:Y429"/>
    <mergeCell ref="E430:H430"/>
    <mergeCell ref="I430:M430"/>
    <mergeCell ref="N430:P430"/>
    <mergeCell ref="Q430:R430"/>
    <mergeCell ref="S430:Y430"/>
    <mergeCell ref="E431:H431"/>
    <mergeCell ref="I431:M431"/>
    <mergeCell ref="N431:P431"/>
    <mergeCell ref="Q431:R431"/>
    <mergeCell ref="S431:Y431"/>
    <mergeCell ref="E432:H432"/>
    <mergeCell ref="I432:M432"/>
    <mergeCell ref="N432:P432"/>
    <mergeCell ref="Q432:R432"/>
    <mergeCell ref="S432:Y432"/>
    <mergeCell ref="E433:H433"/>
    <mergeCell ref="I433:M433"/>
    <mergeCell ref="N433:P433"/>
    <mergeCell ref="Q433:R433"/>
    <mergeCell ref="S433:Y433"/>
    <mergeCell ref="E434:H434"/>
    <mergeCell ref="I434:M434"/>
    <mergeCell ref="N434:P434"/>
    <mergeCell ref="Q434:R434"/>
    <mergeCell ref="S434:Y434"/>
    <mergeCell ref="E435:H435"/>
    <mergeCell ref="I435:M435"/>
    <mergeCell ref="N435:P435"/>
    <mergeCell ref="Q435:R435"/>
    <mergeCell ref="S435:Y435"/>
    <mergeCell ref="E438:H438"/>
    <mergeCell ref="I438:M438"/>
    <mergeCell ref="N438:P438"/>
    <mergeCell ref="Q438:R438"/>
    <mergeCell ref="S438:Y438"/>
    <mergeCell ref="E436:H436"/>
    <mergeCell ref="I436:M436"/>
    <mergeCell ref="N436:P436"/>
    <mergeCell ref="Q436:R436"/>
    <mergeCell ref="S436:Y436"/>
    <mergeCell ref="E437:H437"/>
    <mergeCell ref="I437:M437"/>
    <mergeCell ref="N437:P437"/>
    <mergeCell ref="Q437:R437"/>
    <mergeCell ref="S437:Y437"/>
  </mergeCells>
  <phoneticPr fontId="4"/>
  <conditionalFormatting sqref="I20:M20">
    <cfRule type="expression" dxfId="198" priority="199" stopIfTrue="1">
      <formula>$A20&lt;&gt;0</formula>
    </cfRule>
  </conditionalFormatting>
  <conditionalFormatting sqref="I22:Y22">
    <cfRule type="expression" dxfId="197" priority="198" stopIfTrue="1">
      <formula>$A22&lt;&gt;0</formula>
    </cfRule>
  </conditionalFormatting>
  <conditionalFormatting sqref="I24:Y24">
    <cfRule type="expression" dxfId="196" priority="197" stopIfTrue="1">
      <formula>$A24&lt;&gt;0</formula>
    </cfRule>
  </conditionalFormatting>
  <conditionalFormatting sqref="I26:Y26">
    <cfRule type="expression" dxfId="195" priority="196" stopIfTrue="1">
      <formula>$A26&lt;&gt;0</formula>
    </cfRule>
  </conditionalFormatting>
  <conditionalFormatting sqref="I28:Y28">
    <cfRule type="expression" dxfId="194" priority="195" stopIfTrue="1">
      <formula>$A28&lt;&gt;0</formula>
    </cfRule>
  </conditionalFormatting>
  <conditionalFormatting sqref="I30:Y30">
    <cfRule type="expression" dxfId="193" priority="194" stopIfTrue="1">
      <formula>$A30&lt;&gt;0</formula>
    </cfRule>
  </conditionalFormatting>
  <conditionalFormatting sqref="I32:Y32">
    <cfRule type="expression" dxfId="192" priority="193" stopIfTrue="1">
      <formula>$A32&lt;&gt;0</formula>
    </cfRule>
  </conditionalFormatting>
  <conditionalFormatting sqref="I34:M34">
    <cfRule type="expression" dxfId="191" priority="192" stopIfTrue="1">
      <formula>$A34&lt;&gt;0</formula>
    </cfRule>
  </conditionalFormatting>
  <conditionalFormatting sqref="I36:M36">
    <cfRule type="expression" dxfId="190" priority="191" stopIfTrue="1">
      <formula>$A36&lt;&gt;0</formula>
    </cfRule>
  </conditionalFormatting>
  <conditionalFormatting sqref="I38:Y38">
    <cfRule type="expression" dxfId="189" priority="190" stopIfTrue="1">
      <formula>$A38&lt;&gt;0</formula>
    </cfRule>
  </conditionalFormatting>
  <conditionalFormatting sqref="I40:M40">
    <cfRule type="expression" dxfId="188" priority="189" stopIfTrue="1">
      <formula>$A40&lt;&gt;0</formula>
    </cfRule>
  </conditionalFormatting>
  <conditionalFormatting sqref="I63:M63">
    <cfRule type="expression" dxfId="187" priority="188" stopIfTrue="1">
      <formula>$A63&lt;&gt;0</formula>
    </cfRule>
  </conditionalFormatting>
  <conditionalFormatting sqref="I69:M69">
    <cfRule type="expression" dxfId="186" priority="187" stopIfTrue="1">
      <formula>$A69&lt;&gt;0</formula>
    </cfRule>
  </conditionalFormatting>
  <conditionalFormatting sqref="I71:Y71">
    <cfRule type="expression" dxfId="185" priority="186" stopIfTrue="1">
      <formula>$A71&lt;&gt;0</formula>
    </cfRule>
  </conditionalFormatting>
  <conditionalFormatting sqref="I73:Y73">
    <cfRule type="expression" dxfId="184" priority="185" stopIfTrue="1">
      <formula>$A73&lt;&gt;0</formula>
    </cfRule>
  </conditionalFormatting>
  <conditionalFormatting sqref="I75:Y75">
    <cfRule type="expression" dxfId="183" priority="184" stopIfTrue="1">
      <formula>$A75&lt;&gt;0</formula>
    </cfRule>
  </conditionalFormatting>
  <conditionalFormatting sqref="I77:Y77">
    <cfRule type="expression" dxfId="182" priority="183" stopIfTrue="1">
      <formula>$A77&lt;&gt;0</formula>
    </cfRule>
  </conditionalFormatting>
  <conditionalFormatting sqref="I79:Y79">
    <cfRule type="expression" dxfId="181" priority="182" stopIfTrue="1">
      <formula>$A79&lt;&gt;0</formula>
    </cfRule>
  </conditionalFormatting>
  <conditionalFormatting sqref="I81:Y81">
    <cfRule type="expression" dxfId="180" priority="181" stopIfTrue="1">
      <formula>$A81&lt;&gt;0</formula>
    </cfRule>
  </conditionalFormatting>
  <conditionalFormatting sqref="I83:M83">
    <cfRule type="expression" dxfId="179" priority="180" stopIfTrue="1">
      <formula>$A83&lt;&gt;0</formula>
    </cfRule>
  </conditionalFormatting>
  <conditionalFormatting sqref="P83">
    <cfRule type="expression" dxfId="178" priority="179" stopIfTrue="1">
      <formula>$A84&lt;&gt;0</formula>
    </cfRule>
  </conditionalFormatting>
  <conditionalFormatting sqref="I85:M85">
    <cfRule type="expression" dxfId="177" priority="178" stopIfTrue="1">
      <formula>$A85&lt;&gt;0</formula>
    </cfRule>
  </conditionalFormatting>
  <conditionalFormatting sqref="I87:Y87">
    <cfRule type="expression" dxfId="176" priority="177" stopIfTrue="1">
      <formula>$A87&lt;&gt;0</formula>
    </cfRule>
  </conditionalFormatting>
  <conditionalFormatting sqref="I112:Y112">
    <cfRule type="expression" dxfId="175" priority="176" stopIfTrue="1">
      <formula>$A112&lt;&gt;0</formula>
    </cfRule>
  </conditionalFormatting>
  <conditionalFormatting sqref="I114:Y114">
    <cfRule type="expression" dxfId="174" priority="175" stopIfTrue="1">
      <formula>$A114&lt;&gt;0</formula>
    </cfRule>
  </conditionalFormatting>
  <conditionalFormatting sqref="I116:Y116">
    <cfRule type="expression" dxfId="173" priority="174" stopIfTrue="1">
      <formula>$A116&lt;&gt;0</formula>
    </cfRule>
  </conditionalFormatting>
  <conditionalFormatting sqref="I118:M118">
    <cfRule type="expression" dxfId="172" priority="173" stopIfTrue="1">
      <formula>$A118&lt;&gt;0</formula>
    </cfRule>
  </conditionalFormatting>
  <conditionalFormatting sqref="I120:Y120">
    <cfRule type="expression" dxfId="171" priority="172" stopIfTrue="1">
      <formula>$A120&lt;&gt;0</formula>
    </cfRule>
  </conditionalFormatting>
  <conditionalFormatting sqref="I122:M122">
    <cfRule type="expression" dxfId="170" priority="171" stopIfTrue="1">
      <formula>$A122&lt;&gt;0</formula>
    </cfRule>
  </conditionalFormatting>
  <conditionalFormatting sqref="I124:M124">
    <cfRule type="expression" dxfId="169" priority="170" stopIfTrue="1">
      <formula>$A124&lt;&gt;0</formula>
    </cfRule>
  </conditionalFormatting>
  <conditionalFormatting sqref="I126:Y126">
    <cfRule type="expression" dxfId="168" priority="169" stopIfTrue="1">
      <formula>$A126&lt;&gt;0</formula>
    </cfRule>
  </conditionalFormatting>
  <conditionalFormatting sqref="I153:M153">
    <cfRule type="expression" dxfId="167" priority="168" stopIfTrue="1">
      <formula>$A153&lt;&gt;0</formula>
    </cfRule>
  </conditionalFormatting>
  <conditionalFormatting sqref="I155:Y155">
    <cfRule type="expression" dxfId="166" priority="167" stopIfTrue="1">
      <formula>$A155&lt;&gt;0</formula>
    </cfRule>
  </conditionalFormatting>
  <conditionalFormatting sqref="I157:Y157">
    <cfRule type="expression" dxfId="165" priority="166" stopIfTrue="1">
      <formula>$A157&lt;&gt;0</formula>
    </cfRule>
  </conditionalFormatting>
  <conditionalFormatting sqref="I159:M159">
    <cfRule type="expression" dxfId="164" priority="165" stopIfTrue="1">
      <formula>$A159&lt;&gt;0</formula>
    </cfRule>
  </conditionalFormatting>
  <conditionalFormatting sqref="I161:M161">
    <cfRule type="expression" dxfId="163" priority="164" stopIfTrue="1">
      <formula>$A161&lt;&gt;0</formula>
    </cfRule>
  </conditionalFormatting>
  <conditionalFormatting sqref="I163:Y163">
    <cfRule type="expression" dxfId="162" priority="163" stopIfTrue="1">
      <formula>$A163&lt;&gt;0</formula>
    </cfRule>
  </conditionalFormatting>
  <conditionalFormatting sqref="I165:M165">
    <cfRule type="expression" dxfId="161" priority="162" stopIfTrue="1">
      <formula>$A165&lt;&gt;0</formula>
    </cfRule>
  </conditionalFormatting>
  <conditionalFormatting sqref="I167:M167">
    <cfRule type="expression" dxfId="160" priority="161" stopIfTrue="1">
      <formula>$A167&lt;&gt;0</formula>
    </cfRule>
  </conditionalFormatting>
  <conditionalFormatting sqref="I169:Y169">
    <cfRule type="expression" dxfId="159" priority="160" stopIfTrue="1">
      <formula>$A169&lt;&gt;0</formula>
    </cfRule>
  </conditionalFormatting>
  <conditionalFormatting sqref="I177:M177">
    <cfRule type="expression" dxfId="158" priority="159" stopIfTrue="1">
      <formula>$A177&lt;&gt;0</formula>
    </cfRule>
  </conditionalFormatting>
  <conditionalFormatting sqref="I180:Y180">
    <cfRule type="expression" dxfId="157" priority="158" stopIfTrue="1">
      <formula>$A180&lt;&gt;0</formula>
    </cfRule>
  </conditionalFormatting>
  <conditionalFormatting sqref="I182:Y182">
    <cfRule type="expression" dxfId="156" priority="157" stopIfTrue="1">
      <formula>$A182&lt;&gt;0</formula>
    </cfRule>
  </conditionalFormatting>
  <conditionalFormatting sqref="I184:Y184">
    <cfRule type="expression" dxfId="155" priority="156" stopIfTrue="1">
      <formula>$A184&lt;&gt;0</formula>
    </cfRule>
  </conditionalFormatting>
  <conditionalFormatting sqref="I187:Y187">
    <cfRule type="expression" dxfId="154" priority="155" stopIfTrue="1">
      <formula>$A187&lt;&gt;0</formula>
    </cfRule>
  </conditionalFormatting>
  <conditionalFormatting sqref="I189:Y189">
    <cfRule type="expression" dxfId="153" priority="154" stopIfTrue="1">
      <formula>$A189&lt;&gt;0</formula>
    </cfRule>
  </conditionalFormatting>
  <conditionalFormatting sqref="I191:Y191">
    <cfRule type="expression" dxfId="152" priority="153" stopIfTrue="1">
      <formula>$A191&lt;&gt;0</formula>
    </cfRule>
  </conditionalFormatting>
  <conditionalFormatting sqref="K206:M206">
    <cfRule type="expression" dxfId="151" priority="152" stopIfTrue="1">
      <formula>$A205&lt;&gt;0</formula>
    </cfRule>
  </conditionalFormatting>
  <conditionalFormatting sqref="K207:M207">
    <cfRule type="expression" dxfId="150" priority="151" stopIfTrue="1">
      <formula>$A205&lt;&gt;0</formula>
    </cfRule>
  </conditionalFormatting>
  <conditionalFormatting sqref="N207:V207">
    <cfRule type="expression" dxfId="149" priority="150" stopIfTrue="1">
      <formula>$A207&lt;&gt;0</formula>
    </cfRule>
  </conditionalFormatting>
  <conditionalFormatting sqref="K208:M208">
    <cfRule type="expression" dxfId="148" priority="149" stopIfTrue="1">
      <formula>$A205&lt;&gt;0</formula>
    </cfRule>
  </conditionalFormatting>
  <conditionalFormatting sqref="N208:V208">
    <cfRule type="expression" dxfId="147" priority="148" stopIfTrue="1">
      <formula>$A208&lt;&gt;0</formula>
    </cfRule>
  </conditionalFormatting>
  <conditionalFormatting sqref="K209:M210">
    <cfRule type="expression" dxfId="146" priority="147" stopIfTrue="1">
      <formula>$A205&lt;&gt;0</formula>
    </cfRule>
  </conditionalFormatting>
  <conditionalFormatting sqref="N209:V209">
    <cfRule type="expression" dxfId="145" priority="146" stopIfTrue="1">
      <formula>AND($A209&lt;&gt;0,TRIM($N209)="")</formula>
    </cfRule>
  </conditionalFormatting>
  <conditionalFormatting sqref="W209:X209">
    <cfRule type="expression" dxfId="144" priority="145" stopIfTrue="1">
      <formula>AND($A209&lt;&gt;0,TRIM($W209)="")</formula>
    </cfRule>
  </conditionalFormatting>
  <conditionalFormatting sqref="I212:M212">
    <cfRule type="expression" dxfId="143" priority="144" stopIfTrue="1">
      <formula>$A212&lt;&gt;0</formula>
    </cfRule>
  </conditionalFormatting>
  <conditionalFormatting sqref="I223:M223">
    <cfRule type="expression" dxfId="142" priority="143" stopIfTrue="1">
      <formula>$A223&lt;&gt;0</formula>
    </cfRule>
  </conditionalFormatting>
  <conditionalFormatting sqref="I224:M224">
    <cfRule type="expression" dxfId="141" priority="142" stopIfTrue="1">
      <formula>$A224&lt;&gt;0</formula>
    </cfRule>
  </conditionalFormatting>
  <conditionalFormatting sqref="I225:M225">
    <cfRule type="expression" dxfId="140" priority="141" stopIfTrue="1">
      <formula>$A225&lt;&gt;0</formula>
    </cfRule>
  </conditionalFormatting>
  <conditionalFormatting sqref="I227:M227">
    <cfRule type="expression" dxfId="139" priority="140" stopIfTrue="1">
      <formula>$A227&lt;&gt;0</formula>
    </cfRule>
  </conditionalFormatting>
  <conditionalFormatting sqref="L308">
    <cfRule type="expression" dxfId="138" priority="139" stopIfTrue="1">
      <formula>希望&lt;&gt;0</formula>
    </cfRule>
  </conditionalFormatting>
  <conditionalFormatting sqref="T308:Y308">
    <cfRule type="expression" dxfId="137" priority="138" stopIfTrue="1">
      <formula>AND($L308="○", $T308&lt;&gt;"有")</formula>
    </cfRule>
  </conditionalFormatting>
  <conditionalFormatting sqref="L309">
    <cfRule type="expression" dxfId="136" priority="137" stopIfTrue="1">
      <formula>希望&lt;&gt;0</formula>
    </cfRule>
  </conditionalFormatting>
  <conditionalFormatting sqref="T309:Y309">
    <cfRule type="expression" dxfId="135" priority="136" stopIfTrue="1">
      <formula>AND($L309="○", $T309&lt;&gt;"有")</formula>
    </cfRule>
  </conditionalFormatting>
  <conditionalFormatting sqref="L310">
    <cfRule type="expression" dxfId="134" priority="135" stopIfTrue="1">
      <formula>希望&lt;&gt;0</formula>
    </cfRule>
  </conditionalFormatting>
  <conditionalFormatting sqref="T310:Y310">
    <cfRule type="expression" dxfId="133" priority="134" stopIfTrue="1">
      <formula>AND($L310="○", $T310&lt;&gt;"有")</formula>
    </cfRule>
  </conditionalFormatting>
  <conditionalFormatting sqref="L311">
    <cfRule type="expression" dxfId="132" priority="133" stopIfTrue="1">
      <formula>希望&lt;&gt;0</formula>
    </cfRule>
  </conditionalFormatting>
  <conditionalFormatting sqref="T311:Y311">
    <cfRule type="expression" dxfId="131" priority="132" stopIfTrue="1">
      <formula>AND($L311="○", $T311&lt;&gt;"有")</formula>
    </cfRule>
  </conditionalFormatting>
  <conditionalFormatting sqref="L312">
    <cfRule type="expression" dxfId="130" priority="131" stopIfTrue="1">
      <formula>希望&lt;&gt;0</formula>
    </cfRule>
  </conditionalFormatting>
  <conditionalFormatting sqref="T312:Y312">
    <cfRule type="expression" dxfId="129" priority="130" stopIfTrue="1">
      <formula>AND($L312="○", $T312&lt;&gt;"有")</formula>
    </cfRule>
  </conditionalFormatting>
  <conditionalFormatting sqref="L313">
    <cfRule type="expression" dxfId="128" priority="129" stopIfTrue="1">
      <formula>希望&lt;&gt;0</formula>
    </cfRule>
  </conditionalFormatting>
  <conditionalFormatting sqref="T313:Y313">
    <cfRule type="expression" dxfId="127" priority="128" stopIfTrue="1">
      <formula>AND($L313="○", $T313&lt;&gt;"有")</formula>
    </cfRule>
  </conditionalFormatting>
  <conditionalFormatting sqref="L314">
    <cfRule type="expression" dxfId="126" priority="127" stopIfTrue="1">
      <formula>希望&lt;&gt;0</formula>
    </cfRule>
  </conditionalFormatting>
  <conditionalFormatting sqref="T314:Y314">
    <cfRule type="expression" dxfId="125" priority="126" stopIfTrue="1">
      <formula>AND($L314="○", $T314&lt;&gt;"有")</formula>
    </cfRule>
  </conditionalFormatting>
  <conditionalFormatting sqref="L315">
    <cfRule type="expression" dxfId="124" priority="125" stopIfTrue="1">
      <formula>希望&lt;&gt;0</formula>
    </cfRule>
  </conditionalFormatting>
  <conditionalFormatting sqref="T315:Y315">
    <cfRule type="expression" dxfId="123" priority="124" stopIfTrue="1">
      <formula>AND($L315="○", $T315&lt;&gt;"有")</formula>
    </cfRule>
  </conditionalFormatting>
  <conditionalFormatting sqref="L316">
    <cfRule type="expression" dxfId="122" priority="123" stopIfTrue="1">
      <formula>希望&lt;&gt;0</formula>
    </cfRule>
  </conditionalFormatting>
  <conditionalFormatting sqref="T316:Y316">
    <cfRule type="expression" dxfId="121" priority="122" stopIfTrue="1">
      <formula>AND($L316="○", $T316&lt;&gt;"有")</formula>
    </cfRule>
  </conditionalFormatting>
  <conditionalFormatting sqref="L317">
    <cfRule type="expression" dxfId="120" priority="121" stopIfTrue="1">
      <formula>希望&lt;&gt;0</formula>
    </cfRule>
  </conditionalFormatting>
  <conditionalFormatting sqref="T317:Y317">
    <cfRule type="expression" dxfId="119" priority="120" stopIfTrue="1">
      <formula>AND($L317="○", $T317&lt;&gt;"有")</formula>
    </cfRule>
  </conditionalFormatting>
  <conditionalFormatting sqref="L318">
    <cfRule type="expression" dxfId="118" priority="119" stopIfTrue="1">
      <formula>希望&lt;&gt;0</formula>
    </cfRule>
  </conditionalFormatting>
  <conditionalFormatting sqref="T318:Y318">
    <cfRule type="expression" dxfId="117" priority="118" stopIfTrue="1">
      <formula>AND($L318="○", $T318&lt;&gt;"有")</formula>
    </cfRule>
  </conditionalFormatting>
  <conditionalFormatting sqref="L319">
    <cfRule type="expression" dxfId="116" priority="117" stopIfTrue="1">
      <formula>希望&lt;&gt;0</formula>
    </cfRule>
  </conditionalFormatting>
  <conditionalFormatting sqref="T319:Y319">
    <cfRule type="expression" dxfId="115" priority="116" stopIfTrue="1">
      <formula>AND($L319="○", $T319&lt;&gt;"有")</formula>
    </cfRule>
  </conditionalFormatting>
  <conditionalFormatting sqref="L320">
    <cfRule type="expression" dxfId="114" priority="115" stopIfTrue="1">
      <formula>希望&lt;&gt;0</formula>
    </cfRule>
  </conditionalFormatting>
  <conditionalFormatting sqref="T320:Y320">
    <cfRule type="expression" dxfId="113" priority="114" stopIfTrue="1">
      <formula>AND($L320="○", $T320&lt;&gt;"有")</formula>
    </cfRule>
  </conditionalFormatting>
  <conditionalFormatting sqref="L321">
    <cfRule type="expression" dxfId="112" priority="113" stopIfTrue="1">
      <formula>希望&lt;&gt;0</formula>
    </cfRule>
  </conditionalFormatting>
  <conditionalFormatting sqref="T321:Y321">
    <cfRule type="expression" dxfId="111" priority="112" stopIfTrue="1">
      <formula>AND($L321="○", $T321&lt;&gt;"有")</formula>
    </cfRule>
  </conditionalFormatting>
  <conditionalFormatting sqref="L322">
    <cfRule type="expression" dxfId="110" priority="111" stopIfTrue="1">
      <formula>希望&lt;&gt;0</formula>
    </cfRule>
  </conditionalFormatting>
  <conditionalFormatting sqref="T322:Y322">
    <cfRule type="expression" dxfId="109" priority="110" stopIfTrue="1">
      <formula>AND($L322="○", $T322&lt;&gt;"有")</formula>
    </cfRule>
  </conditionalFormatting>
  <conditionalFormatting sqref="L323">
    <cfRule type="expression" dxfId="108" priority="109" stopIfTrue="1">
      <formula>希望&lt;&gt;0</formula>
    </cfRule>
  </conditionalFormatting>
  <conditionalFormatting sqref="T323:Y323">
    <cfRule type="expression" dxfId="107" priority="108" stopIfTrue="1">
      <formula>AND($L323="○", $T323&lt;&gt;"有")</formula>
    </cfRule>
  </conditionalFormatting>
  <conditionalFormatting sqref="L324">
    <cfRule type="expression" dxfId="106" priority="107" stopIfTrue="1">
      <formula>希望&lt;&gt;0</formula>
    </cfRule>
  </conditionalFormatting>
  <conditionalFormatting sqref="T324:Y324">
    <cfRule type="expression" dxfId="105" priority="106" stopIfTrue="1">
      <formula>AND($L324="○", $T324&lt;&gt;"有")</formula>
    </cfRule>
  </conditionalFormatting>
  <conditionalFormatting sqref="L325">
    <cfRule type="expression" dxfId="104" priority="105" stopIfTrue="1">
      <formula>希望&lt;&gt;0</formula>
    </cfRule>
  </conditionalFormatting>
  <conditionalFormatting sqref="T325:Y325">
    <cfRule type="expression" dxfId="103" priority="104" stopIfTrue="1">
      <formula>AND($L325="○", $T325&lt;&gt;"有")</formula>
    </cfRule>
  </conditionalFormatting>
  <conditionalFormatting sqref="L326">
    <cfRule type="expression" dxfId="102" priority="103" stopIfTrue="1">
      <formula>希望&lt;&gt;0</formula>
    </cfRule>
  </conditionalFormatting>
  <conditionalFormatting sqref="T326:Y326">
    <cfRule type="expression" dxfId="101" priority="102" stopIfTrue="1">
      <formula>AND($L326="○", $T326&lt;&gt;"有")</formula>
    </cfRule>
  </conditionalFormatting>
  <conditionalFormatting sqref="L327">
    <cfRule type="expression" dxfId="100" priority="101" stopIfTrue="1">
      <formula>希望&lt;&gt;0</formula>
    </cfRule>
  </conditionalFormatting>
  <conditionalFormatting sqref="T327:Y327">
    <cfRule type="expression" dxfId="99" priority="100" stopIfTrue="1">
      <formula>AND($L327="○", $T327&lt;&gt;"有")</formula>
    </cfRule>
  </conditionalFormatting>
  <conditionalFormatting sqref="L328">
    <cfRule type="expression" dxfId="98" priority="99" stopIfTrue="1">
      <formula>希望&lt;&gt;0</formula>
    </cfRule>
  </conditionalFormatting>
  <conditionalFormatting sqref="T328:Y328">
    <cfRule type="expression" dxfId="97" priority="98" stopIfTrue="1">
      <formula>AND($L328="○", $T328&lt;&gt;"有")</formula>
    </cfRule>
  </conditionalFormatting>
  <conditionalFormatting sqref="L329">
    <cfRule type="expression" dxfId="96" priority="97" stopIfTrue="1">
      <formula>希望&lt;&gt;0</formula>
    </cfRule>
  </conditionalFormatting>
  <conditionalFormatting sqref="T329:Y329">
    <cfRule type="expression" dxfId="95" priority="96" stopIfTrue="1">
      <formula>AND($L329="○", $T329&lt;&gt;"有")</formula>
    </cfRule>
  </conditionalFormatting>
  <conditionalFormatting sqref="L330">
    <cfRule type="expression" dxfId="94" priority="95" stopIfTrue="1">
      <formula>希望&lt;&gt;0</formula>
    </cfRule>
  </conditionalFormatting>
  <conditionalFormatting sqref="T330:Y330">
    <cfRule type="expression" dxfId="93" priority="94" stopIfTrue="1">
      <formula>AND($L330="○", $T330&lt;&gt;"有")</formula>
    </cfRule>
  </conditionalFormatting>
  <conditionalFormatting sqref="L331">
    <cfRule type="expression" dxfId="92" priority="93" stopIfTrue="1">
      <formula>希望&lt;&gt;0</formula>
    </cfRule>
  </conditionalFormatting>
  <conditionalFormatting sqref="T331:Y331">
    <cfRule type="expression" dxfId="91" priority="92" stopIfTrue="1">
      <formula>AND($L331="○", $T331&lt;&gt;"有")</formula>
    </cfRule>
  </conditionalFormatting>
  <conditionalFormatting sqref="L332">
    <cfRule type="expression" dxfId="90" priority="91" stopIfTrue="1">
      <formula>希望&lt;&gt;0</formula>
    </cfRule>
  </conditionalFormatting>
  <conditionalFormatting sqref="T332:Y332">
    <cfRule type="expression" dxfId="89" priority="90" stopIfTrue="1">
      <formula>AND($L332="○", $T332&lt;&gt;"有")</formula>
    </cfRule>
  </conditionalFormatting>
  <conditionalFormatting sqref="L333">
    <cfRule type="expression" dxfId="88" priority="89" stopIfTrue="1">
      <formula>希望&lt;&gt;0</formula>
    </cfRule>
  </conditionalFormatting>
  <conditionalFormatting sqref="T333:Y333">
    <cfRule type="expression" dxfId="87" priority="88" stopIfTrue="1">
      <formula>AND($L333="○", $T333&lt;&gt;"有")</formula>
    </cfRule>
  </conditionalFormatting>
  <conditionalFormatting sqref="L334">
    <cfRule type="expression" dxfId="86" priority="87" stopIfTrue="1">
      <formula>希望&lt;&gt;0</formula>
    </cfRule>
  </conditionalFormatting>
  <conditionalFormatting sqref="T334:Y334">
    <cfRule type="expression" dxfId="85" priority="86" stopIfTrue="1">
      <formula>AND($L334="○", $T334&lt;&gt;"有")</formula>
    </cfRule>
  </conditionalFormatting>
  <conditionalFormatting sqref="L335">
    <cfRule type="expression" dxfId="84" priority="85" stopIfTrue="1">
      <formula>希望&lt;&gt;0</formula>
    </cfRule>
  </conditionalFormatting>
  <conditionalFormatting sqref="T335:Y335">
    <cfRule type="expression" dxfId="83" priority="84" stopIfTrue="1">
      <formula>AND($L335="○", $T335&lt;&gt;"有")</formula>
    </cfRule>
  </conditionalFormatting>
  <conditionalFormatting sqref="L336">
    <cfRule type="expression" dxfId="82" priority="83" stopIfTrue="1">
      <formula>希望&lt;&gt;0</formula>
    </cfRule>
  </conditionalFormatting>
  <conditionalFormatting sqref="T336:Y336">
    <cfRule type="expression" dxfId="81" priority="82" stopIfTrue="1">
      <formula>AND($L336="○", $T336&lt;&gt;"有")</formula>
    </cfRule>
  </conditionalFormatting>
  <conditionalFormatting sqref="L337">
    <cfRule type="expression" dxfId="80" priority="81" stopIfTrue="1">
      <formula>希望&lt;&gt;0</formula>
    </cfRule>
  </conditionalFormatting>
  <conditionalFormatting sqref="T337:Y337">
    <cfRule type="expression" dxfId="79" priority="80" stopIfTrue="1">
      <formula>AND($L337="○", $T337&lt;&gt;"有")</formula>
    </cfRule>
  </conditionalFormatting>
  <conditionalFormatting sqref="L338">
    <cfRule type="expression" dxfId="78" priority="79" stopIfTrue="1">
      <formula>希望&lt;&gt;0</formula>
    </cfRule>
  </conditionalFormatting>
  <conditionalFormatting sqref="T338:Y338">
    <cfRule type="expression" dxfId="77" priority="78" stopIfTrue="1">
      <formula>AND($L338="○", $T338&lt;&gt;"有")</formula>
    </cfRule>
  </conditionalFormatting>
  <conditionalFormatting sqref="L339">
    <cfRule type="expression" dxfId="76" priority="77" stopIfTrue="1">
      <formula>希望&lt;&gt;0</formula>
    </cfRule>
  </conditionalFormatting>
  <conditionalFormatting sqref="T339:Y339">
    <cfRule type="expression" dxfId="75" priority="76" stopIfTrue="1">
      <formula>AND($L339="○", $T339&lt;&gt;"有")</formula>
    </cfRule>
  </conditionalFormatting>
  <conditionalFormatting sqref="L340">
    <cfRule type="expression" dxfId="74" priority="75" stopIfTrue="1">
      <formula>希望&lt;&gt;0</formula>
    </cfRule>
  </conditionalFormatting>
  <conditionalFormatting sqref="T340:Y340">
    <cfRule type="expression" dxfId="73" priority="74" stopIfTrue="1">
      <formula>AND($L340="○", $T340&lt;&gt;"有")</formula>
    </cfRule>
  </conditionalFormatting>
  <conditionalFormatting sqref="L341">
    <cfRule type="expression" dxfId="72" priority="73" stopIfTrue="1">
      <formula>希望&lt;&gt;0</formula>
    </cfRule>
  </conditionalFormatting>
  <conditionalFormatting sqref="T341:Y341">
    <cfRule type="expression" dxfId="71" priority="72" stopIfTrue="1">
      <formula>AND($L341="○", $T341&lt;&gt;"有")</formula>
    </cfRule>
  </conditionalFormatting>
  <conditionalFormatting sqref="L342">
    <cfRule type="expression" dxfId="70" priority="71" stopIfTrue="1">
      <formula>希望&lt;&gt;0</formula>
    </cfRule>
  </conditionalFormatting>
  <conditionalFormatting sqref="T342:Y342">
    <cfRule type="expression" dxfId="69" priority="70" stopIfTrue="1">
      <formula>AND($L342="○", $T342&lt;&gt;"有")</formula>
    </cfRule>
  </conditionalFormatting>
  <conditionalFormatting sqref="L343">
    <cfRule type="expression" dxfId="68" priority="69" stopIfTrue="1">
      <formula>希望&lt;&gt;0</formula>
    </cfRule>
  </conditionalFormatting>
  <conditionalFormatting sqref="T343:Y343">
    <cfRule type="expression" dxfId="67" priority="68" stopIfTrue="1">
      <formula>AND($L343="○", $T343&lt;&gt;"有")</formula>
    </cfRule>
  </conditionalFormatting>
  <conditionalFormatting sqref="L344">
    <cfRule type="expression" dxfId="66" priority="67" stopIfTrue="1">
      <formula>希望&lt;&gt;0</formula>
    </cfRule>
  </conditionalFormatting>
  <conditionalFormatting sqref="T344:Y344">
    <cfRule type="expression" dxfId="65" priority="66" stopIfTrue="1">
      <formula>AND($L344="○", $T344&lt;&gt;"有")</formula>
    </cfRule>
  </conditionalFormatting>
  <conditionalFormatting sqref="L345">
    <cfRule type="expression" dxfId="64" priority="65" stopIfTrue="1">
      <formula>希望&lt;&gt;0</formula>
    </cfRule>
  </conditionalFormatting>
  <conditionalFormatting sqref="T345:Y345">
    <cfRule type="expression" dxfId="63" priority="64" stopIfTrue="1">
      <formula>AND($L345="○", $T345&lt;&gt;"有")</formula>
    </cfRule>
  </conditionalFormatting>
  <conditionalFormatting sqref="L346">
    <cfRule type="expression" dxfId="62" priority="63" stopIfTrue="1">
      <formula>希望&lt;&gt;0</formula>
    </cfRule>
  </conditionalFormatting>
  <conditionalFormatting sqref="T346:Y346">
    <cfRule type="expression" dxfId="61" priority="62" stopIfTrue="1">
      <formula>AND($L346="○", $T346&lt;&gt;"有")</formula>
    </cfRule>
  </conditionalFormatting>
  <conditionalFormatting sqref="L347">
    <cfRule type="expression" dxfId="60" priority="61" stopIfTrue="1">
      <formula>希望&lt;&gt;0</formula>
    </cfRule>
  </conditionalFormatting>
  <conditionalFormatting sqref="T347:Y347">
    <cfRule type="expression" dxfId="59" priority="60" stopIfTrue="1">
      <formula>AND($L347="○", $T347&lt;&gt;"有")</formula>
    </cfRule>
  </conditionalFormatting>
  <conditionalFormatting sqref="L348">
    <cfRule type="expression" dxfId="58" priority="59" stopIfTrue="1">
      <formula>希望&lt;&gt;0</formula>
    </cfRule>
  </conditionalFormatting>
  <conditionalFormatting sqref="T348:Y348">
    <cfRule type="expression" dxfId="57" priority="58" stopIfTrue="1">
      <formula>AND($L348="○", $T348&lt;&gt;"有")</formula>
    </cfRule>
  </conditionalFormatting>
  <conditionalFormatting sqref="L349">
    <cfRule type="expression" dxfId="56" priority="57" stopIfTrue="1">
      <formula>希望&lt;&gt;0</formula>
    </cfRule>
  </conditionalFormatting>
  <conditionalFormatting sqref="T349:Y349">
    <cfRule type="expression" dxfId="55" priority="56" stopIfTrue="1">
      <formula>AND($L349="○", $T349&lt;&gt;"有")</formula>
    </cfRule>
  </conditionalFormatting>
  <conditionalFormatting sqref="L350">
    <cfRule type="expression" dxfId="54" priority="55" stopIfTrue="1">
      <formula>希望&lt;&gt;0</formula>
    </cfRule>
  </conditionalFormatting>
  <conditionalFormatting sqref="T350:Y350">
    <cfRule type="expression" dxfId="53" priority="54" stopIfTrue="1">
      <formula>AND($L350="○", $T350&lt;&gt;"有")</formula>
    </cfRule>
  </conditionalFormatting>
  <conditionalFormatting sqref="L351">
    <cfRule type="expression" dxfId="52" priority="53" stopIfTrue="1">
      <formula>希望&lt;&gt;0</formula>
    </cfRule>
  </conditionalFormatting>
  <conditionalFormatting sqref="T351:Y351">
    <cfRule type="expression" dxfId="51" priority="52" stopIfTrue="1">
      <formula>AND($L351="○", $T351&lt;&gt;"有")</formula>
    </cfRule>
  </conditionalFormatting>
  <conditionalFormatting sqref="L352">
    <cfRule type="expression" dxfId="50" priority="51" stopIfTrue="1">
      <formula>希望&lt;&gt;0</formula>
    </cfRule>
  </conditionalFormatting>
  <conditionalFormatting sqref="T352:Y352">
    <cfRule type="expression" dxfId="49" priority="50" stopIfTrue="1">
      <formula>AND($L352="○", $T352&lt;&gt;"有")</formula>
    </cfRule>
  </conditionalFormatting>
  <conditionalFormatting sqref="L353">
    <cfRule type="expression" dxfId="48" priority="49" stopIfTrue="1">
      <formula>希望&lt;&gt;0</formula>
    </cfRule>
  </conditionalFormatting>
  <conditionalFormatting sqref="T353:Y353">
    <cfRule type="expression" dxfId="47" priority="48" stopIfTrue="1">
      <formula>AND($L353="○", $T353&lt;&gt;"有")</formula>
    </cfRule>
  </conditionalFormatting>
  <conditionalFormatting sqref="L354">
    <cfRule type="expression" dxfId="46" priority="47" stopIfTrue="1">
      <formula>希望&lt;&gt;0</formula>
    </cfRule>
  </conditionalFormatting>
  <conditionalFormatting sqref="T354:Y354">
    <cfRule type="expression" dxfId="45" priority="46" stopIfTrue="1">
      <formula>AND($L354="○", $T354&lt;&gt;"有")</formula>
    </cfRule>
  </conditionalFormatting>
  <conditionalFormatting sqref="L355">
    <cfRule type="expression" dxfId="44" priority="45" stopIfTrue="1">
      <formula>希望&lt;&gt;0</formula>
    </cfRule>
  </conditionalFormatting>
  <conditionalFormatting sqref="T355:Y355">
    <cfRule type="expression" dxfId="43" priority="44" stopIfTrue="1">
      <formula>AND($L355="○", $T355&lt;&gt;"有")</formula>
    </cfRule>
  </conditionalFormatting>
  <conditionalFormatting sqref="L356">
    <cfRule type="expression" dxfId="42" priority="43" stopIfTrue="1">
      <formula>希望&lt;&gt;0</formula>
    </cfRule>
  </conditionalFormatting>
  <conditionalFormatting sqref="T356:Y356">
    <cfRule type="expression" dxfId="41" priority="42" stopIfTrue="1">
      <formula>AND($L356="○", $T356&lt;&gt;"有")</formula>
    </cfRule>
  </conditionalFormatting>
  <conditionalFormatting sqref="L357">
    <cfRule type="expression" dxfId="40" priority="41" stopIfTrue="1">
      <formula>希望&lt;&gt;0</formula>
    </cfRule>
  </conditionalFormatting>
  <conditionalFormatting sqref="T357:Y357">
    <cfRule type="expression" dxfId="39" priority="40" stopIfTrue="1">
      <formula>AND($L357="○", $T357&lt;&gt;"有")</formula>
    </cfRule>
  </conditionalFormatting>
  <conditionalFormatting sqref="L358">
    <cfRule type="expression" dxfId="38" priority="39" stopIfTrue="1">
      <formula>希望&lt;&gt;0</formula>
    </cfRule>
  </conditionalFormatting>
  <conditionalFormatting sqref="T358:Y358">
    <cfRule type="expression" dxfId="37" priority="38" stopIfTrue="1">
      <formula>AND($L358="○", $T358&lt;&gt;"有")</formula>
    </cfRule>
  </conditionalFormatting>
  <conditionalFormatting sqref="L359">
    <cfRule type="expression" dxfId="36" priority="37" stopIfTrue="1">
      <formula>希望&lt;&gt;0</formula>
    </cfRule>
  </conditionalFormatting>
  <conditionalFormatting sqref="T359:Y359">
    <cfRule type="expression" dxfId="35" priority="36" stopIfTrue="1">
      <formula>AND($L359="○", $T359&lt;&gt;"有")</formula>
    </cfRule>
  </conditionalFormatting>
  <conditionalFormatting sqref="L360">
    <cfRule type="expression" dxfId="34" priority="35" stopIfTrue="1">
      <formula>希望&lt;&gt;0</formula>
    </cfRule>
  </conditionalFormatting>
  <conditionalFormatting sqref="T360:Y360">
    <cfRule type="expression" dxfId="33" priority="34" stopIfTrue="1">
      <formula>AND($L360="○", $T360&lt;&gt;"有")</formula>
    </cfRule>
  </conditionalFormatting>
  <conditionalFormatting sqref="L361">
    <cfRule type="expression" dxfId="32" priority="33" stopIfTrue="1">
      <formula>希望&lt;&gt;0</formula>
    </cfRule>
  </conditionalFormatting>
  <conditionalFormatting sqref="T361:Y361">
    <cfRule type="expression" dxfId="31" priority="32" stopIfTrue="1">
      <formula>AND($L361="○", $T361&lt;&gt;"有")</formula>
    </cfRule>
  </conditionalFormatting>
  <conditionalFormatting sqref="L362">
    <cfRule type="expression" dxfId="30" priority="31" stopIfTrue="1">
      <formula>希望&lt;&gt;0</formula>
    </cfRule>
  </conditionalFormatting>
  <conditionalFormatting sqref="T362:Y362">
    <cfRule type="expression" dxfId="29" priority="30" stopIfTrue="1">
      <formula>AND($L362="○", $T362&lt;&gt;"有")</formula>
    </cfRule>
  </conditionalFormatting>
  <conditionalFormatting sqref="L363">
    <cfRule type="expression" dxfId="28" priority="29" stopIfTrue="1">
      <formula>希望&lt;&gt;0</formula>
    </cfRule>
  </conditionalFormatting>
  <conditionalFormatting sqref="T363:Y363">
    <cfRule type="expression" dxfId="27" priority="28" stopIfTrue="1">
      <formula>AND($L363="○", $T363&lt;&gt;"有")</formula>
    </cfRule>
  </conditionalFormatting>
  <conditionalFormatting sqref="L364">
    <cfRule type="expression" dxfId="26" priority="27" stopIfTrue="1">
      <formula>希望&lt;&gt;0</formula>
    </cfRule>
  </conditionalFormatting>
  <conditionalFormatting sqref="T364:Y364">
    <cfRule type="expression" dxfId="25" priority="26" stopIfTrue="1">
      <formula>AND($L364="○", $T364&lt;&gt;"有")</formula>
    </cfRule>
  </conditionalFormatting>
  <conditionalFormatting sqref="L365">
    <cfRule type="expression" dxfId="24" priority="25" stopIfTrue="1">
      <formula>希望&lt;&gt;0</formula>
    </cfRule>
  </conditionalFormatting>
  <conditionalFormatting sqref="T365:Y365">
    <cfRule type="expression" dxfId="23" priority="24" stopIfTrue="1">
      <formula>AND($L365="○", $T365&lt;&gt;"有")</formula>
    </cfRule>
  </conditionalFormatting>
  <conditionalFormatting sqref="L366:L367">
    <cfRule type="expression" dxfId="22" priority="23" stopIfTrue="1">
      <formula>希望&lt;&gt;0</formula>
    </cfRule>
  </conditionalFormatting>
  <conditionalFormatting sqref="T366:Y367">
    <cfRule type="expression" dxfId="21" priority="22" stopIfTrue="1">
      <formula>AND($L366="○", $T366&lt;&gt;"有")</formula>
    </cfRule>
  </conditionalFormatting>
  <conditionalFormatting sqref="L368">
    <cfRule type="expression" dxfId="20" priority="21" stopIfTrue="1">
      <formula>希望&lt;&gt;0</formula>
    </cfRule>
  </conditionalFormatting>
  <conditionalFormatting sqref="T368:Y368">
    <cfRule type="expression" dxfId="19" priority="20" stopIfTrue="1">
      <formula>AND($L368="○", $T368&lt;&gt;"有")</formula>
    </cfRule>
  </conditionalFormatting>
  <conditionalFormatting sqref="L369">
    <cfRule type="expression" dxfId="18" priority="19" stopIfTrue="1">
      <formula>希望&lt;&gt;0</formula>
    </cfRule>
  </conditionalFormatting>
  <conditionalFormatting sqref="T369:Y369">
    <cfRule type="expression" dxfId="17" priority="18" stopIfTrue="1">
      <formula>AND($L369="○", $T369&lt;&gt;"有")</formula>
    </cfRule>
  </conditionalFormatting>
  <conditionalFormatting sqref="L370">
    <cfRule type="expression" dxfId="16" priority="17" stopIfTrue="1">
      <formula>希望&lt;&gt;0</formula>
    </cfRule>
  </conditionalFormatting>
  <conditionalFormatting sqref="T370:Y370">
    <cfRule type="expression" dxfId="15" priority="16" stopIfTrue="1">
      <formula>AND($L370="○", $T370&lt;&gt;"有")</formula>
    </cfRule>
  </conditionalFormatting>
  <conditionalFormatting sqref="L371">
    <cfRule type="expression" dxfId="14" priority="15" stopIfTrue="1">
      <formula>希望&lt;&gt;0</formula>
    </cfRule>
  </conditionalFormatting>
  <conditionalFormatting sqref="T371:Y371">
    <cfRule type="expression" dxfId="13" priority="14" stopIfTrue="1">
      <formula>AND($L371="○", $T371&lt;&gt;"有")</formula>
    </cfRule>
  </conditionalFormatting>
  <conditionalFormatting sqref="L372:L376">
    <cfRule type="expression" dxfId="12" priority="13" stopIfTrue="1">
      <formula>希望&lt;&gt;0</formula>
    </cfRule>
  </conditionalFormatting>
  <conditionalFormatting sqref="T372:Y376">
    <cfRule type="expression" dxfId="11" priority="12" stopIfTrue="1">
      <formula>AND($L372="○", $T372&lt;&gt;"有")</formula>
    </cfRule>
  </conditionalFormatting>
  <conditionalFormatting sqref="P308:Q310">
    <cfRule type="expression" dxfId="10" priority="11" stopIfTrue="1">
      <formula>AND(OR($L308="○",$L309="○",$L310="○"),TRIM($P308)="")</formula>
    </cfRule>
  </conditionalFormatting>
  <conditionalFormatting sqref="R308:S310">
    <cfRule type="expression" dxfId="9" priority="10" stopIfTrue="1">
      <formula>AND(OR($L308="○",$L309="○",$L310="○"),TRIM($R308)="")</formula>
    </cfRule>
  </conditionalFormatting>
  <conditionalFormatting sqref="P311:Q311">
    <cfRule type="expression" dxfId="8" priority="9" stopIfTrue="1">
      <formula>AND($L311="○", TRIM($P311)="")</formula>
    </cfRule>
  </conditionalFormatting>
  <conditionalFormatting sqref="R311:S311">
    <cfRule type="expression" dxfId="7" priority="8" stopIfTrue="1">
      <formula>AND($L311="○", TRIM($R311)="")</formula>
    </cfRule>
  </conditionalFormatting>
  <conditionalFormatting sqref="P326:Q346">
    <cfRule type="expression" dxfId="6" priority="7" stopIfTrue="1">
      <formula>AND(SUM($AB326:$AB346)&gt;0, TRIM($P326)="")</formula>
    </cfRule>
  </conditionalFormatting>
  <conditionalFormatting sqref="R326:S346">
    <cfRule type="expression" dxfId="5" priority="6" stopIfTrue="1">
      <formula>AND(SUM($AB326:$AB346)&gt;0, TRIM($R326)="")</formula>
    </cfRule>
  </conditionalFormatting>
  <conditionalFormatting sqref="P357:Q364">
    <cfRule type="expression" dxfId="4" priority="5" stopIfTrue="1">
      <formula>AND(SUM($AB357:$AB364)&gt;0, TRIM($P357)="")</formula>
    </cfRule>
  </conditionalFormatting>
  <conditionalFormatting sqref="R357:S364">
    <cfRule type="expression" dxfId="3" priority="4" stopIfTrue="1">
      <formula>AND(SUM($AB357:$AB364)&gt;0, TRIM($R357)="")</formula>
    </cfRule>
  </conditionalFormatting>
  <conditionalFormatting sqref="P365:Q365">
    <cfRule type="expression" dxfId="2" priority="3" stopIfTrue="1">
      <formula>AND($L365="○", TRIM($P365)="")</formula>
    </cfRule>
  </conditionalFormatting>
  <conditionalFormatting sqref="R365:S365">
    <cfRule type="expression" dxfId="1" priority="2" stopIfTrue="1">
      <formula>AND($L365="○", TRIM($R365)="")</formula>
    </cfRule>
  </conditionalFormatting>
  <conditionalFormatting sqref="E386:Y386">
    <cfRule type="expression" dxfId="0" priority="1" stopIfTrue="1">
      <formula>$A386&lt;&gt;0</formula>
    </cfRule>
  </conditionalFormatting>
  <dataValidations count="361">
    <dataValidation imeMode="hiragana" allowBlank="1" showInputMessage="1" showErrorMessage="1" sqref="N207:V207 N208:V208 N209:V209 N210:V210 E294:J294 O269:R269 O270:R270 O271:R271 O272:R272 O273:R273 O274:R274 O275:R275 O276:R276 O277:R277 O278:R278 O279:R279 O280:R280 O281:R281 O282:R282 O283:R283 O284:R284 O285:R285 O286:R286 O287:R287 O288:R288 O289:R289 O290:R290 O291:R291 O292:R292 O293:R293 O294:R294 N368:O368 N369:O369 N370:O370 N371:O371 N373:O373 N374:O374 N375:O375 N376:O376 E386:Y386 H395:N395 Q395:Y395 H396:N396 Q396:Y396 H397:N397 Q397:Y397 H398:N398 Q398:Y398 H399:N399 Q399:Y399 H400:N400 Q400:Y400 H401:N401 Q401:Y401 H402:N402 Q402:Y402 H403:N403 Q403:Y403 H404:N404 Q404:Y404 H405:N405 Q405:Y405 H406:N406 Q406:Y406 H407:N407 Q407:Y407 H408:N408 Q408:Y408 H409:N409 Q409:Y409 H410:N410 Q410:Y410 H411:N411 Q411:Y411 H412:N412 Q412:Y412 H413:N413 Q413:Y413 H414:N414 Q414:Y414 E420:H420 I420:M420 N420:P420 S420:Y420 E421:H421 I421:M421 N421:P421 S421:Y421 E422:H422 I422:M422 N422:P422 S422:Y422 E423:H423 I423:M423 N423:P423 S423:Y423 E424:H424 I424:M424 N424:P424 S424:Y424 E425:H425 I425:M425 N425:P425 S425:Y425 E426:H426 I426:M426 N426:P426 S426:Y426 E427:H427 I427:M427 N427:P427 S427:Y427 E428:H428 I428:M428 N428:P428 S428:Y428 E429:H429 I429:M429 N429:P429 S429:Y429 E430:H430 I430:M430 N430:P430 S430:Y430 E431:H431 I431:M431 N431:P431 S431:Y431 E432:H432 I432:M432 N432:P432 S432:Y432 E433:H433 I433:M433 N433:P433 S433:Y433 E434:H434 I434:M434 N434:P434 S434:Y434 E435:H435 I435:M435 N435:P435 S435:Y435 E436:H436 I436:M436 N436:P436 S436:Y436 E437:H437 I437:M437 N437:P437 S437:Y437 E438:H438 I438:M438 N438:P438 S438:Y438 E439:H439 I439:M439 N439:P439 S439:Y439" xr:uid="{05C5E458-7E97-4C7D-B145-785925D6BEEE}"/>
    <dataValidation imeMode="halfAlpha" allowBlank="1" showInputMessage="1" showErrorMessage="1" sqref="I301:M301 I303:M303 P308:Q310 P311:Q311 P326:Q346 P356:Q356 P357:Q364 P365:Q365 P366:Q366 P367:Q367 P368:Q368 P369:Q369 P370:Q370 P371:Q371 P372:Q372 P373:Q373 P374:Q374 P375:Q375 P376:Q376 O395:P395 O396:P396 O397:P397 O398:P398 O399:P399 O400:P400 O401:P401 O402:P402 O403:P403 O404:P404 O405:P405 O406:P406 O407:P407 O408:P408 O409:P409 O410:P410 O411:P411 O412:P412 O413:P413 O414:P414 Q420:R420 Q421:R421 Q422:R422 Q423:R423 Q424:R424 Q425:R425 Q426:R426 Q427:R427 Q428:R428 Q429:R429 Q430:R430 Q431:R431 Q432:R432 Q433:R433 Q434:R434 Q435:R435 Q436:R436 Q437:R437 Q438:R438 Q439:R439" xr:uid="{A002C164-567F-4850-89C1-075364074D4B}"/>
    <dataValidation imeMode="hiragana" allowBlank="1" showInputMessage="1" showErrorMessage="1" sqref="I22:Y22" xr:uid="{5AC35F48-CB35-417E-B879-5256AE9009C7}"/>
    <dataValidation type="whole" imeMode="halfAlpha" allowBlank="1" showInputMessage="1" showErrorMessage="1" error="7桁の数字を入力してください" sqref="I20:M20" xr:uid="{2872F777-67AE-4F93-A9AA-2C2CCEC82497}">
      <formula1>0</formula1>
      <formula2>9999999</formula2>
    </dataValidation>
    <dataValidation imeMode="fullKatakana" allowBlank="1" showInputMessage="1" showErrorMessage="1" sqref="I24:Y24" xr:uid="{8EB6195D-F29D-48A6-9E39-714A6BCB08FE}"/>
    <dataValidation imeMode="hiragana" allowBlank="1" showInputMessage="1" showErrorMessage="1" sqref="I26:Y26" xr:uid="{C3556322-B835-4441-BEF0-FCB0397E2C50}"/>
    <dataValidation imeMode="hiragana" allowBlank="1" showInputMessage="1" showErrorMessage="1" sqref="I28:Y28" xr:uid="{BDE40D15-48B5-4741-A1D0-53173C0DB969}"/>
    <dataValidation imeMode="fullKatakana" allowBlank="1" showInputMessage="1" showErrorMessage="1" sqref="I30:Y30" xr:uid="{447CD414-E846-450B-A5ED-6ED2FEC20706}"/>
    <dataValidation imeMode="hiragana" allowBlank="1" showInputMessage="1" showErrorMessage="1" sqref="I32:Y32" xr:uid="{6FA87290-EA87-42C1-9867-74A29F3F0FFE}"/>
    <dataValidation imeMode="halfAlpha" allowBlank="1" showInputMessage="1" showErrorMessage="1" sqref="I34:M34" xr:uid="{042F7B12-2EB8-42E4-A2CC-ED7C45504439}"/>
    <dataValidation imeMode="halfAlpha" allowBlank="1" showInputMessage="1" showErrorMessage="1" sqref="P34" xr:uid="{8773EF65-10A4-4A46-AF1C-C3F08BC760A8}"/>
    <dataValidation imeMode="halfAlpha" allowBlank="1" showInputMessage="1" showErrorMessage="1" sqref="I36:M36" xr:uid="{4A648E4D-0AC0-44EE-8FE6-AF50F7BDFF0F}"/>
    <dataValidation imeMode="halfAlpha" allowBlank="1" showInputMessage="1" showErrorMessage="1" sqref="I38:Y38" xr:uid="{A2717C7B-4AF5-4842-9B05-9FC0CCAE4A17}"/>
    <dataValidation type="list" imeMode="halfAlpha" allowBlank="1" showInputMessage="1" showErrorMessage="1" error="リストから選択してください" sqref="I40:M40" xr:uid="{9FB44763-C744-44CC-A1B9-18EBF92706FC}">
      <formula1>"一致する,一致しない"</formula1>
    </dataValidation>
    <dataValidation type="list" imeMode="halfAlpha" allowBlank="1" showInputMessage="1" showErrorMessage="1" error="リストから選択してください" sqref="I63:M63" xr:uid="{8631B7D6-05E3-4DC4-9BAD-9CA50BB47040}">
      <formula1>"しない,する"</formula1>
    </dataValidation>
    <dataValidation type="whole" imeMode="halfAlpha" allowBlank="1" showInputMessage="1" showErrorMessage="1" error="7桁の数字を入力してください" sqref="I69:M69" xr:uid="{BCD83789-511D-418F-A2AA-C17246EEFE79}">
      <formula1>0</formula1>
      <formula2>9999999</formula2>
    </dataValidation>
    <dataValidation imeMode="hiragana" allowBlank="1" showInputMessage="1" showErrorMessage="1" sqref="I71:Y71" xr:uid="{365C81F4-7B0C-4F4D-98F8-68A45717A772}"/>
    <dataValidation imeMode="fullKatakana" allowBlank="1" showInputMessage="1" showErrorMessage="1" sqref="I73:Y73" xr:uid="{053F5123-DC40-45F2-8B7C-67B0767C6337}"/>
    <dataValidation imeMode="hiragana" allowBlank="1" showInputMessage="1" showErrorMessage="1" sqref="I75:Y75" xr:uid="{E5CAA348-61A8-4603-8AF8-B348A34CFC03}"/>
    <dataValidation imeMode="hiragana" allowBlank="1" showInputMessage="1" showErrorMessage="1" sqref="I77:Y77" xr:uid="{A60E34AD-216C-46B1-837C-3F08A82A6209}"/>
    <dataValidation imeMode="fullKatakana" allowBlank="1" showInputMessage="1" showErrorMessage="1" sqref="I79:Y79" xr:uid="{EC705B41-CAA4-4A0E-8CD7-41F2C2EE58D6}"/>
    <dataValidation imeMode="hiragana" allowBlank="1" showInputMessage="1" showErrorMessage="1" sqref="I81:Y81" xr:uid="{3DAA8319-A248-4DBA-83A4-4667EA56C606}"/>
    <dataValidation imeMode="halfAlpha" allowBlank="1" showInputMessage="1" showErrorMessage="1" sqref="I83:M83" xr:uid="{92C2244B-1E37-4E2F-81FD-1F3963A5D308}"/>
    <dataValidation imeMode="halfAlpha" allowBlank="1" showInputMessage="1" showErrorMessage="1" sqref="P83" xr:uid="{9F8DD181-D92E-401D-A319-1000C6FC619B}"/>
    <dataValidation imeMode="halfAlpha" allowBlank="1" showInputMessage="1" showErrorMessage="1" sqref="I85:M85" xr:uid="{5EC5DAD4-C9AB-464E-8A7B-D07E9BD62DA1}"/>
    <dataValidation imeMode="halfAlpha" allowBlank="1" showInputMessage="1" showErrorMessage="1" sqref="I87:Y87" xr:uid="{843EF6C6-1912-43F3-89AB-883F60F3A535}"/>
    <dataValidation imeMode="hiragana" allowBlank="1" showInputMessage="1" showErrorMessage="1" sqref="I112:Y112" xr:uid="{655A5FC4-6F42-48D7-9DFA-05CC75176B57}"/>
    <dataValidation imeMode="fullKatakana" allowBlank="1" showInputMessage="1" showErrorMessage="1" sqref="I114:Y114" xr:uid="{66CC5FFB-8057-4152-8606-98619529D275}"/>
    <dataValidation imeMode="hiragana" allowBlank="1" showInputMessage="1" showErrorMessage="1" sqref="I116:Y116" xr:uid="{4F42E5B1-4E60-4147-93CB-EE99AE094A25}"/>
    <dataValidation type="whole" imeMode="halfAlpha" allowBlank="1" showInputMessage="1" showErrorMessage="1" error="7桁の数字を入力してください" sqref="I118:M118" xr:uid="{1150F5AB-0D1E-4C7D-A4DC-D3D6B1AAF7CF}">
      <formula1>0</formula1>
      <formula2>9999999</formula2>
    </dataValidation>
    <dataValidation imeMode="hiragana" allowBlank="1" showInputMessage="1" showErrorMessage="1" sqref="I120:Y120" xr:uid="{7750E076-0662-42B6-ABE7-BFBC15F9A8FB}"/>
    <dataValidation imeMode="halfAlpha" allowBlank="1" showInputMessage="1" showErrorMessage="1" sqref="I122:M122" xr:uid="{55829173-2FC7-410E-94A6-D26155734DC5}"/>
    <dataValidation imeMode="halfAlpha" allowBlank="1" showInputMessage="1" showErrorMessage="1" sqref="P122" xr:uid="{0BFA8D63-DD96-4581-A5E2-11EAA5FDC8B7}"/>
    <dataValidation imeMode="halfAlpha" allowBlank="1" showInputMessage="1" showErrorMessage="1" sqref="I124:M124" xr:uid="{373FBFD6-5CFD-4747-A631-DBD9F0E35CD4}"/>
    <dataValidation imeMode="halfAlpha" allowBlank="1" showInputMessage="1" showErrorMessage="1" sqref="I126:Y126" xr:uid="{FCF13526-CB82-4562-BE56-D85047290812}"/>
    <dataValidation type="list" imeMode="halfAlpha" allowBlank="1" showInputMessage="1" showErrorMessage="1" error="リストから選択してください" sqref="I153:M153" xr:uid="{C4C0CED8-84EE-4098-95B5-437BBA5ABEAB}">
      <formula1>"しない,する"</formula1>
    </dataValidation>
    <dataValidation imeMode="fullKatakana" allowBlank="1" showInputMessage="1" showErrorMessage="1" sqref="I155:Y155" xr:uid="{589FAE64-CE55-447C-B918-458F984749DD}"/>
    <dataValidation imeMode="hiragana" allowBlank="1" showInputMessage="1" showErrorMessage="1" sqref="I157:Y157" xr:uid="{93518E03-9DAD-4811-9C0C-E0EF6C308F7A}"/>
    <dataValidation imeMode="halfAlpha" allowBlank="1" showInputMessage="1" showErrorMessage="1" sqref="I159:M159" xr:uid="{56D0F81B-17FD-4A59-9AFC-A05A7A9D5687}"/>
    <dataValidation type="whole" imeMode="halfAlpha" allowBlank="1" showInputMessage="1" showErrorMessage="1" error="7桁の数字を入力してください" sqref="I161:M161" xr:uid="{BEEC3603-CDEB-4B26-B523-61FF8FA4676E}">
      <formula1>0</formula1>
      <formula2>9999999</formula2>
    </dataValidation>
    <dataValidation imeMode="hiragana" allowBlank="1" showInputMessage="1" showErrorMessage="1" sqref="I163:Y163" xr:uid="{8F6A6DDA-7460-4E0B-B993-6D250B288206}"/>
    <dataValidation imeMode="halfAlpha" allowBlank="1" showInputMessage="1" showErrorMessage="1" sqref="I165:M165" xr:uid="{81AD1FC2-AFBC-4F05-ACBA-AF66EB261920}"/>
    <dataValidation imeMode="halfAlpha" allowBlank="1" showInputMessage="1" showErrorMessage="1" sqref="I167:M167" xr:uid="{AF21C187-6718-4CBC-ABE8-DDE72B554964}"/>
    <dataValidation imeMode="halfAlpha" allowBlank="1" showInputMessage="1" showErrorMessage="1" sqref="I169:Y169" xr:uid="{897A5970-21EA-4DF6-90ED-F50697AFCA7F}"/>
    <dataValidation type="list" imeMode="halfAlpha" allowBlank="1" showInputMessage="1" showErrorMessage="1" error="リストから選択してください" sqref="I177:M177" xr:uid="{E8571EDB-EA84-4AA5-851D-7180BD65D180}">
      <formula1>"同意する,利用しない,　"</formula1>
    </dataValidation>
    <dataValidation imeMode="hiragana" allowBlank="1" showInputMessage="1" showErrorMessage="1" sqref="I180:Y180" xr:uid="{24926484-629E-4E25-B21B-E84EA4E63C37}"/>
    <dataValidation imeMode="hiragana" allowBlank="1" showInputMessage="1" showErrorMessage="1" sqref="I182:Y182" xr:uid="{34FD10C8-B0EC-4CAD-ABF0-6A1EE0BDD991}"/>
    <dataValidation imeMode="halfAlpha" allowBlank="1" showInputMessage="1" showErrorMessage="1" sqref="I184:Y184" xr:uid="{A8B02B18-8394-43EB-BBA9-2B5A659F3D58}"/>
    <dataValidation imeMode="hiragana" allowBlank="1" showInputMessage="1" showErrorMessage="1" sqref="I187:Y187" xr:uid="{6D6FE43A-B0F2-4B23-9B2F-22B113F35002}"/>
    <dataValidation imeMode="hiragana" allowBlank="1" showInputMessage="1" showErrorMessage="1" sqref="I189:Y189" xr:uid="{DA9A4740-4881-4F2B-8BE3-814396EF65B0}"/>
    <dataValidation imeMode="halfAlpha" allowBlank="1" showInputMessage="1" showErrorMessage="1" sqref="I191:Y191" xr:uid="{EA6D6F32-0956-408E-AB39-14154BE7B2AC}"/>
    <dataValidation type="date" imeMode="halfAlpha" allowBlank="1" showInputMessage="1" showErrorMessage="1" error="有効な日付を入力してください" sqref="I199:M199" xr:uid="{7B1FE5E9-8313-4E80-9042-5F3C653C0E47}">
      <formula1>92</formula1>
      <formula2>73415</formula2>
    </dataValidation>
    <dataValidation imeMode="hiragana" allowBlank="1" showInputMessage="1" showErrorMessage="1" sqref="I201:M201" xr:uid="{1F31A600-B70F-4F26-92A0-0105B2E2227E}"/>
    <dataValidation allowBlank="1" showInputMessage="1" showErrorMessage="1" sqref="B205 I226:M226 I237:M237 I243:M243 K260:N260 O260:P260 Q260:R260 S260:T260 U260:Y260 B307" xr:uid="{254A7B29-8DDA-4E04-B1BC-CABE067939BD}"/>
    <dataValidation type="list" imeMode="halfAlpha" allowBlank="1" showInputMessage="1" showErrorMessage="1" error="リストから選択してください" sqref="K206:M206" xr:uid="{6D1149AD-2BEC-4E0B-9992-27A971E82CCA}">
      <formula1>"○,　"</formula1>
    </dataValidation>
    <dataValidation type="list" imeMode="halfAlpha" allowBlank="1" showInputMessage="1" showErrorMessage="1" error="リストから選択してください" sqref="K207:M207" xr:uid="{C26109CF-75D0-48B7-9A61-E25A89BEE414}">
      <formula1>"○,　"</formula1>
    </dataValidation>
    <dataValidation type="list" imeMode="halfAlpha" allowBlank="1" showInputMessage="1" showErrorMessage="1" error="リストから選択してください" sqref="K208:M208" xr:uid="{38712ACE-39B6-4A44-9DC0-D16FA2607F9B}">
      <formula1>"○,　"</formula1>
    </dataValidation>
    <dataValidation type="list" imeMode="halfAlpha" allowBlank="1" showInputMessage="1" showErrorMessage="1" error="リストから選択してください" sqref="K209:M210" xr:uid="{1D7D2B8B-3B3C-4DF9-890F-E7235DEDF683}">
      <formula1>"○,　"</formula1>
    </dataValidation>
    <dataValidation type="whole" imeMode="halfAlpha" allowBlank="1" showInputMessage="1" showErrorMessage="1" error="有効な数字を入力してください" sqref="W209:X209" xr:uid="{20103481-EEDC-4566-ADC8-355746113B2B}">
      <formula1>0</formula1>
      <formula2>100</formula2>
    </dataValidation>
    <dataValidation type="whole" imeMode="halfAlpha" allowBlank="1" showInputMessage="1" showErrorMessage="1" error="有効な数字を入力してください" sqref="W210:X210" xr:uid="{7560F16F-F3C7-42C2-BA14-C868C62F52BC}">
      <formula1>0</formula1>
      <formula2>100</formula2>
    </dataValidation>
    <dataValidation type="whole" imeMode="halfAlpha" allowBlank="1" showInputMessage="1" showErrorMessage="1" error="有効な数字を入力してください" sqref="I212:M212" xr:uid="{A9410D38-3B9D-4035-BBE4-BD802DA78507}">
      <formula1>0</formula1>
      <formula2>9999999999</formula2>
    </dataValidation>
    <dataValidation type="date" imeMode="halfAlpha" allowBlank="1" showInputMessage="1" showErrorMessage="1" error="有効な日付を入力してください" sqref="I214:M214" xr:uid="{DB2EC362-7588-460A-8850-C0CD7917776B}">
      <formula1>92</formula1>
      <formula2>73415</formula2>
    </dataValidation>
    <dataValidation type="date" imeMode="halfAlpha" allowBlank="1" showInputMessage="1" showErrorMessage="1" error="有効な日付を入力してください" sqref="I216:M216" xr:uid="{C3FE16D6-BE1E-4AD2-AEDF-B078171E24FD}">
      <formula1>92</formula1>
      <formula2>73415</formula2>
    </dataValidation>
    <dataValidation type="date" imeMode="halfAlpha" allowBlank="1" showInputMessage="1" showErrorMessage="1" error="有効な日付を入力してください" sqref="I218:M218" xr:uid="{EB59620E-84EF-448C-91D3-7A9803DB4F88}">
      <formula1>92</formula1>
      <formula2>73415</formula2>
    </dataValidation>
    <dataValidation type="date" imeMode="halfAlpha" allowBlank="1" showInputMessage="1" showErrorMessage="1" error="有効な日付を入力してください" sqref="O218:P218" xr:uid="{20B06D87-0BFE-4D2C-B3F1-AC3D04A1DDF9}">
      <formula1>92</formula1>
      <formula2>73415</formula2>
    </dataValidation>
    <dataValidation type="date" imeMode="halfAlpha" allowBlank="1" showInputMessage="1" showErrorMessage="1" error="有効な日付を入力してください" sqref="I220:M220" xr:uid="{9DFAA8A0-43FB-424A-8A99-4EAB9E00ACD8}">
      <formula1>92</formula1>
      <formula2>73415</formula2>
    </dataValidation>
    <dataValidation type="whole" imeMode="halfAlpha" allowBlank="1" showInputMessage="1" showErrorMessage="1" error="有効な数字を入力してください" sqref="I223:M223" xr:uid="{C8E47FA5-2024-4612-A068-E47391DC2830}">
      <formula1>0</formula1>
      <formula2>9999999999</formula2>
    </dataValidation>
    <dataValidation type="whole" imeMode="halfAlpha" allowBlank="1" showInputMessage="1" showErrorMessage="1" error="有効な数字を入力してください" sqref="I224:M224" xr:uid="{0B756F07-ADA9-4A93-BAC5-3D06C591C6DC}">
      <formula1>0</formula1>
      <formula2>9999999999</formula2>
    </dataValidation>
    <dataValidation type="whole" imeMode="halfAlpha" allowBlank="1" showInputMessage="1" showErrorMessage="1" error="有効な数字を入力してください" sqref="I225:M225" xr:uid="{DBBD95BF-873B-4DE0-A989-D196809DA024}">
      <formula1>0</formula1>
      <formula2>9999999999</formula2>
    </dataValidation>
    <dataValidation type="whole" imeMode="halfAlpha" allowBlank="1" showInputMessage="1" showErrorMessage="1" error="有効な数字を入力してください" sqref="I227:M227" xr:uid="{44E68526-4CBA-4A28-8F14-8C391F41B51E}">
      <formula1>0</formula1>
      <formula2>9999999999</formula2>
    </dataValidation>
    <dataValidation type="list" imeMode="halfAlpha" allowBlank="1" showInputMessage="1" showErrorMessage="1" error="リストから選択してください" sqref="I229:M229" xr:uid="{5396D180-ED36-423A-8919-834C1297F304}">
      <formula1>"該当する,該当しない,　"</formula1>
    </dataValidation>
    <dataValidation type="whole" imeMode="halfAlpha" allowBlank="1" showInputMessage="1" showErrorMessage="1" error="有効な数字を入力してください。10兆円以上になる場合は、9,999,999,999と入力してください" sqref="I233:M233" xr:uid="{8EBFCA10-8AA8-48B8-AE16-181F029BAFE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4:M234" xr:uid="{1BA8E0D5-EFB0-4668-9B00-4FCDD698102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5:M235" xr:uid="{1274F5EE-665D-42C5-8709-6C358F84E4D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6:M236" xr:uid="{D55CD3D6-7E9C-4FA1-B65D-7E67E0F4028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41:M241" xr:uid="{6C64CBBF-2E12-44F8-954E-DF0078B9D10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42:M242" xr:uid="{945AB044-4554-4405-AB9C-DDBF1EB12461}">
      <formula1>-9999999999</formula1>
      <formula2>9999999999</formula2>
    </dataValidation>
    <dataValidation type="date" imeMode="halfAlpha" allowBlank="1" showInputMessage="1" showErrorMessage="1" error="有効な日付を入力してください" sqref="K252:M252" xr:uid="{65047B0E-937B-4889-B873-58DB9CB06416}">
      <formula1>92</formula1>
      <formula2>73415</formula2>
    </dataValidation>
    <dataValidation type="date" imeMode="halfAlpha" allowBlank="1" showInputMessage="1" showErrorMessage="1" error="有効な日付を入力してください" sqref="K253:M253" xr:uid="{438CACC9-C8C5-4481-9C4A-BCD71050AB6A}">
      <formula1>92</formula1>
      <formula2>73415</formula2>
    </dataValidation>
    <dataValidation type="date" imeMode="halfAlpha" allowBlank="1" showInputMessage="1" showErrorMessage="1" error="有効な日付を入力してください" sqref="O252" xr:uid="{2E7C04B8-C036-498C-A658-33EC5701469F}">
      <formula1>92</formula1>
      <formula2>73415</formula2>
    </dataValidation>
    <dataValidation type="date" imeMode="halfAlpha" allowBlank="1" showInputMessage="1" showErrorMessage="1" error="有効な日付を入力してください" sqref="O253" xr:uid="{B437304F-D4FE-463C-AC1F-26E09E6E7E90}">
      <formula1>92</formula1>
      <formula2>73415</formula2>
    </dataValidation>
    <dataValidation type="date" imeMode="halfAlpha" allowBlank="1" showInputMessage="1" showErrorMessage="1" error="有効な日付を入力してください" sqref="Q252" xr:uid="{680D6FEF-D8F2-47BF-B799-D1084D3689FA}">
      <formula1>92</formula1>
      <formula2>73415</formula2>
    </dataValidation>
    <dataValidation type="date" imeMode="halfAlpha" allowBlank="1" showInputMessage="1" showErrorMessage="1" error="有効な日付を入力してください" sqref="Q253" xr:uid="{32935A05-E156-4214-A621-E060FEA14847}">
      <formula1>92</formula1>
      <formula2>73415</formula2>
    </dataValidation>
    <dataValidation type="date" imeMode="halfAlpha" allowBlank="1" showInputMessage="1" showErrorMessage="1" error="有効な日付を入力してください" sqref="S252" xr:uid="{AB1FB199-4B7C-4606-84BD-1CAF7804B65C}">
      <formula1>92</formula1>
      <formula2>73415</formula2>
    </dataValidation>
    <dataValidation type="date" imeMode="halfAlpha" allowBlank="1" showInputMessage="1" showErrorMessage="1" error="有効な日付を入力してください" sqref="S253" xr:uid="{EE957BEE-346F-41C8-B3E1-AEBCCE0CDB53}">
      <formula1>92</formula1>
      <formula2>73415</formula2>
    </dataValidation>
    <dataValidation type="whole" imeMode="halfAlpha" allowBlank="1" showInputMessage="1" showErrorMessage="1" error="有効な数字を入力してください。10兆円以上になる場合は、9,999,999,999と入力してください" sqref="K254:N254" xr:uid="{ABB3DDBE-7FB2-4EA2-853B-F10EBA91084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54:P254" xr:uid="{09384A28-1160-4B57-BDAC-3B94D52DE46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54:R254" xr:uid="{D574D3BE-0A53-477F-B44C-E45E07DC6F8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54:T254" xr:uid="{54DC25D8-EAC5-4ADD-8C85-DE4FF4AA050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54:Y254" xr:uid="{71A19DD2-D9F0-419D-A464-3BC09F27C88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55:N255" xr:uid="{F42C0D0A-9C7D-427F-B309-A4C3FDACADE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55:P255" xr:uid="{30BEF681-9DAA-440B-A7D2-DEC37F231F5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55:R255" xr:uid="{B423AF8A-BDB4-42C0-9B3D-91017A6B148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55:T255" xr:uid="{4D7CCE81-2E94-4D09-9A69-31086E39E25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55:Y255" xr:uid="{BD03EA6A-B5ED-4509-8E7B-6AC416962C6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56:N256" xr:uid="{D3C9D077-F5B4-4FCB-9A96-779EA1163D0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56:P256" xr:uid="{3DB545D7-883C-4885-A1B5-D822E77320E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56:R256" xr:uid="{688185A1-3183-4910-9162-3C80FC2D1E8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56:T256" xr:uid="{27EDC446-F16C-41B5-9F47-E36C31EB035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56:Y256" xr:uid="{67982F39-2659-4896-9803-583A5899940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57:N257" xr:uid="{20FD9B8E-46C9-4F13-8B20-07551DAA7DA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57:P257" xr:uid="{75730F19-64D1-4E23-86C8-3098A834552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57:R257" xr:uid="{F1392E92-0E40-469E-A597-D5FFB971E59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57:T257" xr:uid="{5B0C8A2F-C0AD-43EF-9562-5C0C2A212A8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57:Y257" xr:uid="{A4662066-36F9-4DED-A3FE-CC2E09BB5DE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58:N258" xr:uid="{C4C2CD12-ADD2-4B1B-96BF-C7AD7C74E47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58:P258" xr:uid="{D44BDA64-E811-43E7-9381-7A6B298D049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58:R258" xr:uid="{0205D7FF-CD0B-4D19-B95B-41779E61377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58:T258" xr:uid="{342895A6-6FB1-45D5-829B-061706895FC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58:Y258" xr:uid="{FDA5CB27-2189-4F35-B099-4A6A56BF37B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59:N259" xr:uid="{9FDB9D1D-7F86-4E25-8BDE-9B663CFF125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59:P259" xr:uid="{CBA16B08-78B8-4104-BDB9-2C16A4BB487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59:R259" xr:uid="{ABA96EB4-9B8B-45F2-99C9-3AF0130CD89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59:T259" xr:uid="{FD8F496D-810B-469B-ACCB-B77461306CE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59:Y259" xr:uid="{FE83AC6E-ACDF-49A3-A111-E7266256E93E}">
      <formula1>-9999999999</formula1>
      <formula2>9999999999</formula2>
    </dataValidation>
    <dataValidation type="whole" imeMode="halfAlpha" allowBlank="1" showInputMessage="1" showErrorMessage="1" error="有効な数字を入力してください" sqref="K269:M269" xr:uid="{4DB5D570-C8E8-456E-B115-7DCAF86E2706}">
      <formula1>0</formula1>
      <formula2>9999999999</formula2>
    </dataValidation>
    <dataValidation type="whole" imeMode="halfAlpha" allowBlank="1" showInputMessage="1" showErrorMessage="1" error="有効な数字を入力してください" sqref="K270:M270" xr:uid="{209ACD99-61AA-4C43-B7E7-A6057E328E4F}">
      <formula1>0</formula1>
      <formula2>9999999999</formula2>
    </dataValidation>
    <dataValidation type="whole" imeMode="halfAlpha" allowBlank="1" showInputMessage="1" showErrorMessage="1" error="有効な数字を入力してください" sqref="K271:M271" xr:uid="{C7D7C8BE-B985-45EC-9729-C64797230903}">
      <formula1>0</formula1>
      <formula2>9999999999</formula2>
    </dataValidation>
    <dataValidation type="whole" imeMode="halfAlpha" allowBlank="1" showInputMessage="1" showErrorMessage="1" error="有効な数字を入力してください" sqref="K272:M272" xr:uid="{A20F6D16-A81B-4DC6-9A2A-2A60D0925E13}">
      <formula1>0</formula1>
      <formula2>9999999999</formula2>
    </dataValidation>
    <dataValidation type="whole" imeMode="halfAlpha" allowBlank="1" showInputMessage="1" showErrorMessage="1" error="有効な数字を入力してください" sqref="K273:M273" xr:uid="{EB881DAE-0127-4310-9088-3A40CEFF80EC}">
      <formula1>0</formula1>
      <formula2>9999999999</formula2>
    </dataValidation>
    <dataValidation type="whole" imeMode="halfAlpha" allowBlank="1" showInputMessage="1" showErrorMessage="1" error="有効な数字を入力してください" sqref="K274:M274" xr:uid="{51B84F19-EF58-41C9-A26E-F2C03BE642F6}">
      <formula1>0</formula1>
      <formula2>9999999999</formula2>
    </dataValidation>
    <dataValidation type="whole" imeMode="halfAlpha" allowBlank="1" showInputMessage="1" showErrorMessage="1" error="有効な数字を入力してください" sqref="K275:M275" xr:uid="{8E2EBF69-DC09-43FE-A746-96CFC4B30889}">
      <formula1>0</formula1>
      <formula2>9999999999</formula2>
    </dataValidation>
    <dataValidation type="whole" imeMode="halfAlpha" allowBlank="1" showInputMessage="1" showErrorMessage="1" error="有効な数字を入力してください" sqref="K276:M276" xr:uid="{890BA9B8-835A-4BA4-83CB-1A5E959C597C}">
      <formula1>0</formula1>
      <formula2>9999999999</formula2>
    </dataValidation>
    <dataValidation type="whole" imeMode="halfAlpha" allowBlank="1" showInputMessage="1" showErrorMessage="1" error="有効な数字を入力してください" sqref="K277:M277" xr:uid="{65A86F56-9C40-431A-9219-6755610F5B28}">
      <formula1>0</formula1>
      <formula2>9999999999</formula2>
    </dataValidation>
    <dataValidation type="whole" imeMode="halfAlpha" allowBlank="1" showInputMessage="1" showErrorMessage="1" error="有効な数字を入力してください" sqref="K278:M278" xr:uid="{3E2B6CDE-CCFC-4D63-8CC5-6F79A57F469E}">
      <formula1>0</formula1>
      <formula2>9999999999</formula2>
    </dataValidation>
    <dataValidation type="whole" imeMode="halfAlpha" allowBlank="1" showInputMessage="1" showErrorMessage="1" error="有効な数字を入力してください" sqref="K279:M279" xr:uid="{CAC2D0B7-AFF0-47D2-8CA5-A251FFE82C96}">
      <formula1>0</formula1>
      <formula2>9999999999</formula2>
    </dataValidation>
    <dataValidation type="whole" imeMode="halfAlpha" allowBlank="1" showInputMessage="1" showErrorMessage="1" error="有効な数字を入力してください" sqref="K280:M280" xr:uid="{2A7F82A8-8B65-4047-B03E-6E3A7A14AADC}">
      <formula1>0</formula1>
      <formula2>9999999999</formula2>
    </dataValidation>
    <dataValidation type="whole" imeMode="halfAlpha" allowBlank="1" showInputMessage="1" showErrorMessage="1" error="有効な数字を入力してください" sqref="K281:M281" xr:uid="{89E2C2DB-6709-4341-91EE-86405ED9A998}">
      <formula1>0</formula1>
      <formula2>9999999999</formula2>
    </dataValidation>
    <dataValidation type="whole" imeMode="halfAlpha" allowBlank="1" showInputMessage="1" showErrorMessage="1" error="有効な数字を入力してください" sqref="K282:M282" xr:uid="{88491986-D292-4125-873E-8ADD06EF03FF}">
      <formula1>0</formula1>
      <formula2>9999999999</formula2>
    </dataValidation>
    <dataValidation type="whole" imeMode="halfAlpha" allowBlank="1" showInputMessage="1" showErrorMessage="1" error="有効な数字を入力してください" sqref="K283:M283" xr:uid="{3D43A4CD-D252-4269-A1C2-D206D4207093}">
      <formula1>0</formula1>
      <formula2>9999999999</formula2>
    </dataValidation>
    <dataValidation type="whole" imeMode="halfAlpha" allowBlank="1" showInputMessage="1" showErrorMessage="1" error="有効な数字を入力してください" sqref="K284:M284" xr:uid="{8AEAD68B-FB56-49C9-9136-F7D3840F9405}">
      <formula1>0</formula1>
      <formula2>9999999999</formula2>
    </dataValidation>
    <dataValidation type="whole" imeMode="halfAlpha" allowBlank="1" showInputMessage="1" showErrorMessage="1" error="有効な数字を入力してください" sqref="K285:M285" xr:uid="{78E58B47-D603-4106-A1A5-F65D84BCE0E9}">
      <formula1>0</formula1>
      <formula2>9999999999</formula2>
    </dataValidation>
    <dataValidation type="whole" imeMode="halfAlpha" allowBlank="1" showInputMessage="1" showErrorMessage="1" error="有効な数字を入力してください" sqref="K286:M286" xr:uid="{DA9D49CF-4C58-4A96-A376-006F38980922}">
      <formula1>0</formula1>
      <formula2>9999999999</formula2>
    </dataValidation>
    <dataValidation type="whole" imeMode="halfAlpha" allowBlank="1" showInputMessage="1" showErrorMessage="1" error="有効な数字を入力してください" sqref="K287:M287" xr:uid="{B987A6B5-B5BC-4169-B72F-A6E13CD5B6FE}">
      <formula1>0</formula1>
      <formula2>9999999999</formula2>
    </dataValidation>
    <dataValidation type="whole" imeMode="halfAlpha" allowBlank="1" showInputMessage="1" showErrorMessage="1" error="有効な数字を入力してください" sqref="K288:M288" xr:uid="{D358EAF2-5144-4369-AC0E-1BDCA37CA600}">
      <formula1>0</formula1>
      <formula2>9999999999</formula2>
    </dataValidation>
    <dataValidation type="whole" imeMode="halfAlpha" allowBlank="1" showInputMessage="1" showErrorMessage="1" error="有効な数字を入力してください" sqref="K289:M289" xr:uid="{6CD706A1-4759-4485-B80E-6419F463070C}">
      <formula1>0</formula1>
      <formula2>9999999999</formula2>
    </dataValidation>
    <dataValidation type="whole" imeMode="halfAlpha" allowBlank="1" showInputMessage="1" showErrorMessage="1" error="有効な数字を入力してください" sqref="K290:M290" xr:uid="{8B136B32-E9DF-43DE-B13A-D14C50BB2CDB}">
      <formula1>0</formula1>
      <formula2>9999999999</formula2>
    </dataValidation>
    <dataValidation type="whole" imeMode="halfAlpha" allowBlank="1" showInputMessage="1" showErrorMessage="1" error="有効な数字を入力してください" sqref="K291:M291" xr:uid="{5E9D920D-F7BB-48DD-A458-DEE07EA4D41B}">
      <formula1>0</formula1>
      <formula2>9999999999</formula2>
    </dataValidation>
    <dataValidation type="whole" imeMode="halfAlpha" allowBlank="1" showInputMessage="1" showErrorMessage="1" error="有効な数字を入力してください" sqref="K292:M292" xr:uid="{4CDCA781-4EDB-4A8C-8632-2482C3F0A2D6}">
      <formula1>0</formula1>
      <formula2>9999999999</formula2>
    </dataValidation>
    <dataValidation type="whole" imeMode="halfAlpha" allowBlank="1" showInputMessage="1" showErrorMessage="1" error="有効な数字を入力してください" sqref="K293:M293" xr:uid="{D66B0B0D-A026-495D-A83C-D0607A4CB7A1}">
      <formula1>0</formula1>
      <formula2>9999999999</formula2>
    </dataValidation>
    <dataValidation type="whole" imeMode="halfAlpha" allowBlank="1" showInputMessage="1" showErrorMessage="1" error="有効な数字を入力してください" sqref="K294:M294" xr:uid="{6D66B8BC-638E-466C-8864-8AA8CA2C1117}">
      <formula1>0</formula1>
      <formula2>9999999999</formula2>
    </dataValidation>
    <dataValidation type="whole" imeMode="halfAlpha" allowBlank="1" showInputMessage="1" showErrorMessage="1" error="有効な数字を入力してください" sqref="S269" xr:uid="{B4CA7C33-3783-48BD-8DED-AAFD903661D8}">
      <formula1>0</formula1>
      <formula2>9999999999</formula2>
    </dataValidation>
    <dataValidation type="whole" imeMode="halfAlpha" allowBlank="1" showInputMessage="1" showErrorMessage="1" error="有効な数字を入力してください" sqref="S270" xr:uid="{7736E5A0-0543-4A8C-89EF-471C957E886A}">
      <formula1>0</formula1>
      <formula2>9999999999</formula2>
    </dataValidation>
    <dataValidation type="whole" imeMode="halfAlpha" allowBlank="1" showInputMessage="1" showErrorMessage="1" error="有効な数字を入力してください" sqref="S271" xr:uid="{5476408A-00A5-4EA2-8F2B-B0F6B8ABF39C}">
      <formula1>0</formula1>
      <formula2>9999999999</formula2>
    </dataValidation>
    <dataValidation type="whole" imeMode="halfAlpha" allowBlank="1" showInputMessage="1" showErrorMessage="1" error="有効な数字を入力してください" sqref="S272" xr:uid="{DB3F6758-B626-412D-A94F-EA8A2702C8C2}">
      <formula1>0</formula1>
      <formula2>9999999999</formula2>
    </dataValidation>
    <dataValidation type="whole" imeMode="halfAlpha" allowBlank="1" showInputMessage="1" showErrorMessage="1" error="有効な数字を入力してください" sqref="S273" xr:uid="{025B4C5A-96EB-416C-99D5-18DB1C1FF583}">
      <formula1>0</formula1>
      <formula2>9999999999</formula2>
    </dataValidation>
    <dataValidation type="whole" imeMode="halfAlpha" allowBlank="1" showInputMessage="1" showErrorMessage="1" error="有効な数字を入力してください" sqref="S274" xr:uid="{434007FD-F74A-461A-9547-640E77B5F62D}">
      <formula1>0</formula1>
      <formula2>9999999999</formula2>
    </dataValidation>
    <dataValidation type="whole" imeMode="halfAlpha" allowBlank="1" showInputMessage="1" showErrorMessage="1" error="有効な数字を入力してください" sqref="S275" xr:uid="{C25CE5A3-F6F9-4EFF-90B6-8CA06152D81D}">
      <formula1>0</formula1>
      <formula2>9999999999</formula2>
    </dataValidation>
    <dataValidation type="whole" imeMode="halfAlpha" allowBlank="1" showInputMessage="1" showErrorMessage="1" error="有効な数字を入力してください" sqref="S276" xr:uid="{5E640085-9FDD-4CDC-97C0-D1CEAE5CD440}">
      <formula1>0</formula1>
      <formula2>9999999999</formula2>
    </dataValidation>
    <dataValidation type="whole" imeMode="halfAlpha" allowBlank="1" showInputMessage="1" showErrorMessage="1" error="有効な数字を入力してください" sqref="S277" xr:uid="{C1F9C558-32D5-4AB3-9DCA-162F70E343A2}">
      <formula1>0</formula1>
      <formula2>9999999999</formula2>
    </dataValidation>
    <dataValidation type="whole" imeMode="halfAlpha" allowBlank="1" showInputMessage="1" showErrorMessage="1" error="有効な数字を入力してください" sqref="S278" xr:uid="{7CA85506-5B37-496D-AF99-C94788A97A11}">
      <formula1>0</formula1>
      <formula2>9999999999</formula2>
    </dataValidation>
    <dataValidation type="whole" imeMode="halfAlpha" allowBlank="1" showInputMessage="1" showErrorMessage="1" error="有効な数字を入力してください" sqref="S279" xr:uid="{BAA48BF1-EF8B-47B0-96AC-E2594F5FA90B}">
      <formula1>0</formula1>
      <formula2>9999999999</formula2>
    </dataValidation>
    <dataValidation type="whole" imeMode="halfAlpha" allowBlank="1" showInputMessage="1" showErrorMessage="1" error="有効な数字を入力してください" sqref="S280" xr:uid="{A5EC2B8E-55FA-4824-BCC1-6F2DDF46B821}">
      <formula1>0</formula1>
      <formula2>9999999999</formula2>
    </dataValidation>
    <dataValidation type="whole" imeMode="halfAlpha" allowBlank="1" showInputMessage="1" showErrorMessage="1" error="有効な数字を入力してください" sqref="S281" xr:uid="{C369F292-3EF5-47B1-8363-69040ECB9DD0}">
      <formula1>0</formula1>
      <formula2>9999999999</formula2>
    </dataValidation>
    <dataValidation type="whole" imeMode="halfAlpha" allowBlank="1" showInputMessage="1" showErrorMessage="1" error="有効な数字を入力してください" sqref="S282" xr:uid="{6332682E-3676-4A6D-BB23-E690B1D044A8}">
      <formula1>0</formula1>
      <formula2>9999999999</formula2>
    </dataValidation>
    <dataValidation type="whole" imeMode="halfAlpha" allowBlank="1" showInputMessage="1" showErrorMessage="1" error="有効な数字を入力してください" sqref="S283" xr:uid="{0C38536D-0B7C-4242-A435-BC1DDDF79146}">
      <formula1>0</formula1>
      <formula2>9999999999</formula2>
    </dataValidation>
    <dataValidation type="whole" imeMode="halfAlpha" allowBlank="1" showInputMessage="1" showErrorMessage="1" error="有効な数字を入力してください" sqref="S284" xr:uid="{90862EC4-F4AA-4BE7-9252-02852E9EAE1E}">
      <formula1>0</formula1>
      <formula2>9999999999</formula2>
    </dataValidation>
    <dataValidation type="whole" imeMode="halfAlpha" allowBlank="1" showInputMessage="1" showErrorMessage="1" error="有効な数字を入力してください" sqref="S285" xr:uid="{073A577F-351D-476C-BC6C-FF6E67583A3E}">
      <formula1>0</formula1>
      <formula2>9999999999</formula2>
    </dataValidation>
    <dataValidation type="whole" imeMode="halfAlpha" allowBlank="1" showInputMessage="1" showErrorMessage="1" error="有効な数字を入力してください" sqref="S286" xr:uid="{553C436E-2BFE-4F90-AFAD-C5477F6F413B}">
      <formula1>0</formula1>
      <formula2>9999999999</formula2>
    </dataValidation>
    <dataValidation type="whole" imeMode="halfAlpha" allowBlank="1" showInputMessage="1" showErrorMessage="1" error="有効な数字を入力してください" sqref="S287" xr:uid="{10393AFC-74FD-4B97-9946-5FEE446A21D2}">
      <formula1>0</formula1>
      <formula2>9999999999</formula2>
    </dataValidation>
    <dataValidation type="whole" imeMode="halfAlpha" allowBlank="1" showInputMessage="1" showErrorMessage="1" error="有効な数字を入力してください" sqref="S288" xr:uid="{45D625B7-A96A-40A6-9D00-C276FA2830E6}">
      <formula1>0</formula1>
      <formula2>9999999999</formula2>
    </dataValidation>
    <dataValidation type="whole" imeMode="halfAlpha" allowBlank="1" showInputMessage="1" showErrorMessage="1" error="有効な数字を入力してください" sqref="S289" xr:uid="{533C123C-7321-4E39-90D6-23B717DC799A}">
      <formula1>0</formula1>
      <formula2>9999999999</formula2>
    </dataValidation>
    <dataValidation type="whole" imeMode="halfAlpha" allowBlank="1" showInputMessage="1" showErrorMessage="1" error="有効な数字を入力してください" sqref="S290" xr:uid="{5E9924DB-6D1C-45B0-B471-89A137339C14}">
      <formula1>0</formula1>
      <formula2>9999999999</formula2>
    </dataValidation>
    <dataValidation type="whole" imeMode="halfAlpha" allowBlank="1" showInputMessage="1" showErrorMessage="1" error="有効な数字を入力してください" sqref="S291" xr:uid="{C7992153-08B0-4BB8-B878-C976A497961A}">
      <formula1>0</formula1>
      <formula2>9999999999</formula2>
    </dataValidation>
    <dataValidation type="whole" imeMode="halfAlpha" allowBlank="1" showInputMessage="1" showErrorMessage="1" error="有効な数字を入力してください" sqref="S292" xr:uid="{8ACB0002-61AD-40D2-93C2-39A88D3E4C7A}">
      <formula1>0</formula1>
      <formula2>9999999999</formula2>
    </dataValidation>
    <dataValidation type="whole" imeMode="halfAlpha" allowBlank="1" showInputMessage="1" showErrorMessage="1" error="有効な数字を入力してください" sqref="S293" xr:uid="{468F9607-F52C-43EC-92C2-E8BBCECAACAE}">
      <formula1>0</formula1>
      <formula2>9999999999</formula2>
    </dataValidation>
    <dataValidation type="whole" imeMode="halfAlpha" allowBlank="1" showInputMessage="1" showErrorMessage="1" error="有効な数字を入力してください" sqref="S294" xr:uid="{19986C64-640C-4C69-A997-DDE5E1890053}">
      <formula1>0</formula1>
      <formula2>9999999999</formula2>
    </dataValidation>
    <dataValidation type="list" imeMode="halfAlpha" allowBlank="1" showInputMessage="1" showErrorMessage="1" error="リストから選択してください" sqref="L308" xr:uid="{B28FAACC-98C8-40C0-B2CB-8E3F25A120F4}">
      <formula1>"○,　"</formula1>
    </dataValidation>
    <dataValidation type="list" imeMode="halfAlpha" allowBlank="1" showInputMessage="1" showErrorMessage="1" error="リストから選択してください" sqref="T308:Y308" xr:uid="{EDC50310-E416-4662-BB28-16271CE68FD0}">
      <formula1>"有,無,　"</formula1>
    </dataValidation>
    <dataValidation type="list" imeMode="halfAlpha" allowBlank="1" showInputMessage="1" showErrorMessage="1" error="リストから選択してください" sqref="L309" xr:uid="{3988A97C-E959-4613-8CC2-6EEC85E05724}">
      <formula1>"○,　"</formula1>
    </dataValidation>
    <dataValidation type="list" imeMode="halfAlpha" allowBlank="1" showInputMessage="1" showErrorMessage="1" error="リストから選択してください" sqref="T309:Y309" xr:uid="{F760A7D5-98EA-436D-81AD-04067DD0BE87}">
      <formula1>"有,無,　"</formula1>
    </dataValidation>
    <dataValidation type="list" imeMode="halfAlpha" allowBlank="1" showInputMessage="1" showErrorMessage="1" error="リストから選択してください" sqref="L310" xr:uid="{1930EA2C-B0CE-468C-98F7-B611C1AB5FAE}">
      <formula1>"○,　"</formula1>
    </dataValidation>
    <dataValidation type="list" imeMode="halfAlpha" allowBlank="1" showInputMessage="1" showErrorMessage="1" error="リストから選択してください" sqref="T310:Y310" xr:uid="{15CC7220-EE3C-480E-83F5-6C6B43CAE56F}">
      <formula1>"有,無,　"</formula1>
    </dataValidation>
    <dataValidation type="list" imeMode="halfAlpha" allowBlank="1" showInputMessage="1" showErrorMessage="1" error="リストから選択してください" sqref="L311" xr:uid="{88CB9A9E-8E91-459E-ADA7-5027CD18C1E8}">
      <formula1>"○,　"</formula1>
    </dataValidation>
    <dataValidation type="list" imeMode="halfAlpha" allowBlank="1" showInputMessage="1" showErrorMessage="1" error="リストから選択してください" sqref="T311:Y311" xr:uid="{F491104B-425E-4B56-BBAC-6B0A92E4FF29}">
      <formula1>"有,無,　"</formula1>
    </dataValidation>
    <dataValidation type="list" imeMode="halfAlpha" allowBlank="1" showInputMessage="1" showErrorMessage="1" error="リストから選択してください" sqref="L312" xr:uid="{C91F1898-16A4-415C-9FD8-2B4AD2C9E27E}">
      <formula1>"○,　"</formula1>
    </dataValidation>
    <dataValidation type="list" imeMode="halfAlpha" allowBlank="1" showInputMessage="1" showErrorMessage="1" error="リストから選択してください" sqref="T312:Y312" xr:uid="{B1E400EB-B68C-4EDA-8DF4-ECB21D2E0416}">
      <formula1>"有,無,　"</formula1>
    </dataValidation>
    <dataValidation type="list" imeMode="halfAlpha" allowBlank="1" showInputMessage="1" showErrorMessage="1" error="リストから選択してください" sqref="L313" xr:uid="{66B57C8D-124C-4B7E-BFB2-C7B7EA116369}">
      <formula1>"○,　"</formula1>
    </dataValidation>
    <dataValidation type="list" imeMode="halfAlpha" allowBlank="1" showInputMessage="1" showErrorMessage="1" error="リストから選択してください" sqref="T313:Y313" xr:uid="{41FB94F7-3F5C-4361-8BC9-C0ACCF2B6553}">
      <formula1>"有,無,　"</formula1>
    </dataValidation>
    <dataValidation type="list" imeMode="halfAlpha" allowBlank="1" showInputMessage="1" showErrorMessage="1" error="リストから選択してください" sqref="L314" xr:uid="{8D0A48EA-58F1-4635-8414-ABF9402DE2CB}">
      <formula1>"○,　"</formula1>
    </dataValidation>
    <dataValidation type="list" imeMode="halfAlpha" allowBlank="1" showInputMessage="1" showErrorMessage="1" error="リストから選択してください" sqref="T314:Y314" xr:uid="{A7DA4903-75E5-424B-A261-90730EB810BF}">
      <formula1>"有,無,　"</formula1>
    </dataValidation>
    <dataValidation type="list" imeMode="halfAlpha" allowBlank="1" showInputMessage="1" showErrorMessage="1" error="リストから選択してください" sqref="L315" xr:uid="{B7696877-8D38-4E8B-B84F-C084CC8B0EA9}">
      <formula1>"○,　"</formula1>
    </dataValidation>
    <dataValidation type="list" imeMode="halfAlpha" allowBlank="1" showInputMessage="1" showErrorMessage="1" error="リストから選択してください" sqref="T315:Y315" xr:uid="{6CF2F73F-C2EC-41DC-98A6-34A82FB19037}">
      <formula1>"有,無,　"</formula1>
    </dataValidation>
    <dataValidation type="list" imeMode="halfAlpha" allowBlank="1" showInputMessage="1" showErrorMessage="1" error="リストから選択してください" sqref="L316" xr:uid="{FC2928C8-9EB6-4F39-9EB9-8FB3354C86FC}">
      <formula1>"○,　"</formula1>
    </dataValidation>
    <dataValidation type="list" imeMode="halfAlpha" allowBlank="1" showInputMessage="1" showErrorMessage="1" error="リストから選択してください" sqref="T316:Y316" xr:uid="{051BD966-D1C0-4D7A-B6B9-CD57FC687ED5}">
      <formula1>"有,無,　"</formula1>
    </dataValidation>
    <dataValidation type="list" imeMode="halfAlpha" allowBlank="1" showInputMessage="1" showErrorMessage="1" error="リストから選択してください" sqref="L317" xr:uid="{92A703FE-213A-4532-B286-DA513F824AF9}">
      <formula1>"○,　"</formula1>
    </dataValidation>
    <dataValidation type="list" imeMode="halfAlpha" allowBlank="1" showInputMessage="1" showErrorMessage="1" error="リストから選択してください" sqref="T317:Y317" xr:uid="{2208F8AF-5028-4CFA-A586-BDD22EE307B2}">
      <formula1>"有,無,　"</formula1>
    </dataValidation>
    <dataValidation type="list" imeMode="halfAlpha" allowBlank="1" showInputMessage="1" showErrorMessage="1" error="リストから選択してください" sqref="L318" xr:uid="{1E66C799-E3AC-4940-86B0-58A21C2978E2}">
      <formula1>"○,　"</formula1>
    </dataValidation>
    <dataValidation type="list" imeMode="halfAlpha" allowBlank="1" showInputMessage="1" showErrorMessage="1" error="リストから選択してください" sqref="T318:Y318" xr:uid="{AF63B429-597D-44B3-B308-8CC3CCFDB113}">
      <formula1>"有,無,　"</formula1>
    </dataValidation>
    <dataValidation type="list" imeMode="halfAlpha" allowBlank="1" showInputMessage="1" showErrorMessage="1" error="リストから選択してください" sqref="L319" xr:uid="{08401E0D-2618-4EB0-A30A-F9DA9ED9159C}">
      <formula1>"○,　"</formula1>
    </dataValidation>
    <dataValidation type="list" imeMode="halfAlpha" allowBlank="1" showInputMessage="1" showErrorMessage="1" error="リストから選択してください" sqref="T319:Y319" xr:uid="{983BD2B5-87B0-4C4C-A4C6-43345A95E9ED}">
      <formula1>"有,無,　"</formula1>
    </dataValidation>
    <dataValidation type="list" imeMode="halfAlpha" allowBlank="1" showInputMessage="1" showErrorMessage="1" error="リストから選択してください" sqref="L320" xr:uid="{4505B199-4711-4695-A1C1-312CB4FB526A}">
      <formula1>"○,　"</formula1>
    </dataValidation>
    <dataValidation type="list" imeMode="halfAlpha" allowBlank="1" showInputMessage="1" showErrorMessage="1" error="リストから選択してください" sqref="T320:Y320" xr:uid="{6F877FE7-553C-406D-8D9F-367D97106D80}">
      <formula1>"有,無,　"</formula1>
    </dataValidation>
    <dataValidation type="list" imeMode="halfAlpha" allowBlank="1" showInputMessage="1" showErrorMessage="1" error="リストから選択してください" sqref="L321" xr:uid="{B703A3D1-8EF7-4F82-A388-3642A9F6BBEA}">
      <formula1>"○,　"</formula1>
    </dataValidation>
    <dataValidation type="list" imeMode="halfAlpha" allowBlank="1" showInputMessage="1" showErrorMessage="1" error="リストから選択してください" sqref="T321:Y321" xr:uid="{83ADC766-A275-4207-A908-D268BD62E2D7}">
      <formula1>"有,無,　"</formula1>
    </dataValidation>
    <dataValidation type="list" imeMode="halfAlpha" allowBlank="1" showInputMessage="1" showErrorMessage="1" error="リストから選択してください" sqref="L322" xr:uid="{A28516D6-D8EF-41C3-93B0-413D268AF96E}">
      <formula1>"○,　"</formula1>
    </dataValidation>
    <dataValidation type="list" imeMode="halfAlpha" allowBlank="1" showInputMessage="1" showErrorMessage="1" error="リストから選択してください" sqref="T322:Y322" xr:uid="{955CA450-EDE3-41F4-A106-429D96D04C52}">
      <formula1>"有,無,　"</formula1>
    </dataValidation>
    <dataValidation type="list" imeMode="halfAlpha" allowBlank="1" showInputMessage="1" showErrorMessage="1" error="リストから選択してください" sqref="L323" xr:uid="{A22512A9-2903-4845-85C9-086EE428EFAF}">
      <formula1>"○,　"</formula1>
    </dataValidation>
    <dataValidation type="list" imeMode="halfAlpha" allowBlank="1" showInputMessage="1" showErrorMessage="1" error="リストから選択してください" sqref="T323:Y323" xr:uid="{36D928A6-EEF0-43C7-8672-02665F0B01BF}">
      <formula1>"有,無,　"</formula1>
    </dataValidation>
    <dataValidation type="list" imeMode="halfAlpha" allowBlank="1" showInputMessage="1" showErrorMessage="1" error="リストから選択してください" sqref="L324" xr:uid="{6003AA33-1075-4FDD-B39D-E6500BD4CC32}">
      <formula1>"○,　"</formula1>
    </dataValidation>
    <dataValidation type="list" imeMode="halfAlpha" allowBlank="1" showInputMessage="1" showErrorMessage="1" error="リストから選択してください" sqref="T324:Y324" xr:uid="{9478AB14-BC13-43B8-9062-D0DC3A6C4ED0}">
      <formula1>"有,無,　"</formula1>
    </dataValidation>
    <dataValidation type="list" imeMode="halfAlpha" allowBlank="1" showInputMessage="1" showErrorMessage="1" error="リストから選択してください" sqref="L325" xr:uid="{957F7101-C440-4F28-8EF5-FA666851AB7A}">
      <formula1>"○,　"</formula1>
    </dataValidation>
    <dataValidation type="list" imeMode="halfAlpha" allowBlank="1" showInputMessage="1" showErrorMessage="1" error="リストから選択してください" sqref="T325:Y325" xr:uid="{FB37B109-CE5B-4213-B005-1BDF0DDE1679}">
      <formula1>"有,無,　"</formula1>
    </dataValidation>
    <dataValidation type="list" imeMode="halfAlpha" allowBlank="1" showInputMessage="1" showErrorMessage="1" error="リストから選択してください" sqref="L326" xr:uid="{0E192453-6B10-4CD0-A1B4-EDE41FFF952C}">
      <formula1>"○,　"</formula1>
    </dataValidation>
    <dataValidation type="list" imeMode="halfAlpha" allowBlank="1" showInputMessage="1" showErrorMessage="1" error="リストから選択してください" sqref="M326" xr:uid="{BF2E908F-D7DE-41BF-852D-54C487C222A5}">
      <formula1>"○,　"</formula1>
    </dataValidation>
    <dataValidation type="list" imeMode="halfAlpha" allowBlank="1" showInputMessage="1" showErrorMessage="1" error="リストから選択してください" sqref="T326:Y326" xr:uid="{A248A671-061C-466A-9B1C-B9811C144742}">
      <formula1>"有,無,　"</formula1>
    </dataValidation>
    <dataValidation type="list" imeMode="halfAlpha" allowBlank="1" showInputMessage="1" showErrorMessage="1" error="リストから選択してください" sqref="L327" xr:uid="{DC5C37FF-E7DB-4E03-A091-7526DBFAB1E7}">
      <formula1>"○,　"</formula1>
    </dataValidation>
    <dataValidation type="list" imeMode="halfAlpha" allowBlank="1" showInputMessage="1" showErrorMessage="1" error="リストから選択してください" sqref="M327" xr:uid="{D90899A2-A03F-416E-A7EA-C2A9608C1A85}">
      <formula1>"○,　"</formula1>
    </dataValidation>
    <dataValidation type="list" imeMode="halfAlpha" allowBlank="1" showInputMessage="1" showErrorMessage="1" error="リストから選択してください" sqref="T327:Y327" xr:uid="{355D1E9C-8A57-408F-B815-1334211987A3}">
      <formula1>"有,無,　"</formula1>
    </dataValidation>
    <dataValidation type="list" imeMode="halfAlpha" allowBlank="1" showInputMessage="1" showErrorMessage="1" error="リストから選択してください" sqref="L328" xr:uid="{38E18063-502A-4C31-A0A1-A1112B8D4040}">
      <formula1>"○,　"</formula1>
    </dataValidation>
    <dataValidation type="list" imeMode="halfAlpha" allowBlank="1" showInputMessage="1" showErrorMessage="1" error="リストから選択してください" sqref="M328" xr:uid="{E812C4D4-D144-4CE4-ACE9-6A16F698A5A7}">
      <formula1>"○,　"</formula1>
    </dataValidation>
    <dataValidation type="list" imeMode="halfAlpha" allowBlank="1" showInputMessage="1" showErrorMessage="1" error="リストから選択してください" sqref="T328:Y328" xr:uid="{76E9893E-8ABC-4B09-A184-A17CDD0465A8}">
      <formula1>"有,無,　"</formula1>
    </dataValidation>
    <dataValidation type="list" imeMode="halfAlpha" allowBlank="1" showInputMessage="1" showErrorMessage="1" error="リストから選択してください" sqref="L329" xr:uid="{E916D29D-D683-4E1F-9B08-14DE7CF96DFE}">
      <formula1>"○,　"</formula1>
    </dataValidation>
    <dataValidation type="list" imeMode="halfAlpha" allowBlank="1" showInputMessage="1" showErrorMessage="1" error="リストから選択してください" sqref="M329" xr:uid="{04E68431-DD8B-457E-B6E4-0ED88514207E}">
      <formula1>"○,　"</formula1>
    </dataValidation>
    <dataValidation type="list" imeMode="halfAlpha" allowBlank="1" showInputMessage="1" showErrorMessage="1" error="リストから選択してください" sqref="T329:Y329" xr:uid="{6E9B3E31-579B-4D8A-9C29-122811FFE9D6}">
      <formula1>"有,無,　"</formula1>
    </dataValidation>
    <dataValidation type="list" imeMode="halfAlpha" allowBlank="1" showInputMessage="1" showErrorMessage="1" error="リストから選択してください" sqref="L330" xr:uid="{970EA6E3-1123-4573-BD5B-98F9C15CFD11}">
      <formula1>"○,　"</formula1>
    </dataValidation>
    <dataValidation type="list" imeMode="halfAlpha" allowBlank="1" showInputMessage="1" showErrorMessage="1" error="リストから選択してください" sqref="M330" xr:uid="{FC3C1B31-669D-4B79-BBB3-DE9C4C1A24E8}">
      <formula1>"○,　"</formula1>
    </dataValidation>
    <dataValidation type="list" imeMode="halfAlpha" allowBlank="1" showInputMessage="1" showErrorMessage="1" error="リストから選択してください" sqref="T330:Y330" xr:uid="{A42439BA-9250-41F0-B56F-2DFB1C5C742C}">
      <formula1>"有,無,　"</formula1>
    </dataValidation>
    <dataValidation type="list" imeMode="halfAlpha" allowBlank="1" showInputMessage="1" showErrorMessage="1" error="リストから選択してください" sqref="L331" xr:uid="{B8C6763A-42FA-478B-A372-30FEB57AA311}">
      <formula1>"○,　"</formula1>
    </dataValidation>
    <dataValidation type="list" imeMode="halfAlpha" allowBlank="1" showInputMessage="1" showErrorMessage="1" error="リストから選択してください" sqref="M331" xr:uid="{7C3B0688-EE00-477C-B6B6-4D25F60E5E4C}">
      <formula1>"○,　"</formula1>
    </dataValidation>
    <dataValidation type="list" imeMode="halfAlpha" allowBlank="1" showInputMessage="1" showErrorMessage="1" error="リストから選択してください" sqref="T331:Y331" xr:uid="{49BCD153-D6AE-4504-9982-B8D22A0BAD38}">
      <formula1>"有,無,　"</formula1>
    </dataValidation>
    <dataValidation type="list" imeMode="halfAlpha" allowBlank="1" showInputMessage="1" showErrorMessage="1" error="リストから選択してください" sqref="L332" xr:uid="{992D85FC-A6EE-4850-A17C-7C608F84A0E7}">
      <formula1>"○,　"</formula1>
    </dataValidation>
    <dataValidation type="list" imeMode="halfAlpha" allowBlank="1" showInputMessage="1" showErrorMessage="1" error="リストから選択してください" sqref="M332" xr:uid="{34FC5568-01D2-4ADF-86DB-0A95D3737BF7}">
      <formula1>"○,　"</formula1>
    </dataValidation>
    <dataValidation type="list" imeMode="halfAlpha" allowBlank="1" showInputMessage="1" showErrorMessage="1" error="リストから選択してください" sqref="T332:Y332" xr:uid="{4AAC1107-0B1D-43EA-8208-FC1D0BE88DC2}">
      <formula1>"有,無,　"</formula1>
    </dataValidation>
    <dataValidation type="list" imeMode="halfAlpha" allowBlank="1" showInputMessage="1" showErrorMessage="1" error="リストから選択してください" sqref="L333" xr:uid="{64AFCF8D-8C63-43FE-BDFE-53EEFEA27302}">
      <formula1>"○,　"</formula1>
    </dataValidation>
    <dataValidation type="list" imeMode="halfAlpha" allowBlank="1" showInputMessage="1" showErrorMessage="1" error="リストから選択してください" sqref="M333" xr:uid="{7878F328-FC6D-4DA9-B9BD-CA0CF27AEFC8}">
      <formula1>"○,　"</formula1>
    </dataValidation>
    <dataValidation type="list" imeMode="halfAlpha" allowBlank="1" showInputMessage="1" showErrorMessage="1" error="リストから選択してください" sqref="T333:Y333" xr:uid="{F33A689F-31F3-4753-90BB-7A39DE79C47A}">
      <formula1>"有,無,　"</formula1>
    </dataValidation>
    <dataValidation type="list" imeMode="halfAlpha" allowBlank="1" showInputMessage="1" showErrorMessage="1" error="リストから選択してください" sqref="L334" xr:uid="{3A5CEB37-E1A3-42AF-A82F-E44AD13650A5}">
      <formula1>"○,　"</formula1>
    </dataValidation>
    <dataValidation type="list" imeMode="halfAlpha" allowBlank="1" showInputMessage="1" showErrorMessage="1" error="リストから選択してください" sqref="M334" xr:uid="{978C4A95-D048-43C9-AB98-B4C4BD921D7C}">
      <formula1>"○,　"</formula1>
    </dataValidation>
    <dataValidation type="list" imeMode="halfAlpha" allowBlank="1" showInputMessage="1" showErrorMessage="1" error="リストから選択してください" sqref="T334:Y334" xr:uid="{F5B1F57C-CC43-4269-B1AC-20549106FD39}">
      <formula1>"有,無,　"</formula1>
    </dataValidation>
    <dataValidation type="list" imeMode="halfAlpha" allowBlank="1" showInputMessage="1" showErrorMessage="1" error="リストから選択してください" sqref="L335" xr:uid="{D5843C03-4629-495F-A756-6DD243CF3FF8}">
      <formula1>"○,　"</formula1>
    </dataValidation>
    <dataValidation type="list" imeMode="halfAlpha" allowBlank="1" showInputMessage="1" showErrorMessage="1" error="リストから選択してください" sqref="M335" xr:uid="{25B5376C-DE8F-42D6-BFE9-729B1E99E3DA}">
      <formula1>"○,　"</formula1>
    </dataValidation>
    <dataValidation type="list" imeMode="halfAlpha" allowBlank="1" showInputMessage="1" showErrorMessage="1" error="リストから選択してください" sqref="T335:Y335" xr:uid="{C83356A6-E76E-4713-8794-8E8D13E4086C}">
      <formula1>"有,無,　"</formula1>
    </dataValidation>
    <dataValidation type="list" imeMode="halfAlpha" allowBlank="1" showInputMessage="1" showErrorMessage="1" error="リストから選択してください" sqref="L336" xr:uid="{37D98A7F-E17B-41A9-A235-5BB558784A7B}">
      <formula1>"○,　"</formula1>
    </dataValidation>
    <dataValidation type="list" imeMode="halfAlpha" allowBlank="1" showInputMessage="1" showErrorMessage="1" error="リストから選択してください" sqref="M336" xr:uid="{0E565650-B71E-41D1-9CE5-7B2DB4867717}">
      <formula1>"○,　"</formula1>
    </dataValidation>
    <dataValidation type="list" imeMode="halfAlpha" allowBlank="1" showInputMessage="1" showErrorMessage="1" error="リストから選択してください" sqref="T336:Y336" xr:uid="{5109EBB1-BBA8-487F-AF88-5F937A7748D7}">
      <formula1>"有,無,　"</formula1>
    </dataValidation>
    <dataValidation type="list" imeMode="halfAlpha" allowBlank="1" showInputMessage="1" showErrorMessage="1" error="リストから選択してください" sqref="L337" xr:uid="{B48E88A3-45D7-4581-9AFC-E0FA66921EFC}">
      <formula1>"○,　"</formula1>
    </dataValidation>
    <dataValidation type="list" imeMode="halfAlpha" allowBlank="1" showInputMessage="1" showErrorMessage="1" error="リストから選択してください" sqref="M337" xr:uid="{B95F8320-BBA6-4074-811D-AEED9FA3B3D4}">
      <formula1>"○,　"</formula1>
    </dataValidation>
    <dataValidation type="list" imeMode="halfAlpha" allowBlank="1" showInputMessage="1" showErrorMessage="1" error="リストから選択してください" sqref="T337:Y337" xr:uid="{45D2C2F3-18E9-466E-AA49-7A68A465CA7C}">
      <formula1>"有,無,　"</formula1>
    </dataValidation>
    <dataValidation type="list" imeMode="halfAlpha" allowBlank="1" showInputMessage="1" showErrorMessage="1" error="リストから選択してください" sqref="L338" xr:uid="{408D6F14-66E7-4C3D-B19F-7C5678F3E8D8}">
      <formula1>"○,　"</formula1>
    </dataValidation>
    <dataValidation type="list" imeMode="halfAlpha" allowBlank="1" showInputMessage="1" showErrorMessage="1" error="リストから選択してください" sqref="M338" xr:uid="{0E2D605D-309C-4062-8322-261B496A98BB}">
      <formula1>"○,　"</formula1>
    </dataValidation>
    <dataValidation type="list" imeMode="halfAlpha" allowBlank="1" showInputMessage="1" showErrorMessage="1" error="リストから選択してください" sqref="T338:Y338" xr:uid="{BBEF9500-7F16-4ABA-B1C3-9655F1D7187D}">
      <formula1>"有,無,　"</formula1>
    </dataValidation>
    <dataValidation type="list" imeMode="halfAlpha" allowBlank="1" showInputMessage="1" showErrorMessage="1" error="リストから選択してください" sqref="L339" xr:uid="{0E656278-CFF8-4E92-9D62-F4BA41E1B263}">
      <formula1>"○,　"</formula1>
    </dataValidation>
    <dataValidation type="list" imeMode="halfAlpha" allowBlank="1" showInputMessage="1" showErrorMessage="1" error="リストから選択してください" sqref="M339" xr:uid="{016AB48F-AB5C-4DE6-AEB6-6144F106A992}">
      <formula1>"○,　"</formula1>
    </dataValidation>
    <dataValidation type="list" imeMode="halfAlpha" allowBlank="1" showInputMessage="1" showErrorMessage="1" error="リストから選択してください" sqref="T339:Y339" xr:uid="{FCAB21E6-DE9A-466E-83C6-36177A08746C}">
      <formula1>"有,無,　"</formula1>
    </dataValidation>
    <dataValidation type="list" imeMode="halfAlpha" allowBlank="1" showInputMessage="1" showErrorMessage="1" error="リストから選択してください" sqref="L340" xr:uid="{FB28A0AF-BE71-4FC8-9939-65BBBE84E4BC}">
      <formula1>"○,　"</formula1>
    </dataValidation>
    <dataValidation type="list" imeMode="halfAlpha" allowBlank="1" showInputMessage="1" showErrorMessage="1" error="リストから選択してください" sqref="M340" xr:uid="{87A129BA-BEB0-4547-B1C2-B128323CE3F0}">
      <formula1>"○,　"</formula1>
    </dataValidation>
    <dataValidation type="list" imeMode="halfAlpha" allowBlank="1" showInputMessage="1" showErrorMessage="1" error="リストから選択してください" sqref="T340:Y340" xr:uid="{3DC049B2-FD81-4199-AC18-40E228EA3CD2}">
      <formula1>"有,無,　"</formula1>
    </dataValidation>
    <dataValidation type="list" imeMode="halfAlpha" allowBlank="1" showInputMessage="1" showErrorMessage="1" error="リストから選択してください" sqref="L341" xr:uid="{C14E5DE0-0629-41A0-B58C-C13BFB2FE915}">
      <formula1>"○,　"</formula1>
    </dataValidation>
    <dataValidation type="list" imeMode="halfAlpha" allowBlank="1" showInputMessage="1" showErrorMessage="1" error="リストから選択してください" sqref="M341" xr:uid="{2555FE50-5F45-464C-A2FD-B6C7F733EFDE}">
      <formula1>"○,　"</formula1>
    </dataValidation>
    <dataValidation type="list" imeMode="halfAlpha" allowBlank="1" showInputMessage="1" showErrorMessage="1" error="リストから選択してください" sqref="T341:Y341" xr:uid="{ABD94C35-B984-490E-B1B4-2A038E5B54DA}">
      <formula1>"有,無,　"</formula1>
    </dataValidation>
    <dataValidation type="list" imeMode="halfAlpha" allowBlank="1" showInputMessage="1" showErrorMessage="1" error="リストから選択してください" sqref="L342" xr:uid="{23968486-A1FC-4E7D-8B7E-A9F5EBB0AAA3}">
      <formula1>"○,　"</formula1>
    </dataValidation>
    <dataValidation type="list" imeMode="halfAlpha" allowBlank="1" showInputMessage="1" showErrorMessage="1" error="リストから選択してください" sqref="M342" xr:uid="{A04176D5-66A7-448F-ADBF-BFAE437A8F73}">
      <formula1>"○,　"</formula1>
    </dataValidation>
    <dataValidation type="list" imeMode="halfAlpha" allowBlank="1" showInputMessage="1" showErrorMessage="1" error="リストから選択してください" sqref="T342:Y342" xr:uid="{07859456-921C-44F3-81CE-0AE15CDCB891}">
      <formula1>"有,無,　"</formula1>
    </dataValidation>
    <dataValidation type="list" imeMode="halfAlpha" allowBlank="1" showInputMessage="1" showErrorMessage="1" error="リストから選択してください" sqref="L343" xr:uid="{646BDF87-2C22-4597-B71C-B5E72D728997}">
      <formula1>"○,　"</formula1>
    </dataValidation>
    <dataValidation type="list" imeMode="halfAlpha" allowBlank="1" showInputMessage="1" showErrorMessage="1" error="リストから選択してください" sqref="M343" xr:uid="{429ABC06-38DF-439A-8EF0-D70CD87C3F6A}">
      <formula1>"○,　"</formula1>
    </dataValidation>
    <dataValidation type="list" imeMode="halfAlpha" allowBlank="1" showInputMessage="1" showErrorMessage="1" error="リストから選択してください" sqref="T343:Y343" xr:uid="{2BF2E57C-BAC6-4B2D-A8A3-EAB4E6EC49E9}">
      <formula1>"有,無,　"</formula1>
    </dataValidation>
    <dataValidation type="list" imeMode="halfAlpha" allowBlank="1" showInputMessage="1" showErrorMessage="1" error="リストから選択してください" sqref="L344" xr:uid="{9F98EC6E-C15D-40C1-A259-AFF88132A5F7}">
      <formula1>"○,　"</formula1>
    </dataValidation>
    <dataValidation type="list" imeMode="halfAlpha" allowBlank="1" showInputMessage="1" showErrorMessage="1" error="リストから選択してください" sqref="M344" xr:uid="{D6574CD2-EF6D-4108-996F-F705FD5884C2}">
      <formula1>"○,　"</formula1>
    </dataValidation>
    <dataValidation type="list" imeMode="halfAlpha" allowBlank="1" showInputMessage="1" showErrorMessage="1" error="リストから選択してください" sqref="T344:Y344" xr:uid="{984185D6-3DBB-4D94-BEE4-9252A8530C41}">
      <formula1>"有,無,　"</formula1>
    </dataValidation>
    <dataValidation type="list" imeMode="halfAlpha" allowBlank="1" showInputMessage="1" showErrorMessage="1" error="リストから選択してください" sqref="L345" xr:uid="{617AD898-7109-4050-8446-38784EB10D11}">
      <formula1>"○,　"</formula1>
    </dataValidation>
    <dataValidation type="list" imeMode="halfAlpha" allowBlank="1" showInputMessage="1" showErrorMessage="1" error="リストから選択してください" sqref="M345" xr:uid="{4BE0DDB7-77B7-4877-8F9E-98F5133A6EF4}">
      <formula1>"○,　"</formula1>
    </dataValidation>
    <dataValidation type="list" imeMode="halfAlpha" allowBlank="1" showInputMessage="1" showErrorMessage="1" error="リストから選択してください" sqref="T345:Y345" xr:uid="{61468D8C-9AAB-4E89-80FF-2B860F2098D4}">
      <formula1>"有,無,　"</formula1>
    </dataValidation>
    <dataValidation type="list" imeMode="halfAlpha" allowBlank="1" showInputMessage="1" showErrorMessage="1" error="リストから選択してください" sqref="L346" xr:uid="{4996FF26-E1E7-45F4-A469-90085FAF9C01}">
      <formula1>"○,　"</formula1>
    </dataValidation>
    <dataValidation type="list" imeMode="halfAlpha" allowBlank="1" showInputMessage="1" showErrorMessage="1" error="リストから選択してください" sqref="M346" xr:uid="{E970CC51-725C-4400-B048-6E7527D87440}">
      <formula1>"○,　"</formula1>
    </dataValidation>
    <dataValidation type="list" imeMode="halfAlpha" allowBlank="1" showInputMessage="1" showErrorMessage="1" error="リストから選択してください" sqref="T346:Y346" xr:uid="{89ACD695-BE42-4D9C-AA3B-9DA0B49410EE}">
      <formula1>"有,無,　"</formula1>
    </dataValidation>
    <dataValidation type="list" imeMode="halfAlpha" allowBlank="1" showInputMessage="1" showErrorMessage="1" error="リストから選択してください" sqref="L347" xr:uid="{702FFA58-CE75-49CA-B199-1455A54832FC}">
      <formula1>"○,　"</formula1>
    </dataValidation>
    <dataValidation type="list" imeMode="halfAlpha" allowBlank="1" showInputMessage="1" showErrorMessage="1" error="リストから選択してください" sqref="T347:Y347" xr:uid="{8B06861C-F7EE-4D74-9A01-AFB2233F8629}">
      <formula1>"有,無,　"</formula1>
    </dataValidation>
    <dataValidation type="list" imeMode="halfAlpha" allowBlank="1" showInputMessage="1" showErrorMessage="1" error="リストから選択してください" sqref="L348" xr:uid="{67CA2D57-0B9A-404A-A3C2-79E522BE72DC}">
      <formula1>"○,　"</formula1>
    </dataValidation>
    <dataValidation type="list" imeMode="halfAlpha" allowBlank="1" showInputMessage="1" showErrorMessage="1" error="リストから選択してください" sqref="T348:Y348" xr:uid="{C89782B2-B83F-40A2-B0DA-6662E01DE9C2}">
      <formula1>"有,無,　"</formula1>
    </dataValidation>
    <dataValidation type="list" imeMode="halfAlpha" allowBlank="1" showInputMessage="1" showErrorMessage="1" error="リストから選択してください" sqref="L349" xr:uid="{BC5E20F6-AC0D-45FE-B765-94098893B738}">
      <formula1>"○,　"</formula1>
    </dataValidation>
    <dataValidation type="list" imeMode="halfAlpha" allowBlank="1" showInputMessage="1" showErrorMessage="1" error="リストから選択してください" sqref="T349:Y349" xr:uid="{80FC1F06-E51D-445A-BF6D-414A5583C218}">
      <formula1>"有,無,　"</formula1>
    </dataValidation>
    <dataValidation type="list" imeMode="halfAlpha" allowBlank="1" showInputMessage="1" showErrorMessage="1" error="リストから選択してください" sqref="L350" xr:uid="{64B4C9D7-0F94-4088-B7F9-E126C3C0EC06}">
      <formula1>"○,　"</formula1>
    </dataValidation>
    <dataValidation type="list" imeMode="halfAlpha" allowBlank="1" showInputMessage="1" showErrorMessage="1" error="リストから選択してください" sqref="T350:Y350" xr:uid="{D7973C88-0511-4451-A4F5-B508E6AAB11E}">
      <formula1>"有,無,　"</formula1>
    </dataValidation>
    <dataValidation type="list" imeMode="halfAlpha" allowBlank="1" showInputMessage="1" showErrorMessage="1" error="リストから選択してください" sqref="L351" xr:uid="{4F98C797-331A-4895-9989-983FD1CF82E1}">
      <formula1>"○,　"</formula1>
    </dataValidation>
    <dataValidation type="list" imeMode="halfAlpha" allowBlank="1" showInputMessage="1" showErrorMessage="1" error="リストから選択してください" sqref="T351:Y351" xr:uid="{41BC28C8-8800-445C-86C4-B91421CE2B37}">
      <formula1>"有,無,　"</formula1>
    </dataValidation>
    <dataValidation type="list" imeMode="halfAlpha" allowBlank="1" showInputMessage="1" showErrorMessage="1" error="リストから選択してください" sqref="L352" xr:uid="{ACFCDD23-E255-4184-87E4-E37CAF9A4C05}">
      <formula1>"○,　"</formula1>
    </dataValidation>
    <dataValidation type="list" imeMode="halfAlpha" allowBlank="1" showInputMessage="1" showErrorMessage="1" error="リストから選択してください" sqref="T352:Y352" xr:uid="{73F04981-897D-468D-AFEE-AC42E36AC315}">
      <formula1>"有,無,　"</formula1>
    </dataValidation>
    <dataValidation type="list" imeMode="halfAlpha" allowBlank="1" showInputMessage="1" showErrorMessage="1" error="リストから選択してください" sqref="L353" xr:uid="{5D213AB5-2502-41B2-AC49-5199ECFBD829}">
      <formula1>"○,　"</formula1>
    </dataValidation>
    <dataValidation type="list" imeMode="halfAlpha" allowBlank="1" showInputMessage="1" showErrorMessage="1" error="リストから選択してください" sqref="T353:Y353" xr:uid="{369E2699-2364-47A2-B121-926D27139013}">
      <formula1>"有,無,　"</formula1>
    </dataValidation>
    <dataValidation type="list" imeMode="halfAlpha" allowBlank="1" showInputMessage="1" showErrorMessage="1" error="リストから選択してください" sqref="L354" xr:uid="{9CBA42D5-3EC3-457B-917D-B82116E7E036}">
      <formula1>"○,　"</formula1>
    </dataValidation>
    <dataValidation type="list" imeMode="halfAlpha" allowBlank="1" showInputMessage="1" showErrorMessage="1" error="リストから選択してください" sqref="T354:Y354" xr:uid="{684145AC-CC7F-433F-B43E-3355E33A2B3F}">
      <formula1>"有,無,　"</formula1>
    </dataValidation>
    <dataValidation type="list" imeMode="halfAlpha" allowBlank="1" showInputMessage="1" showErrorMessage="1" error="リストから選択してください" sqref="L355" xr:uid="{700AAFF8-36DF-4FE0-8645-D02C9AFB3529}">
      <formula1>"○,　"</formula1>
    </dataValidation>
    <dataValidation type="list" imeMode="halfAlpha" allowBlank="1" showInputMessage="1" showErrorMessage="1" error="リストから選択してください" sqref="T355:Y355" xr:uid="{520787B5-D1B3-43D9-A422-1A2CADFC3104}">
      <formula1>"有,無,　"</formula1>
    </dataValidation>
    <dataValidation type="list" imeMode="halfAlpha" allowBlank="1" showInputMessage="1" showErrorMessage="1" error="リストから選択してください" sqref="L356" xr:uid="{85795BB2-B622-4108-A10A-F5185D8DECFE}">
      <formula1>"○,　"</formula1>
    </dataValidation>
    <dataValidation type="list" imeMode="halfAlpha" allowBlank="1" showInputMessage="1" showErrorMessage="1" error="リストから選択してください" sqref="T356:Y356" xr:uid="{B47B67A2-0EC9-4EB6-ADB9-1ACD11EA9634}">
      <formula1>"有,無,　"</formula1>
    </dataValidation>
    <dataValidation type="list" imeMode="halfAlpha" allowBlank="1" showInputMessage="1" showErrorMessage="1" error="リストから選択してください" sqref="L357" xr:uid="{F1879B63-067F-41C7-9ABD-46D325A81070}">
      <formula1>"○,　"</formula1>
    </dataValidation>
    <dataValidation type="list" imeMode="halfAlpha" allowBlank="1" showInputMessage="1" showErrorMessage="1" error="リストから選択してください" sqref="M357" xr:uid="{A00EC083-0564-4612-93EB-BE9C8047BF06}">
      <formula1>"○,　"</formula1>
    </dataValidation>
    <dataValidation type="list" imeMode="halfAlpha" allowBlank="1" showInputMessage="1" showErrorMessage="1" error="リストから選択してください" sqref="T357:Y357" xr:uid="{F196735B-1077-4F66-9D5F-725C85F5AB47}">
      <formula1>"有,無,　"</formula1>
    </dataValidation>
    <dataValidation type="list" imeMode="halfAlpha" allowBlank="1" showInputMessage="1" showErrorMessage="1" error="リストから選択してください" sqref="L358" xr:uid="{3186F3BA-B162-4488-97AD-58015076D654}">
      <formula1>"○,　"</formula1>
    </dataValidation>
    <dataValidation type="list" imeMode="halfAlpha" allowBlank="1" showInputMessage="1" showErrorMessage="1" error="リストから選択してください" sqref="M358" xr:uid="{0B07F1B1-283D-4731-829B-AE34BEC50B11}">
      <formula1>"○,　"</formula1>
    </dataValidation>
    <dataValidation type="list" imeMode="halfAlpha" allowBlank="1" showInputMessage="1" showErrorMessage="1" error="リストから選択してください" sqref="T358:Y358" xr:uid="{5B792945-6CC8-4CB6-905C-E09575991E9B}">
      <formula1>"有,無,　"</formula1>
    </dataValidation>
    <dataValidation type="list" imeMode="halfAlpha" allowBlank="1" showInputMessage="1" showErrorMessage="1" error="リストから選択してください" sqref="L359" xr:uid="{A18839EC-143F-4F92-9A91-771BFE57C845}">
      <formula1>"○,　"</formula1>
    </dataValidation>
    <dataValidation type="list" imeMode="halfAlpha" allowBlank="1" showInputMessage="1" showErrorMessage="1" error="リストから選択してください" sqref="M359" xr:uid="{C4F7CB47-8B0D-41BE-9CE7-67FCDB382E52}">
      <formula1>"○,　"</formula1>
    </dataValidation>
    <dataValidation type="list" imeMode="halfAlpha" allowBlank="1" showInputMessage="1" showErrorMessage="1" error="リストから選択してください" sqref="T359:Y359" xr:uid="{1300D0F5-8958-414B-844B-BC584D1C7D45}">
      <formula1>"有,無,　"</formula1>
    </dataValidation>
    <dataValidation type="list" imeMode="halfAlpha" allowBlank="1" showInputMessage="1" showErrorMessage="1" error="リストから選択してください" sqref="L360" xr:uid="{E8D35EF1-A5D8-4DD2-A103-66A1B5F76473}">
      <formula1>"○,　"</formula1>
    </dataValidation>
    <dataValidation type="list" imeMode="halfAlpha" allowBlank="1" showInputMessage="1" showErrorMessage="1" error="リストから選択してください" sqref="M360" xr:uid="{09F4FD58-C399-4717-B494-548FCED7B73F}">
      <formula1>"○,　"</formula1>
    </dataValidation>
    <dataValidation type="list" imeMode="halfAlpha" allowBlank="1" showInputMessage="1" showErrorMessage="1" error="リストから選択してください" sqref="T360:Y360" xr:uid="{6E47D3A7-594F-4169-AF08-76D85221A1AC}">
      <formula1>"有,無,　"</formula1>
    </dataValidation>
    <dataValidation type="list" imeMode="halfAlpha" allowBlank="1" showInputMessage="1" showErrorMessage="1" error="リストから選択してください" sqref="L361" xr:uid="{7304C6AC-69A0-42FF-80AA-5914BF8F5DAF}">
      <formula1>"○,　"</formula1>
    </dataValidation>
    <dataValidation type="list" imeMode="halfAlpha" allowBlank="1" showInputMessage="1" showErrorMessage="1" error="リストから選択してください" sqref="M361" xr:uid="{2CAA9C27-1765-4A80-839D-80D620953634}">
      <formula1>"○,　"</formula1>
    </dataValidation>
    <dataValidation type="list" imeMode="halfAlpha" allowBlank="1" showInputMessage="1" showErrorMessage="1" error="リストから選択してください" sqref="T361:Y361" xr:uid="{C0395065-43CD-4991-B2CE-947ECA0B2790}">
      <formula1>"有,無,　"</formula1>
    </dataValidation>
    <dataValidation type="list" imeMode="halfAlpha" allowBlank="1" showInputMessage="1" showErrorMessage="1" error="リストから選択してください" sqref="L362" xr:uid="{C8FF76E2-13EB-4B80-BD74-BA294216B542}">
      <formula1>"○,　"</formula1>
    </dataValidation>
    <dataValidation type="list" imeMode="halfAlpha" allowBlank="1" showInputMessage="1" showErrorMessage="1" error="リストから選択してください" sqref="M362" xr:uid="{971FC140-EB3A-4009-8852-9420715C726E}">
      <formula1>"○,　"</formula1>
    </dataValidation>
    <dataValidation type="list" imeMode="halfAlpha" allowBlank="1" showInputMessage="1" showErrorMessage="1" error="リストから選択してください" sqref="T362:Y362" xr:uid="{C17DC013-4A44-486B-B39E-3D636A333E40}">
      <formula1>"有,無,　"</formula1>
    </dataValidation>
    <dataValidation type="list" imeMode="halfAlpha" allowBlank="1" showInputMessage="1" showErrorMessage="1" error="リストから選択してください" sqref="L363" xr:uid="{010063C5-00EB-4962-A4A4-CC87B35EB7DC}">
      <formula1>"○,　"</formula1>
    </dataValidation>
    <dataValidation type="list" imeMode="halfAlpha" allowBlank="1" showInputMessage="1" showErrorMessage="1" error="リストから選択してください" sqref="M363" xr:uid="{27233D05-2FB8-442F-A986-CFB701E05627}">
      <formula1>"○,　"</formula1>
    </dataValidation>
    <dataValidation type="list" imeMode="halfAlpha" allowBlank="1" showInputMessage="1" showErrorMessage="1" error="リストから選択してください" sqref="T363:Y363" xr:uid="{9A86D991-92A2-4B14-B92E-ABC0AF7E9AAE}">
      <formula1>"有,無,　"</formula1>
    </dataValidation>
    <dataValidation type="list" imeMode="halfAlpha" allowBlank="1" showInputMessage="1" showErrorMessage="1" error="リストから選択してください" sqref="L364" xr:uid="{FD3DA522-1E9E-41A4-8679-BEEF1E16E56C}">
      <formula1>"○,　"</formula1>
    </dataValidation>
    <dataValidation type="list" imeMode="halfAlpha" allowBlank="1" showInputMessage="1" showErrorMessage="1" error="リストから選択してください" sqref="M364" xr:uid="{4E7AD728-C1B1-4932-B257-C9324EFFA2D9}">
      <formula1>"○,　"</formula1>
    </dataValidation>
    <dataValidation type="list" imeMode="halfAlpha" allowBlank="1" showInputMessage="1" showErrorMessage="1" error="リストから選択してください" sqref="T364:Y364" xr:uid="{7FD90076-8E21-4BC5-A984-0C9CE82B2AAF}">
      <formula1>"有,無,　"</formula1>
    </dataValidation>
    <dataValidation type="list" imeMode="halfAlpha" allowBlank="1" showInputMessage="1" showErrorMessage="1" error="リストから選択してください" sqref="L365" xr:uid="{61AC3EFC-3934-4734-967D-89FE3496AC8B}">
      <formula1>"○,　"</formula1>
    </dataValidation>
    <dataValidation type="list" imeMode="halfAlpha" allowBlank="1" showInputMessage="1" showErrorMessage="1" error="リストから選択してください" sqref="T365:Y365" xr:uid="{0AB99CF4-F44A-42D5-8434-E32779058147}">
      <formula1>"有,無,　"</formula1>
    </dataValidation>
    <dataValidation type="list" imeMode="halfAlpha" allowBlank="1" showInputMessage="1" showErrorMessage="1" error="リストから選択してください" sqref="L366:L367" xr:uid="{EAA55CBA-315F-41BB-860B-BB7EB52DE577}">
      <formula1>"○,　"</formula1>
    </dataValidation>
    <dataValidation type="list" imeMode="halfAlpha" allowBlank="1" showInputMessage="1" showErrorMessage="1" error="リストから選択してください" sqref="T366:Y367" xr:uid="{0EFA961D-E003-4612-96F0-54E2E2C5E5B6}">
      <formula1>"有,無,　"</formula1>
    </dataValidation>
    <dataValidation type="list" imeMode="halfAlpha" allowBlank="1" showInputMessage="1" showErrorMessage="1" error="リストから選択してください" sqref="L368" xr:uid="{AA787195-03A2-4E3C-A4E2-0BBF5E088FFE}">
      <formula1>"○,　"</formula1>
    </dataValidation>
    <dataValidation type="list" imeMode="halfAlpha" allowBlank="1" showInputMessage="1" showErrorMessage="1" error="リストから選択してください" sqref="T368:Y368" xr:uid="{079EDA46-5F74-4682-95DD-0CA14C557A01}">
      <formula1>"有,無,　"</formula1>
    </dataValidation>
    <dataValidation type="list" imeMode="halfAlpha" allowBlank="1" showInputMessage="1" showErrorMessage="1" error="リストから選択してください" sqref="L369" xr:uid="{2BB7BDFE-6048-4F96-89AB-ECD3CDED0659}">
      <formula1>"○,　"</formula1>
    </dataValidation>
    <dataValidation type="list" imeMode="halfAlpha" allowBlank="1" showInputMessage="1" showErrorMessage="1" error="リストから選択してください" sqref="T369:Y369" xr:uid="{A7962A60-DA10-4576-8A26-60407864929C}">
      <formula1>"有,無,　"</formula1>
    </dataValidation>
    <dataValidation type="list" imeMode="halfAlpha" allowBlank="1" showInputMessage="1" showErrorMessage="1" error="リストから選択してください" sqref="L370" xr:uid="{3FFD53B4-5CDF-47EC-B3AA-B05BE05CFCEC}">
      <formula1>"○,　"</formula1>
    </dataValidation>
    <dataValidation type="list" imeMode="halfAlpha" allowBlank="1" showInputMessage="1" showErrorMessage="1" error="リストから選択してください" sqref="T370:Y370" xr:uid="{3E61BC45-A19F-457C-B491-6B5A206C5FD0}">
      <formula1>"有,無,　"</formula1>
    </dataValidation>
    <dataValidation type="list" imeMode="halfAlpha" allowBlank="1" showInputMessage="1" showErrorMessage="1" error="リストから選択してください" sqref="L371" xr:uid="{7CAB2076-3DDD-436E-90A9-4B683F50F6AC}">
      <formula1>"○,　"</formula1>
    </dataValidation>
    <dataValidation type="list" imeMode="halfAlpha" allowBlank="1" showInputMessage="1" showErrorMessage="1" error="リストから選択してください" sqref="T371:Y371" xr:uid="{0C41715A-96E0-433A-B6C1-A2510B148385}">
      <formula1>"有,無,　"</formula1>
    </dataValidation>
    <dataValidation type="list" imeMode="halfAlpha" allowBlank="1" showInputMessage="1" showErrorMessage="1" error="リストから選択してください" sqref="L372:L376" xr:uid="{9818EDAC-A10A-4822-A55D-75EA6E3D3AF4}">
      <formula1>"○,　"</formula1>
    </dataValidation>
    <dataValidation type="list" imeMode="halfAlpha" allowBlank="1" showInputMessage="1" showErrorMessage="1" error="リストから選択してください" sqref="T372:Y376" xr:uid="{D9A30124-083F-4FD0-9E1C-3DFC02BE179E}">
      <formula1>"有,無,　"</formula1>
    </dataValidation>
    <dataValidation type="date" imeMode="halfAlpha" allowBlank="1" showInputMessage="1" showErrorMessage="1" error="有効な日付を入力してください" sqref="R308:S310" xr:uid="{13B7CD5F-7B73-4396-881D-0409138C0B83}">
      <formula1>92</formula1>
      <formula2>73415</formula2>
    </dataValidation>
    <dataValidation type="date" imeMode="halfAlpha" allowBlank="1" showInputMessage="1" showErrorMessage="1" error="有効な日付を入力してください" sqref="R311:S311" xr:uid="{B5C2B30F-92E0-4AAB-8074-7729C32A0C09}">
      <formula1>92</formula1>
      <formula2>73415</formula2>
    </dataValidation>
    <dataValidation type="date" imeMode="halfAlpha" allowBlank="1" showInputMessage="1" showErrorMessage="1" error="有効な日付を入力してください" sqref="R326:S346" xr:uid="{A3E5CCFA-8DD3-4495-B997-A70B2F09F51E}">
      <formula1>92</formula1>
      <formula2>73415</formula2>
    </dataValidation>
    <dataValidation type="date" imeMode="halfAlpha" allowBlank="1" showInputMessage="1" showErrorMessage="1" error="有効な日付を入力してください" sqref="R356:S356" xr:uid="{A4F4108D-FCB4-4170-ABC1-F561547575C7}">
      <formula1>92</formula1>
      <formula2>73415</formula2>
    </dataValidation>
    <dataValidation type="date" imeMode="halfAlpha" allowBlank="1" showInputMessage="1" showErrorMessage="1" error="有効な日付を入力してください" sqref="R357:S364" xr:uid="{5D53704D-07CE-4865-A345-91EE7DACFE53}">
      <formula1>92</formula1>
      <formula2>73415</formula2>
    </dataValidation>
    <dataValidation type="date" imeMode="halfAlpha" allowBlank="1" showInputMessage="1" showErrorMessage="1" error="有効な日付を入力してください" sqref="R365:S365" xr:uid="{DC5A6C6C-C612-412E-BCEB-9332A7350EA0}">
      <formula1>92</formula1>
      <formula2>73415</formula2>
    </dataValidation>
    <dataValidation type="date" imeMode="halfAlpha" allowBlank="1" showInputMessage="1" showErrorMessage="1" error="有効な日付を入力してください" sqref="R366:S366" xr:uid="{4B4ABF69-8284-4696-A92C-80E20D47D9B0}">
      <formula1>92</formula1>
      <formula2>73415</formula2>
    </dataValidation>
    <dataValidation type="date" imeMode="halfAlpha" allowBlank="1" showInputMessage="1" showErrorMessage="1" error="有効な日付を入力してください" sqref="R367:S367" xr:uid="{6F714DA1-0419-4AAB-8CDF-C8CD2C3A7D3A}">
      <formula1>92</formula1>
      <formula2>73415</formula2>
    </dataValidation>
    <dataValidation type="date" imeMode="halfAlpha" allowBlank="1" showInputMessage="1" showErrorMessage="1" error="有効な日付を入力してください" sqref="R368:S368" xr:uid="{BA1AADAA-E82B-4DF0-A323-784BA4675F03}">
      <formula1>92</formula1>
      <formula2>73415</formula2>
    </dataValidation>
    <dataValidation type="date" imeMode="halfAlpha" allowBlank="1" showInputMessage="1" showErrorMessage="1" error="有効な日付を入力してください" sqref="R369:S369" xr:uid="{FA1B8903-7816-4A94-B4CE-FF14616AF38D}">
      <formula1>92</formula1>
      <formula2>73415</formula2>
    </dataValidation>
    <dataValidation type="date" imeMode="halfAlpha" allowBlank="1" showInputMessage="1" showErrorMessage="1" error="有効な日付を入力してください" sqref="R370:S370" xr:uid="{812A5DC0-C3C2-4D29-AB04-D0123D485BB7}">
      <formula1>92</formula1>
      <formula2>73415</formula2>
    </dataValidation>
    <dataValidation type="date" imeMode="halfAlpha" allowBlank="1" showInputMessage="1" showErrorMessage="1" error="有効な日付を入力してください" sqref="R371:S371" xr:uid="{107D46C8-A6EC-4173-8E42-611284CE1E34}">
      <formula1>92</formula1>
      <formula2>73415</formula2>
    </dataValidation>
    <dataValidation type="date" imeMode="halfAlpha" allowBlank="1" showInputMessage="1" showErrorMessage="1" error="有効な日付を入力してください" sqref="R372:S372" xr:uid="{F9AB0BA0-C277-433D-9540-B76C0C3BAF5D}">
      <formula1>92</formula1>
      <formula2>73415</formula2>
    </dataValidation>
    <dataValidation type="date" imeMode="halfAlpha" allowBlank="1" showInputMessage="1" showErrorMessage="1" error="有効な日付を入力してください" sqref="R373:S373" xr:uid="{6C131F63-5493-4F4E-8E76-FBE875B030C7}">
      <formula1>92</formula1>
      <formula2>73415</formula2>
    </dataValidation>
    <dataValidation type="date" imeMode="halfAlpha" allowBlank="1" showInputMessage="1" showErrorMessage="1" error="有効な日付を入力してください" sqref="R374:S374" xr:uid="{8DD08015-A103-43A3-A679-62297ECA88F7}">
      <formula1>92</formula1>
      <formula2>73415</formula2>
    </dataValidation>
    <dataValidation type="date" imeMode="halfAlpha" allowBlank="1" showInputMessage="1" showErrorMessage="1" error="有効な日付を入力してください" sqref="R375:S375" xr:uid="{B515C402-4951-4D3A-82A4-C8FB7F20E03E}">
      <formula1>92</formula1>
      <formula2>73415</formula2>
    </dataValidation>
    <dataValidation type="date" imeMode="halfAlpha" allowBlank="1" showInputMessage="1" showErrorMessage="1" error="有効な日付を入力してください" sqref="R376:S376" xr:uid="{E4EBB58D-CA05-4271-B943-BC875B84E395}">
      <formula1>92</formula1>
      <formula2>73415</formula2>
    </dataValidation>
    <dataValidation type="list" imeMode="halfAlpha" allowBlank="1" showInputMessage="1" showErrorMessage="1" error="リストから選択してください" sqref="E395:G395" xr:uid="{E3B4125F-A634-493D-B266-E9F4B5262624}">
      <formula1>"親会社,子会社,　"</formula1>
    </dataValidation>
    <dataValidation type="list" imeMode="halfAlpha" allowBlank="1" showInputMessage="1" showErrorMessage="1" error="リストから選択してください" sqref="E396:G396" xr:uid="{12A21695-D1B7-4AE1-9D0A-47B9C0C2B6E7}">
      <formula1>"親会社,子会社,　"</formula1>
    </dataValidation>
    <dataValidation type="list" imeMode="halfAlpha" allowBlank="1" showInputMessage="1" showErrorMessage="1" error="リストから選択してください" sqref="E397:G397" xr:uid="{E472D53B-AE60-4934-A84C-DB8091E0A2D9}">
      <formula1>"親会社,子会社,　"</formula1>
    </dataValidation>
    <dataValidation type="list" imeMode="halfAlpha" allowBlank="1" showInputMessage="1" showErrorMessage="1" error="リストから選択してください" sqref="E398:G398" xr:uid="{C2A5D75B-CC9B-4D52-A6D9-D4AD3F3B6C3A}">
      <formula1>"親会社,子会社,　"</formula1>
    </dataValidation>
    <dataValidation type="list" imeMode="halfAlpha" allowBlank="1" showInputMessage="1" showErrorMessage="1" error="リストから選択してください" sqref="E399:G399" xr:uid="{67FA26B1-C88F-452C-AAF4-84F567BD9B20}">
      <formula1>"親会社,子会社,　"</formula1>
    </dataValidation>
    <dataValidation type="list" imeMode="halfAlpha" allowBlank="1" showInputMessage="1" showErrorMessage="1" error="リストから選択してください" sqref="E400:G400" xr:uid="{D084207A-7FE9-446F-915F-A2096A7A0719}">
      <formula1>"親会社,子会社,　"</formula1>
    </dataValidation>
    <dataValidation type="list" imeMode="halfAlpha" allowBlank="1" showInputMessage="1" showErrorMessage="1" error="リストから選択してください" sqref="E401:G401" xr:uid="{26B5E750-4D92-4566-B81E-C2F4ADCDA156}">
      <formula1>"親会社,子会社,　"</formula1>
    </dataValidation>
    <dataValidation type="list" imeMode="halfAlpha" allowBlank="1" showInputMessage="1" showErrorMessage="1" error="リストから選択してください" sqref="E402:G402" xr:uid="{C7D48E30-4F15-451B-90F9-9886E43F5E5F}">
      <formula1>"親会社,子会社,　"</formula1>
    </dataValidation>
    <dataValidation type="list" imeMode="halfAlpha" allowBlank="1" showInputMessage="1" showErrorMessage="1" error="リストから選択してください" sqref="E403:G403" xr:uid="{EFF4D10A-806C-40DA-859D-39B0E2381715}">
      <formula1>"親会社,子会社,　"</formula1>
    </dataValidation>
    <dataValidation type="list" imeMode="halfAlpha" allowBlank="1" showInputMessage="1" showErrorMessage="1" error="リストから選択してください" sqref="E404:G404" xr:uid="{90546EA8-A01D-4470-BDFC-0FFCD5E6D900}">
      <formula1>"親会社,子会社,　"</formula1>
    </dataValidation>
    <dataValidation type="list" imeMode="halfAlpha" allowBlank="1" showInputMessage="1" showErrorMessage="1" error="リストから選択してください" sqref="E405:G405" xr:uid="{14ABD8DB-34A1-4D87-A187-8E394F1515AA}">
      <formula1>"親会社,子会社,　"</formula1>
    </dataValidation>
    <dataValidation type="list" imeMode="halfAlpha" allowBlank="1" showInputMessage="1" showErrorMessage="1" error="リストから選択してください" sqref="E406:G406" xr:uid="{96B2B7CC-8960-4D17-9D89-3D4CEB0C8061}">
      <formula1>"親会社,子会社,　"</formula1>
    </dataValidation>
    <dataValidation type="list" imeMode="halfAlpha" allowBlank="1" showInputMessage="1" showErrorMessage="1" error="リストから選択してください" sqref="E407:G407" xr:uid="{705E0553-8CE0-4534-B855-D2AC6980DCD0}">
      <formula1>"親会社,子会社,　"</formula1>
    </dataValidation>
    <dataValidation type="list" imeMode="halfAlpha" allowBlank="1" showInputMessage="1" showErrorMessage="1" error="リストから選択してください" sqref="E408:G408" xr:uid="{756D0226-8574-4D70-AECE-3829C9C4EBFF}">
      <formula1>"親会社,子会社,　"</formula1>
    </dataValidation>
    <dataValidation type="list" imeMode="halfAlpha" allowBlank="1" showInputMessage="1" showErrorMessage="1" error="リストから選択してください" sqref="E409:G409" xr:uid="{BC088406-C524-426E-B0C1-9990292ACB9E}">
      <formula1>"親会社,子会社,　"</formula1>
    </dataValidation>
    <dataValidation type="list" imeMode="halfAlpha" allowBlank="1" showInputMessage="1" showErrorMessage="1" error="リストから選択してください" sqref="E410:G410" xr:uid="{6CB47DED-44D7-474B-8DE3-76EBAF51662C}">
      <formula1>"親会社,子会社,　"</formula1>
    </dataValidation>
    <dataValidation type="list" imeMode="halfAlpha" allowBlank="1" showInputMessage="1" showErrorMessage="1" error="リストから選択してください" sqref="E411:G411" xr:uid="{46D41783-0A91-41FE-A774-6DF45C1C056F}">
      <formula1>"親会社,子会社,　"</formula1>
    </dataValidation>
    <dataValidation type="list" imeMode="halfAlpha" allowBlank="1" showInputMessage="1" showErrorMessage="1" error="リストから選択してください" sqref="E412:G412" xr:uid="{435B83E9-574D-404D-A215-380B3A24726E}">
      <formula1>"親会社,子会社,　"</formula1>
    </dataValidation>
    <dataValidation type="list" imeMode="halfAlpha" allowBlank="1" showInputMessage="1" showErrorMessage="1" error="リストから選択してください" sqref="E413:G413" xr:uid="{D8749E9E-D8E9-4663-97CC-BEC1BCF6ECA7}">
      <formula1>"親会社,子会社,　"</formula1>
    </dataValidation>
    <dataValidation type="list" imeMode="halfAlpha" allowBlank="1" showInputMessage="1" showErrorMessage="1" error="リストから選択してください" sqref="E414:G414" xr:uid="{E532D426-6835-468F-924E-92A5C5BC0B87}">
      <formula1>"親会社,子会社,　"</formula1>
    </dataValidation>
  </dataValidations>
  <pageMargins left="0.19685039370078741" right="0.19685039370078741" top="0.39370078740157483" bottom="0.19685039370078741" header="0.19685039370078741" footer="0.19685039370078741"/>
  <pageSetup paperSize="9" scale="65" fitToHeight="0" orientation="portrait" r:id="rId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ColWidth="9" defaultRowHeight="13.5" x14ac:dyDescent="0.15"/>
  <cols>
    <col min="1" max="16384" width="9" style="217"/>
  </cols>
  <sheetData>
    <row r="1" spans="1:1" x14ac:dyDescent="0.15">
      <c r="A1" s="217"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217" t="str">
        <f>"@神奈川県@和歌山県@鹿児島県@"</f>
        <v>@神奈川県@和歌山県@鹿児島県@</v>
      </c>
    </row>
    <row r="3" spans="1:1" x14ac:dyDescent="0.15">
      <c r="A3" s="217" t="s">
        <v>217</v>
      </c>
    </row>
    <row r="4" spans="1:1" x14ac:dyDescent="0.15">
      <c r="A4" s="217" t="s">
        <v>218</v>
      </c>
    </row>
  </sheetData>
  <sheetProtection algorithmName="SHA-512" hashValue="X1ZfynX7WaQrouxnq+9PI/q9SI+Ig/mRmVsjaWh5ZtTyG37FLBjZFhRePHi9th78/ZfITcnYOmDSlAISPmFhug==" saltValue="fSM2glJjGNsFbhmQs+c/0w==" spinCount="100000" sheet="1" objects="1" scenarios="1"/>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希望</vt:lpstr>
      <vt:lpstr>都道府県3</vt:lpstr>
      <vt:lpstr>都道府県4</vt:lpstr>
      <vt:lpstr>日付例</vt:lpstr>
      <vt:lpstr>日付例_s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2024-03-28T01:34:05Z</cp:lastPrinted>
  <dcterms:created xsi:type="dcterms:W3CDTF">2018-07-20T07:50:20Z</dcterms:created>
  <dcterms:modified xsi:type="dcterms:W3CDTF">2026-03-24T00:47:32Z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7f0afc0d-dcdc-43e2-87eb-00d6d54f8cb8</vt:lpwstr>
  </property>
</Properties>
</file>