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AU63" i="11" l="1"/>
  <c r="AP63" i="11"/>
  <c r="AF88" i="11"/>
  <c r="AA34" i="11" l="1"/>
  <c r="AA32" i="11"/>
  <c r="AA31" i="11"/>
  <c r="AA30" i="11"/>
  <c r="AA29" i="11"/>
  <c r="AA28" i="11"/>
  <c r="AA7" i="11"/>
  <c r="AP23" i="11"/>
  <c r="AA23" i="11"/>
  <c r="V23" i="11"/>
  <c r="Q23" i="11"/>
  <c r="BG35" i="9" l="1"/>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CO34" i="9" s="1"/>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C35" i="9"/>
  <c r="U34" i="9" s="1"/>
  <c r="U35" i="9" s="1"/>
  <c r="U36" i="9" s="1"/>
  <c r="BW34" i="9"/>
  <c r="C34" i="9"/>
  <c r="AM34" i="9" l="1"/>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<sst xmlns="http://schemas.openxmlformats.org/spreadsheetml/2006/main" count="1057" uniqueCount="574">
  <si>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</si>
  <si>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</si>
  <si>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</si>
  <si>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</si>
  <si>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</si>
  <si>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</si>
  <si>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</si>
  <si>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</si>
  <si>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</si>
  <si>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</si>
  <si>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</si>
  <si>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</si>
  <si>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</si>
  <si>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</si>
  <si>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</si>
  <si>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</si>
  <si>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</si>
  <si>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</si>
  <si>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</si>
  <si>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</si>
  <si>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</si>
  <si>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</si>
  <si>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</si>
  <si>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</si>
  <si>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</si>
  <si>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</si>
  <si>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</si>
  <si>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</si>
  <si>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</si>
  <si>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</si>
  <si>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</si>
  <si>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</si>
  <si>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</si>
  <si>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</si>
  <si>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</si>
  <si>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</si>
  <si>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</si>
  <si>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</si>
  <si>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</si>
  <si>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</si>
  <si>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</si>
  <si>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</si>
  <si>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</si>
  <si>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</si>
  <si>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</si>
  <si>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</si>
  <si>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</si>
  <si>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</si>
  <si>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</si>
  <si>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</si>
  <si>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</si>
  <si>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</si>
  <si>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</si>
  <si>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</si>
  <si>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</si>
  <si>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</si>
  <si>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</si>
  <si>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</si>
  <si>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</si>
  <si>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</si>
  <si>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</si>
  <si>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</si>
  <si>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</si>
  <si>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</si>
  <si>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</si>
  <si>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</si>
  <si>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</si>
  <si>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</si>
  <si>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</si>
  <si>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</si>
  <si>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</si>
  <si>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</si>
  <si>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</si>
  <si>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</si>
  <si>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</si>
  <si>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</si>
  <si>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</si>
  <si>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</si>
  <si>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</si>
  <si>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</si>
  <si>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</si>
  <si>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</si>
  <si>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</si>
  <si>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</si>
  <si>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</si>
  <si>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</si>
  <si>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</si>
  <si>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</si>
  <si>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</si>
  <si>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</si>
  <si>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</si>
  <si>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</si>
  <si>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</si>
  <si>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</si>
  <si>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</si>
  <si>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</si>
  <si>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</si>
  <si>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</si>
  <si>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</si>
  <si>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</si>
  <si>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</si>
  <si>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</si>
  <si>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</si>
  <si>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</si>
  <si>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</si>
  <si>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</si>
  <si>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</si>
  <si>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</si>
  <si>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</si>
  <si>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</si>
  <si>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</si>
  <si>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</si>
  <si>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</si>
  <si>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</si>
  <si>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</si>
  <si>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</si>
  <si>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</si>
  <si>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</si>
  <si>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</si>
  <si>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</si>
  <si>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</si>
  <si>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</si>
  <si>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</si>
  <si>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</si>
  <si>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</si>
  <si>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</si>
  <si>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</si>
  <si>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</si>
  <si>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</si>
  <si>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</si>
  <si>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</si>
  <si>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</si>
  <si>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</si>
  <si>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</si>
  <si>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</si>
  <si>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</si>
  <si>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</si>
  <si>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</si>
  <si>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</si>
  <si>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-1.0</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</si>
  <si>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</si>
  <si>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</si>
  <si>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</si>
  <si>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</si>
  <si>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</si>
  <si>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</si>
  <si>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</si>
  <si>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</si>
  <si>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</si>
  <si>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</si>
  <si>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</si>
  <si>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</si>
  <si>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</si>
  <si>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</si>
  <si>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</si>
  <si>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</si>
  <si>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</si>
  <si>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</si>
  <si>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</si>
  <si>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</si>
  <si>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</si>
  <si>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</si>
  <si>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</si>
  <si>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</si>
  <si>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</si>
  <si>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</si>
  <si>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</si>
  <si>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</si>
  <si>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</si>
  <si>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</si>
  <si>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</si>
  <si>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</si>
  <si>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</si>
  <si>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</si>
  <si>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</si>
  <si>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</si>
  <si>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</si>
  <si>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</si>
  <si>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</si>
  <si>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</si>
  <si>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</si>
  <si>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</si>
  <si>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</si>
  <si>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</si>
  <si>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</si>
  <si>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</si>
  <si>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</si>
  <si>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</si>
  <si>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</si>
  <si>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</si>
  <si>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</si>
  <si>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</si>
  <si>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</si>
  <si>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</si>
  <si>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</si>
  <si>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</si>
  <si>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</si>
  <si>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</si>
  <si>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熊本県宇土市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</si>
  <si>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</si>
  <si>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</si>
  <si>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</si>
  <si>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</si>
  <si>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</si>
  <si>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</si>
  <si>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</si>
  <si>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</si>
  <si>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</si>
  <si>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</si>
  <si>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</si>
  <si>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</si>
  <si>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</si>
  <si>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</si>
  <si>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</si>
  <si>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</si>
  <si>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</si>
  <si>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</si>
  <si>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</si>
  <si>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</si>
  <si>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</si>
  <si>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</si>
  <si>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</si>
  <si>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</si>
  <si>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</si>
  <si>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</si>
  <si>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</si>
  <si>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</si>
  <si>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</si>
  <si>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</si>
  <si>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</si>
  <si>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</si>
  <si>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</si>
  <si>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</si>
  <si>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</si>
  <si>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</si>
  <si>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</si>
  <si>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</si>
  <si>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</si>
  <si>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</si>
  <si>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</si>
  <si>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</si>
  <si>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</si>
  <si>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</si>
  <si>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</si>
  <si>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</si>
  <si>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</si>
  <si>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</si>
  <si>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</si>
  <si>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</si>
  <si>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</si>
  <si>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</si>
  <si>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</si>
  <si>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</si>
  <si>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</si>
  <si>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</si>
  <si>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</si>
  <si>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</si>
  <si>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</si>
  <si>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</si>
  <si>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</si>
  <si>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</si>
  <si>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</si>
  <si>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</si>
  <si>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</si>
  <si>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</si>
  <si>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</si>
  <si>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</si>
  <si>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</si>
  <si>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</si>
  <si>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</si>
  <si>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</si>
  <si>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</si>
  <si>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</si>
  <si>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</si>
  <si>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</si>
  <si>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</si>
  <si>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</si>
  <si>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</si>
  <si>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</si>
  <si>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</si>
  <si>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</si>
  <si>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</si>
  <si>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</si>
  <si>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</si>
  <si>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</si>
  <si>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</si>
  <si>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</si>
  <si>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</si>
  <si>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</si>
  <si>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</si>
  <si>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</si>
  <si>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</si>
  <si>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</si>
  <si>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</si>
  <si>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</si>
  <si>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</si>
  <si>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</si>
  <si>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</si>
  <si>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</si>
  <si>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</si>
  <si>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</si>
  <si>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</si>
  <si>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</si>
  <si>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</si>
  <si>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</si>
  <si>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</si>
  <si>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</si>
  <si>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</si>
  <si>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</si>
  <si>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</si>
  <si>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</si>
  <si>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</si>
  <si>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</si>
  <si>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</si>
  <si>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</si>
  <si>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</si>
  <si>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</si>
  <si>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</si>
  <si>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</si>
  <si>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</si>
  <si>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簡易水道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</si>
  <si>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</si>
  <si>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</si>
  <si>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</si>
  <si>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</si>
  <si>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</si>
  <si>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</si>
  <si>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</si>
  <si>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</si>
  <si>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</si>
  <si>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</si>
  <si>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</si>
  <si>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</si>
  <si>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</si>
  <si>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</si>
  <si>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</si>
  <si>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</si>
  <si>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</si>
  <si>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</si>
  <si>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</si>
  <si>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</si>
  <si>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</si>
  <si>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</si>
  <si>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</si>
  <si>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</si>
  <si>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</si>
  <si>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</si>
  <si>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</si>
  <si>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熊本県宇土市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</si>
  <si>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</si>
  <si>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</si>
  <si>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</si>
  <si>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</si>
  <si>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</si>
  <si>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</si>
  <si>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</si>
  <si>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</si>
  <si>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</si>
  <si>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</si>
  <si>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</si>
  <si>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</si>
  <si>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</si>
  <si>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</si>
  <si>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</si>
  <si>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</si>
  <si>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</si>
  <si>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</si>
  <si>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</si>
  <si>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</si>
  <si>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</si>
  <si>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</si>
  <si>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</si>
  <si>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</si>
  <si>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</si>
  <si>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</si>
  <si>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</si>
  <si>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</si>
  <si>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</si>
  <si>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</si>
  <si>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</si>
  <si>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</si>
  <si>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</si>
  <si>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</si>
  <si>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</si>
  <si>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</si>
  <si>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宇土市水道事業会計</t>
    <phoneticPr fontId="5"/>
  </si>
  <si>
    <t>法適用企業</t>
    <phoneticPr fontId="5"/>
  </si>
  <si>
    <t>宇土市公共下水道事業特別会計</t>
    <phoneticPr fontId="5"/>
  </si>
  <si>
    <t>宇土市簡易水道事業特別会計</t>
    <phoneticPr fontId="5"/>
  </si>
  <si>
    <t>法非適用企業</t>
    <phoneticPr fontId="5"/>
  </si>
  <si>
    <t>宇土市漁業集落排水施設整備事業特別会計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</si>
  <si>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</si>
  <si>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</si>
  <si>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</si>
  <si>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</si>
  <si>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</si>
  <si>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</si>
  <si>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</si>
  <si>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</si>
  <si>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</si>
  <si>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</si>
  <si>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</si>
  <si>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</si>
  <si>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</si>
  <si>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</si>
  <si>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</si>
  <si>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</si>
  <si>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</si>
  <si>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</si>
  <si>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</si>
  <si>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</si>
  <si>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</si>
  <si>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</si>
  <si>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</si>
  <si>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</si>
  <si>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</si>
  <si>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</si>
  <si>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</si>
  <si>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</si>
  <si>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</si>
  <si>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</si>
  <si>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</si>
  <si>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</si>
  <si>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</si>
  <si>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</si>
  <si>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</si>
  <si>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</si>
  <si>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</si>
  <si>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</si>
  <si>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</si>
  <si>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</si>
  <si>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</si>
  <si>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</si>
  <si>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</si>
  <si>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</si>
  <si>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</si>
  <si>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</si>
  <si>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</si>
  <si>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</si>
  <si>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</si>
  <si>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</si>
  <si>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</si>
  <si>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宇土市公共下水道事業会計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</si>
  <si>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</si>
  <si>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</si>
  <si>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</si>
  <si>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</si>
  <si>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宇土市介護保険特別会計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</si>
  <si>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</si>
  <si>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</si>
  <si>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</si>
  <si>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</si>
  <si>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</si>
  <si>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</si>
  <si>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</si>
  <si>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</si>
  <si>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</si>
  <si>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</si>
  <si>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</si>
  <si>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</si>
  <si>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</si>
  <si>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</si>
  <si>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</si>
  <si>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</si>
  <si>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</si>
  <si>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</si>
  <si>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</si>
  <si>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</si>
  <si>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</si>
  <si>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</si>
  <si>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</si>
  <si>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</si>
  <si>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</si>
  <si>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</si>
  <si>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</si>
  <si>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</si>
  <si>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</si>
  <si>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</si>
  <si>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</si>
  <si>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</si>
  <si>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</si>
  <si>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</si>
  <si>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</si>
  <si>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</si>
  <si>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</si>
  <si>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</si>
  <si>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</si>
  <si>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</si>
  <si>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</si>
  <si>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</si>
  <si>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</si>
  <si>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</si>
  <si>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</si>
  <si>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</si>
  <si>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</si>
  <si>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</si>
  <si>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</si>
  <si>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</si>
  <si>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</si>
  <si>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</si>
  <si>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</si>
  <si>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</si>
  <si>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</si>
  <si>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</si>
  <si>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</si>
  <si>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</si>
  <si>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</si>
  <si>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</si>
  <si>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</si>
  <si>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</si>
  <si>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</si>
  <si>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</si>
  <si>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</si>
  <si>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</si>
  <si>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</si>
  <si>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</si>
  <si>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</si>
  <si>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</si>
  <si>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</si>
  <si>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</si>
  <si>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</si>
  <si>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</si>
  <si>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</si>
  <si>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</si>
  <si>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</si>
  <si>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</si>
  <si>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</si>
  <si>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</si>
  <si>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</si>
  <si>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</si>
  <si>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3.61</t>
  </si>
  <si>
    <t>▲ 0.73</t>
  </si>
  <si>
    <t>▲ 3.91</t>
  </si>
  <si>
    <t>▲ 1.65</t>
  </si>
  <si>
    <t>一般会計</t>
  </si>
  <si>
    <t>宇土市水道事業会計</t>
  </si>
  <si>
    <t>宇土市公共下水道事業特別会計</t>
  </si>
  <si>
    <t>介護保険特別会計</t>
  </si>
  <si>
    <t>国民健康保険特別会計</t>
  </si>
  <si>
    <t>宇土市漁業集落排水施設整備事業特別会計</t>
  </si>
  <si>
    <t>後期高齢者医療特別会計</t>
  </si>
  <si>
    <t>宇土市簡易水道事業特別会計</t>
  </si>
  <si>
    <t>その他会計（赤字）</t>
  </si>
  <si>
    <t>その他会計（黒字）</t>
  </si>
  <si>
    <t>宇城広域連合（一般会計）</t>
    <rPh sb="0" eb="2">
      <t>ウキ</t>
    </rPh>
    <rPh sb="2" eb="4">
      <t>コウイキ</t>
    </rPh>
    <rPh sb="4" eb="6">
      <t>レンゴウ</t>
    </rPh>
    <rPh sb="7" eb="9">
      <t>イッパン</t>
    </rPh>
    <rPh sb="9" eb="11">
      <t>カイケイ</t>
    </rPh>
    <phoneticPr fontId="2"/>
  </si>
  <si>
    <t>宇城広域連合（宇城ふるさと市町村圏基金特別会計）</t>
    <rPh sb="0" eb="2">
      <t>ウキ</t>
    </rPh>
    <rPh sb="2" eb="4">
      <t>コウイキ</t>
    </rPh>
    <rPh sb="4" eb="6">
      <t>レンゴウ</t>
    </rPh>
    <rPh sb="7" eb="9">
      <t>ウキ</t>
    </rPh>
    <rPh sb="13" eb="16">
      <t>シチョウソン</t>
    </rPh>
    <rPh sb="16" eb="17">
      <t>ケン</t>
    </rPh>
    <rPh sb="17" eb="19">
      <t>キキン</t>
    </rPh>
    <rPh sb="19" eb="21">
      <t>トクベツ</t>
    </rPh>
    <rPh sb="21" eb="23">
      <t>カイケイ</t>
    </rPh>
    <phoneticPr fontId="2"/>
  </si>
  <si>
    <t>熊本県市町村総合事務組合（一般会計）</t>
    <rPh sb="0" eb="3">
      <t>クマモトケン</t>
    </rPh>
    <rPh sb="3" eb="6">
      <t>シチョウソン</t>
    </rPh>
    <rPh sb="6" eb="8">
      <t>ソウゴウ</t>
    </rPh>
    <rPh sb="8" eb="10">
      <t>ジム</t>
    </rPh>
    <rPh sb="10" eb="12">
      <t>クミアイ</t>
    </rPh>
    <rPh sb="13" eb="15">
      <t>イッパン</t>
    </rPh>
    <rPh sb="15" eb="17">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</si>
  <si>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</si>
  <si>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</si>
  <si>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他会計等
からの
繰入金</t>
    <phoneticPr fontId="5"/>
  </si>
  <si>
    <t>宇土市土地開発公社</t>
    <rPh sb="0" eb="3">
      <t>ウトシ</t>
    </rPh>
    <rPh sb="3" eb="5">
      <t>トチ</t>
    </rPh>
    <rPh sb="5" eb="7">
      <t>カイハツ</t>
    </rPh>
    <rPh sb="7" eb="9">
      <t>コウシャ</t>
    </rPh>
    <phoneticPr fontId="2"/>
  </si>
  <si>
    <t>-</t>
    <phoneticPr fontId="2"/>
  </si>
  <si>
    <t>-</t>
    <phoneticPr fontId="2"/>
  </si>
  <si>
    <t>上天草・宇城水道企業団</t>
    <rPh sb="0" eb="3">
      <t>カミアマクサ</t>
    </rPh>
    <rPh sb="4" eb="6">
      <t>ウキ</t>
    </rPh>
    <rPh sb="6" eb="8">
      <t>スイドウ</t>
    </rPh>
    <rPh sb="8" eb="10">
      <t>キギョウ</t>
    </rPh>
    <rPh sb="10" eb="11">
      <t>ダン</t>
    </rPh>
    <phoneticPr fontId="2"/>
  </si>
  <si>
    <t>-</t>
    <phoneticPr fontId="2"/>
  </si>
  <si>
    <t>-</t>
    <phoneticPr fontId="2"/>
  </si>
  <si>
    <t>-</t>
    <phoneticPr fontId="2"/>
  </si>
  <si>
    <t>法適用企業</t>
    <rPh sb="0" eb="1">
      <t>ホウ</t>
    </rPh>
    <rPh sb="1" eb="3">
      <t>テキヨウ</t>
    </rPh>
    <rPh sb="3" eb="5">
      <t>キギョウ</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</si>
  <si>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</si>
  <si>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</si>
  <si>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</si>
  <si>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</si>
  <si>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</si>
  <si>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</si>
  <si>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rPr>
        <sz val="10"/>
        <color indexed="8"/>
        <rFont val="ＭＳ Ｐゴシック"/>
        <family val="3"/>
        <charset val="128"/>
      </rPr>
      <t>有形固定資産減価償却率は，類似団体と比べ高い比率となっているが，平成</t>
    </r>
    <r>
      <rPr>
        <sz val="10"/>
        <color indexed="8"/>
        <rFont val="Tahoma"/>
        <family val="2"/>
      </rPr>
      <t>28</t>
    </r>
    <r>
      <rPr>
        <sz val="10"/>
        <color indexed="8"/>
        <rFont val="ＭＳ Ｐゴシック"/>
        <family val="3"/>
        <charset val="128"/>
      </rPr>
      <t>年度熊本地震により，老人福祉センター等の公共施設の建替を行っているため，有形固定資産減価償却率は，一時減少すると見込まれる。
一方で，公共施設やインフラ等の復旧事業により将来負担比率は上昇し，また，平成</t>
    </r>
    <r>
      <rPr>
        <sz val="10"/>
        <color indexed="8"/>
        <rFont val="Tahoma"/>
        <family val="2"/>
      </rPr>
      <t>32</t>
    </r>
    <r>
      <rPr>
        <sz val="10"/>
        <color indexed="8"/>
        <rFont val="ＭＳ Ｐゴシック"/>
        <family val="3"/>
        <charset val="128"/>
      </rPr>
      <t>年度から庁舎建設も予定しているため，数年に渡り上昇していく見込みであるが，庁舎建設が完成する平成</t>
    </r>
    <r>
      <rPr>
        <sz val="10"/>
        <color indexed="8"/>
        <rFont val="Tahoma"/>
        <family val="2"/>
      </rPr>
      <t>34</t>
    </r>
    <r>
      <rPr>
        <sz val="10"/>
        <color indexed="8"/>
        <rFont val="ＭＳ Ｐゴシック"/>
        <family val="3"/>
        <charset val="128"/>
      </rPr>
      <t>年度をピークに減少に転じると見込んでいる。
災害復旧に伴う整備後は，計画的な更新等を行いながら，財政健全化に努める必要がある。</t>
    </r>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</si>
  <si>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</si>
  <si>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</si>
  <si>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</si>
  <si>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</si>
  <si>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</si>
  <si>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</si>
  <si>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実質公債費比率は，財政健全化プランによる公債費の抑制により，年々減少傾向にあったが，平成28年度は，貸付金の償還終了等に伴う特定財源の減少により，前年度より上昇した。
また，将来負担比率についても，財政健全化プランによる職員数の削減や公債費の抑制により減少傾向にあったが，平成28年熊本地震により，災害廃棄物の処理に要する経費や復旧に要する経費が膨大となり，多くの地方債が必要となったことで，前年度より上昇した。
今後は，平成28年熊本地震に伴う災害復旧事業債等の償還が始まる平成32年頃をピークに実質公債費比率，将来負担比率ともに上昇するが，以降は減少に転じる見込みとなっている。</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</si>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</sst>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4"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0"/>
      <color indexed="8"/>
      <name val="Tahoma"/>
      <family val="2"/>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6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32" fillId="0" borderId="41" xfId="34" applyFont="1" applyFill="1" applyBorder="1" applyAlignment="1" applyProtection="1">
      <alignment horizontal="left" vertical="top" wrapText="1"/>
      <protection locked="0"/>
    </xf>
    <xf numFmtId="0" fontId="32" fillId="0" borderId="12" xfId="34" applyFont="1" applyFill="1" applyBorder="1" applyAlignment="1" applyProtection="1">
      <alignment horizontal="left" vertical="top" wrapText="1"/>
      <protection locked="0"/>
    </xf>
    <xf numFmtId="0" fontId="32" fillId="0" borderId="46" xfId="34" applyFont="1" applyFill="1" applyBorder="1" applyAlignment="1" applyProtection="1">
      <alignment horizontal="left" vertical="top" wrapText="1"/>
      <protection locked="0"/>
    </xf>
    <xf numFmtId="0" fontId="32" fillId="0" borderId="60" xfId="34" applyFont="1" applyFill="1" applyBorder="1" applyAlignment="1" applyProtection="1">
      <alignment horizontal="left" vertical="top" wrapText="1"/>
      <protection locked="0"/>
    </xf>
    <xf numFmtId="0" fontId="32" fillId="0" borderId="0" xfId="34" applyFont="1" applyFill="1" applyBorder="1" applyAlignment="1" applyProtection="1">
      <alignment horizontal="left" vertical="top" wrapText="1"/>
      <protection locked="0"/>
    </xf>
    <xf numFmtId="0" fontId="32" fillId="0" borderId="38" xfId="34" applyFont="1" applyFill="1" applyBorder="1" applyAlignment="1" applyProtection="1">
      <alignment horizontal="left" vertical="top" wrapText="1"/>
      <protection locked="0"/>
    </xf>
    <xf numFmtId="0" fontId="32" fillId="0" borderId="37" xfId="34" applyFont="1" applyFill="1" applyBorder="1" applyAlignment="1" applyProtection="1">
      <alignment horizontal="left" vertical="top" wrapText="1"/>
      <protection locked="0"/>
    </xf>
    <xf numFmtId="0" fontId="32" fillId="0" borderId="49" xfId="34" applyFont="1" applyFill="1" applyBorder="1" applyAlignment="1" applyProtection="1">
      <alignment horizontal="left" vertical="top" wrapText="1"/>
      <protection locked="0"/>
    </xf>
    <xf numFmtId="0" fontId="32" fillId="0" borderId="40" xfId="34" applyFont="1" applyFill="1" applyBorder="1" applyAlignment="1" applyProtection="1">
      <alignment horizontal="left" vertical="top" wrapText="1"/>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0" fillId="0" borderId="41" xfId="34" applyFont="1" applyFill="1" applyBorder="1" applyAlignment="1" applyProtection="1">
      <alignment horizontal="left" vertical="top" wrapText="1"/>
      <protection locked="0"/>
    </xf>
    <xf numFmtId="0" fontId="10" fillId="0" borderId="12" xfId="34" applyFont="1" applyFill="1" applyBorder="1" applyAlignment="1" applyProtection="1">
      <alignment horizontal="left" vertical="top" wrapText="1"/>
      <protection locked="0"/>
    </xf>
    <xf numFmtId="0" fontId="10" fillId="0" borderId="46" xfId="34" applyFont="1" applyFill="1" applyBorder="1" applyAlignment="1" applyProtection="1">
      <alignment horizontal="left" vertical="top" wrapText="1"/>
      <protection locked="0"/>
    </xf>
    <xf numFmtId="0" fontId="10" fillId="0" borderId="60" xfId="34" applyFont="1" applyFill="1" applyBorder="1" applyAlignment="1" applyProtection="1">
      <alignment horizontal="left" vertical="top" wrapText="1"/>
      <protection locked="0"/>
    </xf>
    <xf numFmtId="0" fontId="10" fillId="0" borderId="0" xfId="34" applyFont="1" applyFill="1" applyBorder="1" applyAlignment="1" applyProtection="1">
      <alignment horizontal="left" vertical="top" wrapText="1"/>
      <protection locked="0"/>
    </xf>
    <xf numFmtId="0" fontId="10" fillId="0" borderId="38" xfId="34" applyFont="1" applyFill="1" applyBorder="1" applyAlignment="1" applyProtection="1">
      <alignment horizontal="left" vertical="top" wrapText="1"/>
      <protection locked="0"/>
    </xf>
    <xf numFmtId="0" fontId="10" fillId="0" borderId="37" xfId="34" applyFont="1" applyFill="1" applyBorder="1" applyAlignment="1" applyProtection="1">
      <alignment horizontal="left" vertical="top" wrapText="1"/>
      <protection locked="0"/>
    </xf>
    <xf numFmtId="0" fontId="10" fillId="0" borderId="49" xfId="34" applyFont="1" applyFill="1" applyBorder="1" applyAlignment="1" applyProtection="1">
      <alignment horizontal="left" vertical="top" wrapText="1"/>
      <protection locked="0"/>
    </xf>
    <xf numFmtId="0" fontId="10" fillId="0" borderId="40"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3"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75709</c:v>
                </c:pt>
                <c:pt idx="1">
                  <c:v>90961</c:v>
                </c:pt>
                <c:pt idx="2">
                  <c:v>106614</c:v>
                </c:pt>
                <c:pt idx="3">
                  <c:v>85459</c:v>
                </c:pt>
                <c:pt idx="4">
                  <c:v>66954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48895</c:v>
                </c:pt>
                <c:pt idx="1">
                  <c:v>77463</c:v>
                </c:pt>
                <c:pt idx="2">
                  <c:v>46225</c:v>
                </c:pt>
                <c:pt idx="3">
                  <c:v>39724</c:v>
                </c:pt>
                <c:pt idx="4">
                  <c:v>42231</c:v>
                </c:pt>
              </c:numCache>
            </c:numRef>
          </c:val>
          <c:smooth val="0"/>
        </c:ser>
        <c:dLbls>
          <c:showLegendKey val="0"/>
          <c:showVal val="0"/>
          <c:showCatName val="0"/>
          <c:showSerName val="0"/>
          <c:showPercent val="0"/>
          <c:showBubbleSize val="0"/>
        </c:dLbls>
        <c:marker val="1"/>
        <c:smooth val="0"/>
        <c:axId val="117838208"/>
        <c:axId val="117839744"/>
      </c:lineChart>
      <c:catAx>
        <c:axId val="11783820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839744"/>
        <c:crosses val="autoZero"/>
        <c:auto val="1"/>
        <c:lblAlgn val="ctr"/>
        <c:lblOffset val="100"/>
        <c:tickLblSkip val="1"/>
        <c:tickMarkSkip val="1"/>
        <c:noMultiLvlLbl val="0"/>
      </c:catAx>
      <c:valAx>
        <c:axId val="11783974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8382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8.25</c:v>
                </c:pt>
                <c:pt idx="1">
                  <c:v>12.03</c:v>
                </c:pt>
                <c:pt idx="2">
                  <c:v>8.0399999999999991</c:v>
                </c:pt>
                <c:pt idx="3">
                  <c:v>6.19</c:v>
                </c:pt>
                <c:pt idx="4">
                  <c:v>7.9</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28.21</c:v>
                </c:pt>
                <c:pt idx="1">
                  <c:v>27.86</c:v>
                </c:pt>
                <c:pt idx="2">
                  <c:v>33.75</c:v>
                </c:pt>
                <c:pt idx="3">
                  <c:v>37.11</c:v>
                </c:pt>
                <c:pt idx="4">
                  <c:v>40.369999999999997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37032832"/>
        <c:axId val="1370347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-3.61</c:v>
                </c:pt>
                <c:pt idx="1">
                  <c:v>-0.73</c:v>
                </c:pt>
                <c:pt idx="2">
                  <c:v>-3.91</c:v>
                </c:pt>
                <c:pt idx="3">
                  <c:v>-1.65</c:v>
                </c:pt>
                <c:pt idx="4">
                  <c:v>1.79</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37032832"/>
        <c:axId val="137034752"/>
      </c:lineChart>
      <c:catAx>
        <c:axId val="137032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7034752"/>
        <c:crosses val="autoZero"/>
        <c:auto val="1"/>
        <c:lblAlgn val="ctr"/>
        <c:lblOffset val="100"/>
        <c:tickLblSkip val="1"/>
        <c:tickMarkSkip val="1"/>
        <c:noMultiLvlLbl val="0"/>
      </c:catAx>
      <c:valAx>
        <c:axId val="1370347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70328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宇土市簡易水道事業特別会計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宇土市漁業集落排水施設整備事業特別会計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c:v>
                </c:pt>
                <c:pt idx="2">
                  <c:v>#N/A</c:v>
                </c:pt>
                <c:pt idx="3">
                  <c:v>0</c:v>
                </c:pt>
                <c:pt idx="4">
                  <c:v>#N/A</c:v>
                </c:pt>
                <c:pt idx="5">
                  <c:v>0.01</c:v>
                </c:pt>
                <c:pt idx="6">
                  <c:v>#N/A</c:v>
                </c:pt>
                <c:pt idx="7">
                  <c:v>0.03</c:v>
                </c:pt>
                <c:pt idx="8">
                  <c:v>#N/A</c:v>
                </c:pt>
                <c:pt idx="9">
                  <c:v>0.17</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c:v>
                </c:pt>
                <c:pt idx="2">
                  <c:v>#N/A</c:v>
                </c:pt>
                <c:pt idx="3">
                  <c:v>1.28</c:v>
                </c:pt>
                <c:pt idx="4">
                  <c:v>#N/A</c:v>
                </c:pt>
                <c:pt idx="5">
                  <c:v>1.78</c:v>
                </c:pt>
                <c:pt idx="6">
                  <c:v>#N/A</c:v>
                </c:pt>
                <c:pt idx="7">
                  <c:v>1.1200000000000001</c:v>
                </c:pt>
                <c:pt idx="8">
                  <c:v>#N/A</c:v>
                </c:pt>
                <c:pt idx="9">
                  <c:v>1.99</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宇土市公共下水道事業特別会計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0.37</c:v>
                </c:pt>
                <c:pt idx="2">
                  <c:v>#N/A</c:v>
                </c:pt>
                <c:pt idx="3">
                  <c:v>2.06</c:v>
                </c:pt>
                <c:pt idx="4">
                  <c:v>#N/A</c:v>
                </c:pt>
                <c:pt idx="5">
                  <c:v>3.59</c:v>
                </c:pt>
                <c:pt idx="6">
                  <c:v>#N/A</c:v>
                </c:pt>
                <c:pt idx="7">
                  <c:v>4.9800000000000004</c:v>
                </c:pt>
                <c:pt idx="8">
                  <c:v>#N/A</c:v>
                </c:pt>
                <c:pt idx="9">
                  <c:v>5.76</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宇土市水道事業会計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5.86</c:v>
                </c:pt>
                <c:pt idx="2">
                  <c:v>#N/A</c:v>
                </c:pt>
                <c:pt idx="3">
                  <c:v>6.13</c:v>
                </c:pt>
                <c:pt idx="4">
                  <c:v>#N/A</c:v>
                </c:pt>
                <c:pt idx="5">
                  <c:v>5.72</c:v>
                </c:pt>
                <c:pt idx="6">
                  <c:v>#N/A</c:v>
                </c:pt>
                <c:pt idx="7">
                  <c:v>5.74</c:v>
                </c:pt>
                <c:pt idx="8">
                  <c:v>#N/A</c:v>
                </c:pt>
                <c:pt idx="9">
                  <c:v>5.85</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8.25</c:v>
                </c:pt>
                <c:pt idx="2">
                  <c:v>#N/A</c:v>
                </c:pt>
                <c:pt idx="3">
                  <c:v>12.02</c:v>
                </c:pt>
                <c:pt idx="4">
                  <c:v>#N/A</c:v>
                </c:pt>
                <c:pt idx="5">
                  <c:v>8.0299999999999994</c:v>
                </c:pt>
                <c:pt idx="6">
                  <c:v>#N/A</c:v>
                </c:pt>
                <c:pt idx="7">
                  <c:v>6.19</c:v>
                </c:pt>
                <c:pt idx="8">
                  <c:v>#N/A</c:v>
                </c:pt>
                <c:pt idx="9">
                  <c:v>7.9</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735104"/>
        <c:axId val="2745088"/>
      </c:barChart>
      <c:catAx>
        <c:axId val="2735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745088"/>
        <c:crosses val="autoZero"/>
        <c:auto val="1"/>
        <c:lblAlgn val="ctr"/>
        <c:lblOffset val="100"/>
        <c:tickLblSkip val="1"/>
        <c:tickMarkSkip val="1"/>
        <c:noMultiLvlLbl val="0"/>
      </c:catAx>
      <c:valAx>
        <c:axId val="2745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351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1386</c:v>
                </c:pt>
                <c:pt idx="5">
                  <c:v>1371</c:v>
                </c:pt>
                <c:pt idx="8">
                  <c:v>1376</c:v>
                </c:pt>
                <c:pt idx="11">
                  <c:v>1284</c:v>
                </c:pt>
                <c:pt idx="14">
                  <c:v>1276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172</c:v>
                </c:pt>
                <c:pt idx="3">
                  <c:v>2</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146</c:v>
                </c:pt>
                <c:pt idx="3">
                  <c:v>79</c:v>
                </c:pt>
                <c:pt idx="6">
                  <c:v>54</c:v>
                </c:pt>
                <c:pt idx="9">
                  <c:v>91</c:v>
                </c:pt>
                <c:pt idx="12">
                  <c:v>95</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101</c:v>
                </c:pt>
                <c:pt idx="3">
                  <c:v>125</c:v>
                </c:pt>
                <c:pt idx="6">
                  <c:v>154</c:v>
                </c:pt>
                <c:pt idx="9">
                  <c:v>221</c:v>
                </c:pt>
                <c:pt idx="12">
                  <c:v>229</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48</c:v>
                </c:pt>
                <c:pt idx="3">
                  <c:v>49</c:v>
                </c:pt>
                <c:pt idx="6">
                  <c:v>51</c:v>
                </c:pt>
                <c:pt idx="9">
                  <c:v>52</c:v>
                </c:pt>
                <c:pt idx="12">
                  <c:v>47</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1826</c:v>
                </c:pt>
                <c:pt idx="3">
                  <c:v>1769</c:v>
                </c:pt>
                <c:pt idx="6">
                  <c:v>1769</c:v>
                </c:pt>
                <c:pt idx="9">
                  <c:v>1677</c:v>
                </c:pt>
                <c:pt idx="12">
                  <c:v>1646</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30421120"/>
        <c:axId val="1304230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907</c:v>
                </c:pt>
                <c:pt idx="2">
                  <c:v>#N/A</c:v>
                </c:pt>
                <c:pt idx="3">
                  <c:v>#N/A</c:v>
                </c:pt>
                <c:pt idx="4">
                  <c:v>653</c:v>
                </c:pt>
                <c:pt idx="5">
                  <c:v>#N/A</c:v>
                </c:pt>
                <c:pt idx="6">
                  <c:v>#N/A</c:v>
                </c:pt>
                <c:pt idx="7">
                  <c:v>652</c:v>
                </c:pt>
                <c:pt idx="8">
                  <c:v>#N/A</c:v>
                </c:pt>
                <c:pt idx="9">
                  <c:v>#N/A</c:v>
                </c:pt>
                <c:pt idx="10">
                  <c:v>757</c:v>
                </c:pt>
                <c:pt idx="11">
                  <c:v>#N/A</c:v>
                </c:pt>
                <c:pt idx="12">
                  <c:v>#N/A</c:v>
                </c:pt>
                <c:pt idx="13">
                  <c:v>741</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30421120"/>
        <c:axId val="130423040"/>
      </c:lineChart>
      <c:catAx>
        <c:axId val="130421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0423040"/>
        <c:crosses val="autoZero"/>
        <c:auto val="1"/>
        <c:lblAlgn val="ctr"/>
        <c:lblOffset val="100"/>
        <c:tickLblSkip val="1"/>
        <c:tickMarkSkip val="1"/>
        <c:noMultiLvlLbl val="0"/>
      </c:catAx>
      <c:valAx>
        <c:axId val="1304230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0421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12547</c:v>
                </c:pt>
                <c:pt idx="5">
                  <c:v>12382</c:v>
                </c:pt>
                <c:pt idx="8">
                  <c:v>12118</c:v>
                </c:pt>
                <c:pt idx="11">
                  <c:v>12044</c:v>
                </c:pt>
                <c:pt idx="14">
                  <c:v>13602</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1739</c:v>
                </c:pt>
                <c:pt idx="5">
                  <c:v>1387</c:v>
                </c:pt>
                <c:pt idx="8">
                  <c:v>1127</c:v>
                </c:pt>
                <c:pt idx="11">
                  <c:v>1029</c:v>
                </c:pt>
                <c:pt idx="14">
                  <c:v>939</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3533</c:v>
                </c:pt>
                <c:pt idx="5">
                  <c:v>3954</c:v>
                </c:pt>
                <c:pt idx="8">
                  <c:v>4490</c:v>
                </c:pt>
                <c:pt idx="11">
                  <c:v>4952</c:v>
                </c:pt>
                <c:pt idx="14">
                  <c:v>5289</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192</c:v>
                </c:pt>
                <c:pt idx="3">
                  <c:v>176</c:v>
                </c:pt>
                <c:pt idx="6">
                  <c:v>166</c:v>
                </c:pt>
                <c:pt idx="9">
                  <c:v>154</c:v>
                </c:pt>
                <c:pt idx="12">
                  <c:v>151</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2320</c:v>
                </c:pt>
                <c:pt idx="3">
                  <c:v>2242</c:v>
                </c:pt>
                <c:pt idx="6">
                  <c:v>2004</c:v>
                </c:pt>
                <c:pt idx="9">
                  <c:v>1799</c:v>
                </c:pt>
                <c:pt idx="12">
                  <c:v>1779</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518</c:v>
                </c:pt>
                <c:pt idx="3">
                  <c:v>591</c:v>
                </c:pt>
                <c:pt idx="6">
                  <c:v>506</c:v>
                </c:pt>
                <c:pt idx="9">
                  <c:v>488</c:v>
                </c:pt>
                <c:pt idx="12">
                  <c:v>438</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2050</c:v>
                </c:pt>
                <c:pt idx="3">
                  <c:v>1807</c:v>
                </c:pt>
                <c:pt idx="6">
                  <c:v>1662</c:v>
                </c:pt>
                <c:pt idx="9">
                  <c:v>2129</c:v>
                </c:pt>
                <c:pt idx="12">
                  <c:v>2441</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16596</c:v>
                </c:pt>
                <c:pt idx="3">
                  <c:v>16696</c:v>
                </c:pt>
                <c:pt idx="6">
                  <c:v>16319</c:v>
                </c:pt>
                <c:pt idx="9">
                  <c:v>15922</c:v>
                </c:pt>
                <c:pt idx="12">
                  <c:v>17643</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37392128"/>
        <c:axId val="1373940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3857</c:v>
                </c:pt>
                <c:pt idx="2">
                  <c:v>#N/A</c:v>
                </c:pt>
                <c:pt idx="3">
                  <c:v>#N/A</c:v>
                </c:pt>
                <c:pt idx="4">
                  <c:v>3788</c:v>
                </c:pt>
                <c:pt idx="5">
                  <c:v>#N/A</c:v>
                </c:pt>
                <c:pt idx="6">
                  <c:v>#N/A</c:v>
                </c:pt>
                <c:pt idx="7">
                  <c:v>2923</c:v>
                </c:pt>
                <c:pt idx="8">
                  <c:v>#N/A</c:v>
                </c:pt>
                <c:pt idx="9">
                  <c:v>#N/A</c:v>
                </c:pt>
                <c:pt idx="10">
                  <c:v>2468</c:v>
                </c:pt>
                <c:pt idx="11">
                  <c:v>#N/A</c:v>
                </c:pt>
                <c:pt idx="12">
                  <c:v>#N/A</c:v>
                </c:pt>
                <c:pt idx="13">
                  <c:v>2622</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37392128"/>
        <c:axId val="137394048"/>
      </c:lineChart>
      <c:catAx>
        <c:axId val="137392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7394048"/>
        <c:crosses val="autoZero"/>
        <c:auto val="1"/>
        <c:lblAlgn val="ctr"/>
        <c:lblOffset val="100"/>
        <c:tickLblSkip val="1"/>
        <c:tickMarkSkip val="1"/>
        <c:noMultiLvlLbl val="0"/>
      </c:catAx>
      <c:valAx>
        <c:axId val="1373940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7392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{C2ECE91E-622D-4DF5-8609-877694C35EEB}</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{9424E4FC-68E4-4C8B-9C6D-6B9BCA6B1BB4}</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{FB669E4E-249A-4AF7-99BB-E605FDDF7FFB}</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{BE2AA8C8-8A14-4E91-B69D-5C9B22E3D031}</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{D29BA8D5-FE26-4D03-B8D5-DC13F2172333}</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53.2</c:v>
                </c:pt>
              </c:numCache>
            </c:numRef>
          </c:xVal>
          <c:yVal>
            <c:numRef>
              <c:f>公会計指標分析・財政指標組合せ分析表!$K$51:$O$51</c:f>
              <c:numCache>
                <c:formatCode>#,##0.0;"▲ "#,##0.0</c:formatCode>
                <c:ptCount val="5"/>
                <c:pt idx="3">
                  <c:v>33.700000000000003</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{DE0A3176-2DE3-4451-9567-F7656AECE159}</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{DB3CF4EE-947D-47A5-A9E5-1F9992DE3333}</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{B0B0ECA3-9698-4F1A-8E77-8EB7151E77C5}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{EFF88260-EE39-4B75-A18B-0FE9BCECFEC0}</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{34C2F6A1-7A1A-4325-A764-29F3365E5D35}</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52.9</c:v>
                </c:pt>
              </c:numCache>
            </c:numRef>
          </c:xVal>
          <c:yVal>
            <c:numRef>
              <c:f>公会計指標分析・財政指標組合せ分析表!$K$55:$O$55</c:f>
              <c:numCache>
                <c:formatCode>#,##0.0;"▲ "#,##0.0</c:formatCode>
                <c:ptCount val="5"/>
                <c:pt idx="3">
                  <c:v>58.5</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111741568"/>
        <c:axId val="111751936"/>
      </c:scatterChart>
      <c:valAx>
        <c:axId val="111741568"/>
        <c:scaling>
          <c:orientation val="minMax"/>
          <c:max val="53.300000000000004"/>
          <c:min val="52.8"/>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1751936"/>
        <c:crosses val="autoZero"/>
        <c:crossBetween val="midCat"/>
      </c:valAx>
      <c:valAx>
        <c:axId val="111751936"/>
        <c:scaling>
          <c:orientation val="minMax"/>
          <c:max val="63"/>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174156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{4631AB30-8AF2-4774-9AD3-F927289A326D}</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{1BE199BE-C768-4BD4-9AAA-DE9014C26075}</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{24235B34-0167-4D91-A8EF-E1BCD2DD4688}</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{7766F686-8997-40BA-BE11-58CAEFBD06A2}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{486D203D-4D6C-4DC7-BDB4-AD06145C71E5}</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14.3</c:v>
                </c:pt>
                <c:pt idx="1">
                  <c:v>12.3</c:v>
                </c:pt>
                <c:pt idx="2">
                  <c:v>10.3</c:v>
                </c:pt>
                <c:pt idx="3">
                  <c:v>9.5</c:v>
                </c:pt>
                <c:pt idx="4">
                  <c:v>9.8000000000000007</c:v>
                </c:pt>
              </c:numCache>
            </c:numRef>
          </c:xVal>
          <c:yVal>
            <c:numRef>
              <c:f>公会計指標分析・財政指標組合せ分析表!$K$73:$O$73</c:f>
              <c:numCache>
                <c:formatCode>#,##0.0;"▲ "#,##0.0</c:formatCode>
                <c:ptCount val="5"/>
                <c:pt idx="0">
                  <c:v>54.2</c:v>
                </c:pt>
                <c:pt idx="1">
                  <c:v>52.9</c:v>
                </c:pt>
                <c:pt idx="2">
                  <c:v>40.9</c:v>
                </c:pt>
                <c:pt idx="3">
                  <c:v>33.700000000000003</c:v>
                </c:pt>
                <c:pt idx="4">
                  <c:v>35.6</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{92702790-5E60-46E0-9EA3-B515189B173C}</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{2C8EB5FF-97AE-4BF6-9295-E7F8F7711EF4}</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{1034824A-777C-493A-9F0D-1F919F1C06AB}</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{1BB410FB-C2C9-4BFF-B2F8-F10F2FD24172}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{E4223206-EBA5-4E7D-A6F9-287CA62DC6BB}</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12.8</c:v>
                </c:pt>
                <c:pt idx="1">
                  <c:v>12</c:v>
                </c:pt>
                <c:pt idx="2">
                  <c:v>11.1</c:v>
                </c:pt>
                <c:pt idx="3">
                  <c:v>10.7</c:v>
                </c:pt>
                <c:pt idx="4">
                  <c:v>9.1999999999999993</c:v>
                </c:pt>
              </c:numCache>
            </c:numRef>
          </c:xVal>
          <c:yVal>
            <c:numRef>
              <c:f>公会計指標分析・財政指標組合せ分析表!$K$77:$O$77</c:f>
              <c:numCache>
                <c:formatCode>#,##0.0;"▲ "#,##0.0</c:formatCode>
                <c:ptCount val="5"/>
                <c:pt idx="0">
                  <c:v>76.2</c:v>
                </c:pt>
                <c:pt idx="1">
                  <c:v>65.3</c:v>
                </c:pt>
                <c:pt idx="2">
                  <c:v>60.8</c:v>
                </c:pt>
                <c:pt idx="3">
                  <c:v>58.5</c:v>
                </c:pt>
                <c:pt idx="4">
                  <c:v>36.6</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110258816"/>
        <c:axId val="111780608"/>
      </c:scatterChart>
      <c:valAx>
        <c:axId val="110258816"/>
        <c:scaling>
          <c:orientation val="minMax"/>
          <c:max val="14.799999999999999"/>
          <c:min val="8.9"/>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1780608"/>
        <c:crosses val="autoZero"/>
        <c:crossBetween val="midCat"/>
      </c:valAx>
      <c:valAx>
        <c:axId val="111780608"/>
        <c:scaling>
          <c:orientation val="minMax"/>
          <c:max val="84"/>
          <c:min val="2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0258816"/>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mn-lt"/>
              <a:ea typeface="ＭＳ ゴシック" pitchFamily="49" charset="-128"/>
            </a:rPr>
            <a:t>　</a:t>
          </a:r>
          <a:r>
            <a:rPr kumimoji="1" lang="ja-JP" altLang="en-US" sz="1300">
              <a:solidFill>
                <a:sysClr val="windowText" lastClr="000000"/>
              </a:solidFill>
              <a:latin typeface="+mn-lt"/>
              <a:ea typeface="ＭＳ ゴシック" pitchFamily="49" charset="-128"/>
            </a:rPr>
            <a:t>平成</a:t>
          </a:r>
          <a:r>
            <a:rPr kumimoji="1" lang="en-US" altLang="ja-JP" sz="1300">
              <a:solidFill>
                <a:sysClr val="windowText" lastClr="000000"/>
              </a:solidFill>
              <a:latin typeface="+mn-lt"/>
              <a:ea typeface="ＭＳ ゴシック" pitchFamily="49" charset="-128"/>
            </a:rPr>
            <a:t>28</a:t>
          </a:r>
          <a:r>
            <a:rPr kumimoji="1" lang="ja-JP" altLang="en-US" sz="1300">
              <a:solidFill>
                <a:sysClr val="windowText" lastClr="000000"/>
              </a:solidFill>
              <a:latin typeface="+mn-lt"/>
              <a:ea typeface="ＭＳ ゴシック" pitchFamily="49" charset="-128"/>
            </a:rPr>
            <a:t>年度の単年度の実質公債費比率の分子は</a:t>
          </a:r>
          <a:r>
            <a:rPr kumimoji="1" lang="en-US" altLang="ja-JP" sz="1300">
              <a:solidFill>
                <a:sysClr val="windowText" lastClr="000000"/>
              </a:solidFill>
              <a:latin typeface="+mn-lt"/>
              <a:ea typeface="ＭＳ ゴシック" pitchFamily="49" charset="-128"/>
            </a:rPr>
            <a:t>741</a:t>
          </a:r>
          <a:r>
            <a:rPr kumimoji="1" lang="ja-JP" altLang="en-US" sz="1300">
              <a:solidFill>
                <a:sysClr val="windowText" lastClr="000000"/>
              </a:solidFill>
              <a:latin typeface="+mn-lt"/>
              <a:ea typeface="ＭＳ ゴシック" pitchFamily="49" charset="-128"/>
            </a:rPr>
            <a:t>百万円となり，前年度比</a:t>
          </a:r>
          <a:r>
            <a:rPr kumimoji="1" lang="ja-JP" altLang="ja-JP" sz="1300">
              <a:solidFill>
                <a:schemeClr val="dk1"/>
              </a:solidFill>
              <a:effectLst/>
              <a:latin typeface="+mn-lt"/>
              <a:ea typeface="+mn-ea"/>
              <a:cs typeface="+mn-cs"/>
            </a:rPr>
            <a:t>前年度比</a:t>
          </a:r>
          <a:r>
            <a:rPr kumimoji="1" lang="en-US" altLang="ja-JP" sz="1300">
              <a:solidFill>
                <a:schemeClr val="dk1"/>
              </a:solidFill>
              <a:effectLst/>
              <a:latin typeface="+mn-lt"/>
              <a:ea typeface="+mn-ea"/>
              <a:cs typeface="+mn-cs"/>
            </a:rPr>
            <a:t>29,014</a:t>
          </a:r>
          <a:r>
            <a:rPr kumimoji="1" lang="ja-JP" altLang="ja-JP" sz="1300">
              <a:solidFill>
                <a:schemeClr val="dk1"/>
              </a:solidFill>
              <a:effectLst/>
              <a:latin typeface="+mn-lt"/>
              <a:ea typeface="+mn-ea"/>
              <a:cs typeface="+mn-cs"/>
            </a:rPr>
            <a:t>千円の</a:t>
          </a:r>
          <a:r>
            <a:rPr kumimoji="1" lang="ja-JP" altLang="en-US" sz="1300">
              <a:solidFill>
                <a:sysClr val="windowText" lastClr="000000"/>
              </a:solidFill>
              <a:latin typeface="+mn-lt"/>
              <a:ea typeface="ＭＳ ゴシック" pitchFamily="49" charset="-128"/>
            </a:rPr>
            <a:t>減額となった。</a:t>
          </a:r>
          <a:endParaRPr kumimoji="1" lang="en-US" altLang="ja-JP" sz="1300">
            <a:solidFill>
              <a:sysClr val="windowText" lastClr="000000"/>
            </a:solidFill>
            <a:latin typeface="+mn-lt"/>
            <a:ea typeface="ＭＳ ゴシック" pitchFamily="49" charset="-128"/>
          </a:endParaRPr>
        </a:p>
        <a:p>
          <a:r>
            <a:rPr kumimoji="1" lang="ja-JP" altLang="en-US" sz="1300">
              <a:solidFill>
                <a:sysClr val="windowText" lastClr="000000"/>
              </a:solidFill>
              <a:latin typeface="+mn-lt"/>
              <a:ea typeface="ＭＳ ゴシック" pitchFamily="49" charset="-128"/>
            </a:rPr>
            <a:t>　中でも元利償還金の額は，</a:t>
          </a:r>
          <a:r>
            <a:rPr kumimoji="1" lang="ja-JP" altLang="ja-JP" sz="1300">
              <a:solidFill>
                <a:sysClr val="windowText" lastClr="000000"/>
              </a:solidFill>
              <a:effectLst/>
              <a:latin typeface="+mn-lt"/>
              <a:ea typeface="+mn-ea"/>
              <a:cs typeface="+mn-cs"/>
            </a:rPr>
            <a:t>地方債の発行額を元利償還額以下に</a:t>
          </a:r>
          <a:r>
            <a:rPr kumimoji="1" lang="ja-JP" altLang="en-US" sz="1300">
              <a:solidFill>
                <a:sysClr val="windowText" lastClr="000000"/>
              </a:solidFill>
              <a:effectLst/>
              <a:latin typeface="+mn-lt"/>
              <a:ea typeface="+mn-ea"/>
              <a:cs typeface="+mn-cs"/>
            </a:rPr>
            <a:t>抑制していることで，</a:t>
          </a:r>
          <a:r>
            <a:rPr kumimoji="1" lang="ja-JP" altLang="en-US" sz="1300">
              <a:solidFill>
                <a:sysClr val="windowText" lastClr="000000"/>
              </a:solidFill>
              <a:latin typeface="+mn-lt"/>
              <a:ea typeface="ＭＳ ゴシック" pitchFamily="49" charset="-128"/>
            </a:rPr>
            <a:t>年々減少傾向にある。</a:t>
          </a:r>
          <a:endParaRPr kumimoji="1" lang="en-US" altLang="ja-JP" sz="1300">
            <a:solidFill>
              <a:sysClr val="windowText" lastClr="000000"/>
            </a:solidFill>
            <a:latin typeface="+mn-lt"/>
            <a:ea typeface="ＭＳ ゴシック" pitchFamily="49" charset="-128"/>
          </a:endParaRPr>
        </a:p>
        <a:p>
          <a:r>
            <a:rPr kumimoji="1" lang="ja-JP" altLang="en-US" sz="1300">
              <a:solidFill>
                <a:sysClr val="windowText" lastClr="000000"/>
              </a:solidFill>
              <a:latin typeface="+mn-lt"/>
              <a:ea typeface="ＭＳ ゴシック" pitchFamily="49" charset="-128"/>
            </a:rPr>
            <a:t>　今後は，平成</a:t>
          </a:r>
          <a:r>
            <a:rPr kumimoji="1" lang="en-US" altLang="ja-JP" sz="1300">
              <a:solidFill>
                <a:sysClr val="windowText" lastClr="000000"/>
              </a:solidFill>
              <a:latin typeface="+mn-lt"/>
              <a:ea typeface="ＭＳ ゴシック" pitchFamily="49" charset="-128"/>
            </a:rPr>
            <a:t>28</a:t>
          </a:r>
          <a:r>
            <a:rPr kumimoji="1" lang="ja-JP" altLang="en-US" sz="1300">
              <a:solidFill>
                <a:sysClr val="windowText" lastClr="000000"/>
              </a:solidFill>
              <a:latin typeface="+mn-lt"/>
              <a:ea typeface="ＭＳ ゴシック" pitchFamily="49" charset="-128"/>
            </a:rPr>
            <a:t>年熊本地震の影響よる災害廃棄物処理に係る災害対策債や公共施設等の復旧に係る災害復旧事業債の償還の開始に伴い元利償還金の額は増加するが，算入公債費も高い水準になると予想しているため，全体として増加するものの，大きな増加とはならないと見込んでいる。</a:t>
          </a:r>
          <a:endParaRPr kumimoji="1" lang="en-US" altLang="ja-JP" sz="1300">
            <a:solidFill>
              <a:sysClr val="windowText" lastClr="000000"/>
            </a:solidFill>
            <a:latin typeface="+mn-lt"/>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年度の</a:t>
          </a:r>
          <a:r>
            <a:rPr kumimoji="1" lang="ja-JP" altLang="en-US" sz="1300">
              <a:solidFill>
                <a:schemeClr val="dk1"/>
              </a:solidFill>
              <a:effectLst/>
              <a:latin typeface="+mn-lt"/>
              <a:ea typeface="+mn-ea"/>
              <a:cs typeface="+mn-cs"/>
            </a:rPr>
            <a:t>将来負担</a:t>
          </a:r>
          <a:r>
            <a:rPr kumimoji="1" lang="ja-JP" altLang="ja-JP" sz="1300">
              <a:solidFill>
                <a:sysClr val="windowText" lastClr="000000"/>
              </a:solidFill>
              <a:effectLst/>
              <a:latin typeface="+mn-lt"/>
              <a:ea typeface="+mn-ea"/>
              <a:cs typeface="+mn-cs"/>
            </a:rPr>
            <a:t>比率</a:t>
          </a:r>
          <a:r>
            <a:rPr kumimoji="1" lang="ja-JP" altLang="en-US" sz="1300">
              <a:solidFill>
                <a:sysClr val="windowText" lastClr="000000"/>
              </a:solidFill>
              <a:effectLst/>
              <a:latin typeface="+mn-lt"/>
              <a:ea typeface="+mn-ea"/>
              <a:cs typeface="+mn-cs"/>
            </a:rPr>
            <a:t>の</a:t>
          </a:r>
          <a:r>
            <a:rPr kumimoji="1" lang="ja-JP" altLang="ja-JP" sz="1300">
              <a:solidFill>
                <a:sysClr val="windowText" lastClr="000000"/>
              </a:solidFill>
              <a:effectLst/>
              <a:latin typeface="+mn-lt"/>
              <a:ea typeface="+mn-ea"/>
              <a:cs typeface="+mn-cs"/>
            </a:rPr>
            <a:t>分子は</a:t>
          </a:r>
          <a:r>
            <a:rPr kumimoji="1" lang="en-US" altLang="ja-JP" sz="1300">
              <a:solidFill>
                <a:sysClr val="windowText" lastClr="000000"/>
              </a:solidFill>
              <a:effectLst/>
              <a:latin typeface="+mn-lt"/>
              <a:ea typeface="+mn-ea"/>
              <a:cs typeface="+mn-cs"/>
            </a:rPr>
            <a:t>2,622</a:t>
          </a:r>
          <a:r>
            <a:rPr kumimoji="1" lang="ja-JP" altLang="en-US" sz="1300">
              <a:solidFill>
                <a:sysClr val="windowText" lastClr="000000"/>
              </a:solidFill>
              <a:effectLst/>
              <a:latin typeface="+mn-lt"/>
              <a:ea typeface="+mn-ea"/>
              <a:cs typeface="+mn-cs"/>
            </a:rPr>
            <a:t>百万</a:t>
          </a:r>
          <a:r>
            <a:rPr kumimoji="1" lang="ja-JP" altLang="ja-JP" sz="1300">
              <a:solidFill>
                <a:sysClr val="windowText" lastClr="000000"/>
              </a:solidFill>
              <a:effectLst/>
              <a:latin typeface="+mn-lt"/>
              <a:ea typeface="+mn-ea"/>
              <a:cs typeface="+mn-cs"/>
            </a:rPr>
            <a:t>円となり，前年度比</a:t>
          </a:r>
          <a:r>
            <a:rPr kumimoji="1" lang="en-US" altLang="ja-JP" sz="1300">
              <a:solidFill>
                <a:sysClr val="windowText" lastClr="000000"/>
              </a:solidFill>
              <a:effectLst/>
              <a:latin typeface="+mn-lt"/>
              <a:ea typeface="+mn-ea"/>
              <a:cs typeface="+mn-cs"/>
            </a:rPr>
            <a:t>154</a:t>
          </a:r>
          <a:r>
            <a:rPr kumimoji="1" lang="ja-JP" altLang="en-US" sz="1300">
              <a:solidFill>
                <a:sysClr val="windowText" lastClr="000000"/>
              </a:solidFill>
              <a:effectLst/>
              <a:latin typeface="+mn-lt"/>
              <a:ea typeface="+mn-ea"/>
              <a:cs typeface="+mn-cs"/>
            </a:rPr>
            <a:t>百万</a:t>
          </a:r>
          <a:r>
            <a:rPr kumimoji="1" lang="ja-JP" altLang="ja-JP" sz="1300">
              <a:solidFill>
                <a:sysClr val="windowText" lastClr="000000"/>
              </a:solidFill>
              <a:effectLst/>
              <a:latin typeface="+mn-lt"/>
              <a:ea typeface="+mn-ea"/>
              <a:cs typeface="+mn-cs"/>
            </a:rPr>
            <a:t>円の</a:t>
          </a:r>
          <a:r>
            <a:rPr kumimoji="1" lang="ja-JP" altLang="en-US" sz="1300">
              <a:solidFill>
                <a:sysClr val="windowText" lastClr="000000"/>
              </a:solidFill>
              <a:effectLst/>
              <a:latin typeface="+mn-lt"/>
              <a:ea typeface="+mn-ea"/>
              <a:cs typeface="+mn-cs"/>
            </a:rPr>
            <a:t>増</a:t>
          </a:r>
          <a:r>
            <a:rPr kumimoji="1" lang="ja-JP" altLang="ja-JP" sz="1300">
              <a:solidFill>
                <a:sysClr val="windowText" lastClr="000000"/>
              </a:solidFill>
              <a:effectLst/>
              <a:latin typeface="+mn-lt"/>
              <a:ea typeface="+mn-ea"/>
              <a:cs typeface="+mn-cs"/>
            </a:rPr>
            <a:t>額となった。</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a:t>
          </a:r>
          <a:r>
            <a:rPr kumimoji="1" lang="ja-JP" altLang="en-US" sz="1300">
              <a:solidFill>
                <a:sysClr val="windowText" lastClr="000000"/>
              </a:solidFill>
              <a:effectLst/>
              <a:latin typeface="+mn-lt"/>
              <a:ea typeface="+mn-ea"/>
              <a:cs typeface="+mn-cs"/>
            </a:rPr>
            <a:t>これは，平成</a:t>
          </a:r>
          <a:r>
            <a:rPr kumimoji="1" lang="en-US" altLang="ja-JP" sz="1300">
              <a:solidFill>
                <a:sysClr val="windowText" lastClr="000000"/>
              </a:solidFill>
              <a:effectLst/>
              <a:latin typeface="+mn-lt"/>
              <a:ea typeface="+mn-ea"/>
              <a:cs typeface="+mn-cs"/>
            </a:rPr>
            <a:t>28</a:t>
          </a:r>
          <a:r>
            <a:rPr kumimoji="1" lang="ja-JP" altLang="en-US" sz="1300">
              <a:solidFill>
                <a:sysClr val="windowText" lastClr="000000"/>
              </a:solidFill>
              <a:effectLst/>
              <a:latin typeface="+mn-lt"/>
              <a:ea typeface="+mn-ea"/>
              <a:cs typeface="+mn-cs"/>
            </a:rPr>
            <a:t>年</a:t>
          </a:r>
          <a:r>
            <a:rPr kumimoji="1" lang="ja-JP" altLang="ja-JP" sz="1300">
              <a:solidFill>
                <a:sysClr val="windowText" lastClr="000000"/>
              </a:solidFill>
              <a:effectLst/>
              <a:latin typeface="+mn-lt"/>
              <a:ea typeface="+mn-ea"/>
              <a:cs typeface="+mn-cs"/>
            </a:rPr>
            <a:t>熊本地震の影響よる災害廃棄物処理に係る災害対策債や公共施設等の復旧に係る災害復旧</a:t>
          </a:r>
          <a:r>
            <a:rPr kumimoji="1" lang="ja-JP" altLang="en-US" sz="1300">
              <a:solidFill>
                <a:sysClr val="windowText" lastClr="000000"/>
              </a:solidFill>
              <a:effectLst/>
              <a:latin typeface="+mn-lt"/>
              <a:ea typeface="+mn-ea"/>
              <a:cs typeface="+mn-cs"/>
            </a:rPr>
            <a:t>事業</a:t>
          </a:r>
          <a:r>
            <a:rPr kumimoji="1" lang="ja-JP" altLang="ja-JP" sz="1300">
              <a:solidFill>
                <a:sysClr val="windowText" lastClr="000000"/>
              </a:solidFill>
              <a:effectLst/>
              <a:latin typeface="+mn-lt"/>
              <a:ea typeface="+mn-ea"/>
              <a:cs typeface="+mn-cs"/>
            </a:rPr>
            <a:t>債の</a:t>
          </a:r>
          <a:r>
            <a:rPr kumimoji="1" lang="ja-JP" altLang="en-US" sz="1300">
              <a:solidFill>
                <a:sysClr val="windowText" lastClr="000000"/>
              </a:solidFill>
              <a:effectLst/>
              <a:latin typeface="+mn-lt"/>
              <a:ea typeface="+mn-ea"/>
              <a:cs typeface="+mn-cs"/>
            </a:rPr>
            <a:t>起債に伴う増加となっている。</a:t>
          </a:r>
          <a:endParaRPr kumimoji="1" lang="en-US" altLang="ja-JP" sz="1300">
            <a:solidFill>
              <a:sysClr val="windowText" lastClr="000000"/>
            </a:solidFill>
            <a:effectLst/>
            <a:latin typeface="+mn-lt"/>
            <a:ea typeface="+mn-ea"/>
            <a:cs typeface="+mn-cs"/>
          </a:endParaRPr>
        </a:p>
        <a:p>
          <a:r>
            <a:rPr kumimoji="1" lang="ja-JP" altLang="en-US" sz="1300">
              <a:solidFill>
                <a:sysClr val="windowText" lastClr="000000"/>
              </a:solidFill>
              <a:effectLst/>
              <a:latin typeface="+mn-lt"/>
              <a:ea typeface="+mn-ea"/>
              <a:cs typeface="+mn-cs"/>
            </a:rPr>
            <a:t>　なお，平成</a:t>
          </a:r>
          <a:r>
            <a:rPr kumimoji="1" lang="en-US" altLang="ja-JP" sz="1300">
              <a:solidFill>
                <a:sysClr val="windowText" lastClr="000000"/>
              </a:solidFill>
              <a:effectLst/>
              <a:latin typeface="+mn-lt"/>
              <a:ea typeface="+mn-ea"/>
              <a:cs typeface="+mn-cs"/>
            </a:rPr>
            <a:t>29</a:t>
          </a:r>
          <a:r>
            <a:rPr kumimoji="1" lang="ja-JP" altLang="en-US" sz="1300">
              <a:solidFill>
                <a:sysClr val="windowText" lastClr="000000"/>
              </a:solidFill>
              <a:effectLst/>
              <a:latin typeface="+mn-lt"/>
              <a:ea typeface="+mn-ea"/>
              <a:cs typeface="+mn-cs"/>
            </a:rPr>
            <a:t>年度も継続した災害復旧事業が必要であり，平成</a:t>
          </a:r>
          <a:r>
            <a:rPr kumimoji="1" lang="en-US" altLang="ja-JP" sz="1300">
              <a:solidFill>
                <a:sysClr val="windowText" lastClr="000000"/>
              </a:solidFill>
              <a:effectLst/>
              <a:latin typeface="+mn-lt"/>
              <a:ea typeface="+mn-ea"/>
              <a:cs typeface="+mn-cs"/>
            </a:rPr>
            <a:t>32</a:t>
          </a:r>
          <a:r>
            <a:rPr kumimoji="1" lang="ja-JP" altLang="en-US" sz="1300">
              <a:solidFill>
                <a:sysClr val="windowText" lastClr="000000"/>
              </a:solidFill>
              <a:effectLst/>
              <a:latin typeface="+mn-lt"/>
              <a:ea typeface="+mn-ea"/>
              <a:cs typeface="+mn-cs"/>
            </a:rPr>
            <a:t>年度から庁舎建設も予定しているため，数年に渡り上昇していく見込みであるが，庁舎建設が完成する平成</a:t>
          </a:r>
          <a:r>
            <a:rPr kumimoji="1" lang="en-US" altLang="ja-JP" sz="1300">
              <a:solidFill>
                <a:sysClr val="windowText" lastClr="000000"/>
              </a:solidFill>
              <a:effectLst/>
              <a:latin typeface="+mn-lt"/>
              <a:ea typeface="+mn-ea"/>
              <a:cs typeface="+mn-cs"/>
            </a:rPr>
            <a:t>34</a:t>
          </a:r>
          <a:r>
            <a:rPr kumimoji="1" lang="ja-JP" altLang="en-US" sz="1300">
              <a:solidFill>
                <a:sysClr val="windowText" lastClr="000000"/>
              </a:solidFill>
              <a:effectLst/>
              <a:latin typeface="+mn-lt"/>
              <a:ea typeface="+mn-ea"/>
              <a:cs typeface="+mn-cs"/>
            </a:rPr>
            <a:t>年度をピークに減少に転じると見込んでいる。</a:t>
          </a:r>
          <a:endParaRPr lang="ja-JP" altLang="ja-JP" sz="1300">
            <a:solidFill>
              <a:sysClr val="windowText" lastClr="000000"/>
            </a:solidFill>
            <a:effectLst/>
          </a:endParaRPr>
        </a:p>
        <a:p>
          <a:endParaRPr kumimoji="1" lang="ja-JP" altLang="en-US" sz="13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37,598
37,471
74.30
19,485,647
18,396,884
674,614
8,536,053
17,642,952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35.6</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－３</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a:t>
          </a:r>
          <a:r>
            <a:rPr kumimoji="1" lang="ja-JP" altLang="ja-JP" sz="1000">
              <a:solidFill>
                <a:schemeClr val="dk1"/>
              </a:solidFill>
              <a:effectLst/>
              <a:latin typeface="+mn-lt"/>
              <a:ea typeface="+mn-ea"/>
              <a:cs typeface="+mn-cs"/>
            </a:rPr>
            <a:t>固定資産減価償却率は，一般的に施設の老朽化の度合いを示す指標とされている。当市は</a:t>
          </a:r>
          <a:r>
            <a:rPr kumimoji="1" lang="en-US" altLang="ja-JP" sz="1000">
              <a:solidFill>
                <a:schemeClr val="dk1"/>
              </a:solidFill>
              <a:effectLst/>
              <a:latin typeface="+mn-lt"/>
              <a:ea typeface="+mn-ea"/>
              <a:cs typeface="+mn-cs"/>
            </a:rPr>
            <a:t>H27</a:t>
          </a:r>
          <a:r>
            <a:rPr kumimoji="1" lang="ja-JP" altLang="ja-JP" sz="1000">
              <a:solidFill>
                <a:schemeClr val="dk1"/>
              </a:solidFill>
              <a:effectLst/>
              <a:latin typeface="+mn-lt"/>
              <a:ea typeface="+mn-ea"/>
              <a:cs typeface="+mn-cs"/>
            </a:rPr>
            <a:t>年度は</a:t>
          </a:r>
          <a:r>
            <a:rPr kumimoji="1" lang="en-US" altLang="ja-JP" sz="1000">
              <a:solidFill>
                <a:schemeClr val="dk1"/>
              </a:solidFill>
              <a:effectLst/>
              <a:latin typeface="+mn-lt"/>
              <a:ea typeface="+mn-ea"/>
              <a:cs typeface="+mn-cs"/>
            </a:rPr>
            <a:t>53.2</a:t>
          </a:r>
          <a:r>
            <a:rPr kumimoji="1" lang="ja-JP" altLang="ja-JP" sz="1000">
              <a:solidFill>
                <a:schemeClr val="dk1"/>
              </a:solidFill>
              <a:effectLst/>
              <a:latin typeface="+mn-lt"/>
              <a:ea typeface="+mn-ea"/>
              <a:cs typeface="+mn-cs"/>
            </a:rPr>
            <a:t>％と類似団体平均値（</a:t>
          </a:r>
          <a:r>
            <a:rPr kumimoji="1" lang="en-US" altLang="ja-JP" sz="1000">
              <a:solidFill>
                <a:schemeClr val="dk1"/>
              </a:solidFill>
              <a:effectLst/>
              <a:latin typeface="+mn-lt"/>
              <a:ea typeface="+mn-ea"/>
              <a:cs typeface="+mn-cs"/>
            </a:rPr>
            <a:t>52.9</a:t>
          </a:r>
          <a:r>
            <a:rPr kumimoji="1" lang="ja-JP" altLang="ja-JP" sz="1000">
              <a:solidFill>
                <a:schemeClr val="dk1"/>
              </a:solidFill>
              <a:effectLst/>
              <a:latin typeface="+mn-lt"/>
              <a:ea typeface="+mn-ea"/>
              <a:cs typeface="+mn-cs"/>
            </a:rPr>
            <a:t>％）と同程度の数値になっているが，</a:t>
          </a:r>
          <a:r>
            <a:rPr kumimoji="1" lang="en-US" altLang="ja-JP" sz="1000">
              <a:solidFill>
                <a:schemeClr val="dk1"/>
              </a:solidFill>
              <a:effectLst/>
              <a:latin typeface="+mn-lt"/>
              <a:ea typeface="+mn-ea"/>
              <a:cs typeface="+mn-cs"/>
            </a:rPr>
            <a:t>H28</a:t>
          </a:r>
          <a:r>
            <a:rPr kumimoji="1" lang="ja-JP" altLang="ja-JP" sz="1000">
              <a:solidFill>
                <a:schemeClr val="dk1"/>
              </a:solidFill>
              <a:effectLst/>
              <a:latin typeface="+mn-lt"/>
              <a:ea typeface="+mn-ea"/>
              <a:cs typeface="+mn-cs"/>
            </a:rPr>
            <a:t>年度は</a:t>
          </a:r>
          <a:r>
            <a:rPr kumimoji="1" lang="en-US" altLang="ja-JP" sz="1000">
              <a:solidFill>
                <a:schemeClr val="dk1"/>
              </a:solidFill>
              <a:effectLst/>
              <a:latin typeface="+mn-lt"/>
              <a:ea typeface="+mn-ea"/>
              <a:cs typeface="+mn-cs"/>
            </a:rPr>
            <a:t>59.36</a:t>
          </a:r>
          <a:r>
            <a:rPr kumimoji="1" lang="ja-JP" altLang="ja-JP" sz="1000">
              <a:solidFill>
                <a:schemeClr val="dk1"/>
              </a:solidFill>
              <a:effectLst/>
              <a:latin typeface="+mn-lt"/>
              <a:ea typeface="+mn-ea"/>
              <a:cs typeface="+mn-cs"/>
            </a:rPr>
            <a:t>％と更に上昇している。これは，固定資産台帳整備（</a:t>
          </a:r>
          <a:r>
            <a:rPr kumimoji="1" lang="en-US" altLang="ja-JP" sz="1000">
              <a:solidFill>
                <a:schemeClr val="dk1"/>
              </a:solidFill>
              <a:effectLst/>
              <a:latin typeface="+mn-lt"/>
              <a:ea typeface="+mn-ea"/>
              <a:cs typeface="+mn-cs"/>
            </a:rPr>
            <a:t>H28</a:t>
          </a:r>
          <a:r>
            <a:rPr kumimoji="1" lang="ja-JP" altLang="ja-JP" sz="1000">
              <a:solidFill>
                <a:schemeClr val="dk1"/>
              </a:solidFill>
              <a:effectLst/>
              <a:latin typeface="+mn-lt"/>
              <a:ea typeface="+mn-ea"/>
              <a:cs typeface="+mn-cs"/>
            </a:rPr>
            <a:t>年度完了）により，工作物の洗い出し・再評価を行った結果，工作物及びその減価償却累計額が増加したため。また，全国の自治体に共通することと思われるが，当市においても多くの公共施設やｲﾝﾌﾗ施設は，高度経済成長期に整備されたものであるため，年数を経過した資産を多く所有し，その減価償却が比較的</a:t>
          </a:r>
          <a:r>
            <a:rPr kumimoji="1" lang="ja-JP" altLang="ja-JP" sz="1000">
              <a:solidFill>
                <a:schemeClr val="dk1"/>
              </a:solidFill>
              <a:effectLst/>
              <a:latin typeface="+mn-ea"/>
              <a:ea typeface="+mn-ea"/>
              <a:cs typeface="+mn-cs"/>
            </a:rPr>
            <a:t>進んで</a:t>
          </a:r>
          <a:r>
            <a:rPr kumimoji="1" lang="ja-JP" altLang="ja-JP" sz="1000">
              <a:solidFill>
                <a:schemeClr val="dk1"/>
              </a:solidFill>
              <a:effectLst/>
              <a:latin typeface="+mn-lt"/>
              <a:ea typeface="+mn-ea"/>
              <a:cs typeface="+mn-cs"/>
            </a:rPr>
            <a:t>いる。</a:t>
          </a:r>
          <a:endParaRPr lang="ja-JP" altLang="ja-JP" sz="1000">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141817</xdr:rowOff>
    </xdr:from>
    <xdr:to>
      <xdr:col>4</xdr:col>
      <xdr:colOff>539750</xdr:colOff>
      <xdr:row>34</xdr:row>
      <xdr:rowOff>141817</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48016</xdr:rowOff>
    </xdr:from>
    <xdr:ext cx="359393" cy="225703"/>
    <xdr:sp macro="" textlink="">
      <xdr:nvSpPr>
        <xdr:cNvPr id="52" name="テキスト ボックス 51"/>
        <xdr:cNvSpPr txBox="1"/>
      </xdr:nvSpPr>
      <xdr:spPr>
        <a:xfrm>
          <a:off x="847107" y="66583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32</xdr:row>
      <xdr:rowOff>124883</xdr:rowOff>
    </xdr:from>
    <xdr:to>
      <xdr:col>4</xdr:col>
      <xdr:colOff>539750</xdr:colOff>
      <xdr:row>32</xdr:row>
      <xdr:rowOff>124883</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31082</xdr:rowOff>
    </xdr:from>
    <xdr:ext cx="359393" cy="225703"/>
    <xdr:sp macro="" textlink="">
      <xdr:nvSpPr>
        <xdr:cNvPr id="54" name="テキスト ボックス 53"/>
        <xdr:cNvSpPr txBox="1"/>
      </xdr:nvSpPr>
      <xdr:spPr>
        <a:xfrm>
          <a:off x="847107" y="62985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30</xdr:row>
      <xdr:rowOff>107950</xdr:rowOff>
    </xdr:from>
    <xdr:to>
      <xdr:col>4</xdr:col>
      <xdr:colOff>539750</xdr:colOff>
      <xdr:row>30</xdr:row>
      <xdr:rowOff>107950</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14149</xdr:rowOff>
    </xdr:from>
    <xdr:ext cx="359393" cy="225703"/>
    <xdr:sp macro="" textlink="">
      <xdr:nvSpPr>
        <xdr:cNvPr id="56" name="テキスト ボックス 55"/>
        <xdr:cNvSpPr txBox="1"/>
      </xdr:nvSpPr>
      <xdr:spPr>
        <a:xfrm>
          <a:off x="847107" y="59386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28</xdr:row>
      <xdr:rowOff>91017</xdr:rowOff>
    </xdr:from>
    <xdr:to>
      <xdr:col>4</xdr:col>
      <xdr:colOff>539750</xdr:colOff>
      <xdr:row>28</xdr:row>
      <xdr:rowOff>91017</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168666</xdr:rowOff>
    </xdr:from>
    <xdr:ext cx="359393" cy="225703"/>
    <xdr:sp macro="" textlink="">
      <xdr:nvSpPr>
        <xdr:cNvPr id="58" name="テキスト ボックス 57"/>
        <xdr:cNvSpPr txBox="1"/>
      </xdr:nvSpPr>
      <xdr:spPr>
        <a:xfrm>
          <a:off x="847107" y="55788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26</xdr:row>
      <xdr:rowOff>74083</xdr:rowOff>
    </xdr:from>
    <xdr:to>
      <xdr:col>4</xdr:col>
      <xdr:colOff>539750</xdr:colOff>
      <xdr:row>26</xdr:row>
      <xdr:rowOff>74083</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151732</xdr:rowOff>
    </xdr:from>
    <xdr:ext cx="359393" cy="225703"/>
    <xdr:sp macro="" textlink="">
      <xdr:nvSpPr>
        <xdr:cNvPr id="60" name="テキスト ボックス 59"/>
        <xdr:cNvSpPr txBox="1"/>
      </xdr:nvSpPr>
      <xdr:spPr>
        <a:xfrm>
          <a:off x="847107" y="52190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2" name="テキスト ボックス 61"/>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35772</xdr:rowOff>
    </xdr:from>
    <xdr:to>
      <xdr:col>3</xdr:col>
      <xdr:colOff>1170940</xdr:colOff>
      <xdr:row>34</xdr:row>
      <xdr:rowOff>95038</xdr:rowOff>
    </xdr:to>
    <xdr:cxnSp macro="">
      <xdr:nvCxnSpPr>
        <xdr:cNvPr id="64" name="直線コネクタ 63"/>
        <xdr:cNvCxnSpPr/>
      </xdr:nvCxnSpPr>
      <xdr:spPr>
        <a:xfrm flipV="1">
          <a:off x="4760595" y="5445972"/>
          <a:ext cx="1270" cy="125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98865</xdr:rowOff>
    </xdr:from>
    <xdr:ext cx="405111" cy="259045"/>
    <xdr:sp macro="" textlink="">
      <xdr:nvSpPr>
        <xdr:cNvPr id="65" name="有形固定資産減価償却率最小値テキスト"/>
        <xdr:cNvSpPr txBox="1"/>
      </xdr:nvSpPr>
      <xdr:spPr>
        <a:xfrm>
          <a:off x="4813300" y="670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a:t>
          </a:r>
          <a:endParaRPr kumimoji="1" lang="ja-JP" altLang="en-US" sz="1000" b="1">
            <a:latin typeface="ＭＳ Ｐゴシック"/>
          </a:endParaRPr>
        </a:p>
      </xdr:txBody>
    </xdr:sp>
    <xdr:clientData/>
  </xdr:oneCellAnchor>
  <xdr:twoCellAnchor>
    <xdr:from>
      <xdr:col>3</xdr:col>
      <xdr:colOff>1082675</xdr:colOff>
      <xdr:row>34</xdr:row>
      <xdr:rowOff>95038</xdr:rowOff>
    </xdr:from>
    <xdr:to>
      <xdr:col>3</xdr:col>
      <xdr:colOff>1260475</xdr:colOff>
      <xdr:row>34</xdr:row>
      <xdr:rowOff>95038</xdr:rowOff>
    </xdr:to>
    <xdr:cxnSp macro="">
      <xdr:nvCxnSpPr>
        <xdr:cNvPr id="66" name="直線コネクタ 65"/>
        <xdr:cNvCxnSpPr/>
      </xdr:nvCxnSpPr>
      <xdr:spPr>
        <a:xfrm>
          <a:off x="4673600" y="6705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25</xdr:row>
      <xdr:rowOff>153899</xdr:rowOff>
    </xdr:from>
    <xdr:ext cx="405111" cy="259045"/>
    <xdr:sp macro="" textlink="">
      <xdr:nvSpPr>
        <xdr:cNvPr id="67" name="有形固定資産減価償却率最大値テキスト"/>
        <xdr:cNvSpPr txBox="1"/>
      </xdr:nvSpPr>
      <xdr:spPr>
        <a:xfrm>
          <a:off x="4813300" y="522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3</xdr:col>
      <xdr:colOff>1082675</xdr:colOff>
      <xdr:row>27</xdr:row>
      <xdr:rowOff>35772</xdr:rowOff>
    </xdr:from>
    <xdr:to>
      <xdr:col>3</xdr:col>
      <xdr:colOff>1260475</xdr:colOff>
      <xdr:row>27</xdr:row>
      <xdr:rowOff>35772</xdr:rowOff>
    </xdr:to>
    <xdr:cxnSp macro="">
      <xdr:nvCxnSpPr>
        <xdr:cNvPr id="68" name="直線コネクタ 67"/>
        <xdr:cNvCxnSpPr/>
      </xdr:nvCxnSpPr>
      <xdr:spPr>
        <a:xfrm>
          <a:off x="4673600" y="544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157920</xdr:rowOff>
    </xdr:from>
    <xdr:ext cx="405111" cy="259045"/>
    <xdr:sp macro="" textlink="">
      <xdr:nvSpPr>
        <xdr:cNvPr id="69" name="有形固定資産減価償却率平均値テキスト"/>
        <xdr:cNvSpPr txBox="1"/>
      </xdr:nvSpPr>
      <xdr:spPr>
        <a:xfrm>
          <a:off x="4813300" y="60824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3</xdr:col>
      <xdr:colOff>1120775</xdr:colOff>
      <xdr:row>31</xdr:row>
      <xdr:rowOff>8043</xdr:rowOff>
    </xdr:from>
    <xdr:to>
      <xdr:col>3</xdr:col>
      <xdr:colOff>1222375</xdr:colOff>
      <xdr:row>31</xdr:row>
      <xdr:rowOff>109643</xdr:rowOff>
    </xdr:to>
    <xdr:sp macro="" textlink="">
      <xdr:nvSpPr>
        <xdr:cNvPr id="70" name="フローチャート : 判断 69"/>
        <xdr:cNvSpPr/>
      </xdr:nvSpPr>
      <xdr:spPr>
        <a:xfrm>
          <a:off x="4711700" y="610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31</xdr:row>
      <xdr:rowOff>141182</xdr:rowOff>
    </xdr:from>
    <xdr:to>
      <xdr:col>3</xdr:col>
      <xdr:colOff>511175</xdr:colOff>
      <xdr:row>32</xdr:row>
      <xdr:rowOff>71332</xdr:rowOff>
    </xdr:to>
    <xdr:sp macro="" textlink="">
      <xdr:nvSpPr>
        <xdr:cNvPr id="71" name="フローチャート : 判断 70"/>
        <xdr:cNvSpPr/>
      </xdr:nvSpPr>
      <xdr:spPr>
        <a:xfrm>
          <a:off x="4000500" y="623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2" name="テキスト ボックス 7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3" name="テキスト ボックス 7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4" name="テキスト ボックス 7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5" name="テキスト ボックス 7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6" name="テキスト ボックス 7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31</xdr:row>
      <xdr:rowOff>130387</xdr:rowOff>
    </xdr:from>
    <xdr:to>
      <xdr:col>3</xdr:col>
      <xdr:colOff>511175</xdr:colOff>
      <xdr:row>32</xdr:row>
      <xdr:rowOff>60537</xdr:rowOff>
    </xdr:to>
    <xdr:sp macro="" textlink="">
      <xdr:nvSpPr>
        <xdr:cNvPr id="77" name="円/楕円 76"/>
        <xdr:cNvSpPr/>
      </xdr:nvSpPr>
      <xdr:spPr>
        <a:xfrm>
          <a:off x="4000500" y="622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32</xdr:row>
      <xdr:rowOff>62459</xdr:rowOff>
    </xdr:from>
    <xdr:ext cx="405111" cy="259045"/>
    <xdr:sp macro="" textlink="">
      <xdr:nvSpPr>
        <xdr:cNvPr id="78" name="n_1aveValue有形固定資産減価償却率"/>
        <xdr:cNvSpPr txBox="1"/>
      </xdr:nvSpPr>
      <xdr:spPr>
        <a:xfrm>
          <a:off x="3836043" y="6329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a:t>
          </a:r>
          <a:endParaRPr kumimoji="1" lang="ja-JP" altLang="en-US" sz="1000" b="1">
            <a:solidFill>
              <a:srgbClr val="000080"/>
            </a:solidFill>
            <a:latin typeface="ＭＳ Ｐゴシック"/>
          </a:endParaRPr>
        </a:p>
      </xdr:txBody>
    </xdr:sp>
    <xdr:clientData/>
  </xdr:oneCellAnchor>
  <xdr:oneCellAnchor>
    <xdr:from>
      <xdr:col>3</xdr:col>
      <xdr:colOff>245118</xdr:colOff>
      <xdr:row>30</xdr:row>
      <xdr:rowOff>77064</xdr:rowOff>
    </xdr:from>
    <xdr:ext cx="405111" cy="259045"/>
    <xdr:sp macro="" textlink="">
      <xdr:nvSpPr>
        <xdr:cNvPr id="79" name="n_1mainValue有形固定資産減価償却率"/>
        <xdr:cNvSpPr txBox="1"/>
      </xdr:nvSpPr>
      <xdr:spPr>
        <a:xfrm>
          <a:off x="3836043" y="60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53.2</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0" name="正方形/長方形 7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1" name="正方形/長方形 8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2" name="正方形/長方形 81"/>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3" name="正方形/長方形 8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4" name="正方形/長方形 8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5" name="正方形/長方形 8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6" name="テキスト ボックス 8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7" name="正方形/長方形 8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8" name="正方形/長方形 8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9" name="正方形/長方形 8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0" name="テキスト ボックス 8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1" name="テキスト ボックス 9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2" name="テキスト ボックス 9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3" name="テキスト ボックス 9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37,598
37,471
74.30
19,485,647
18,396,884
674,614
8,536,053
17,642,952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76200</xdr:rowOff>
    </xdr:from>
    <xdr:to>
      <xdr:col>6</xdr:col>
      <xdr:colOff>510540</xdr:colOff>
      <xdr:row>41</xdr:row>
      <xdr:rowOff>32385</xdr:rowOff>
    </xdr:to>
    <xdr:cxnSp macro="">
      <xdr:nvCxnSpPr>
        <xdr:cNvPr id="57" name="直線コネクタ 56"/>
        <xdr:cNvCxnSpPr/>
      </xdr:nvCxnSpPr>
      <xdr:spPr>
        <a:xfrm flipV="1">
          <a:off x="4634865" y="5734050"/>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36212</xdr:rowOff>
    </xdr:from>
    <xdr:ext cx="405111" cy="259045"/>
    <xdr:sp macro="" textlink="">
      <xdr:nvSpPr>
        <xdr:cNvPr id="58" name="【道路】&#10;有形固定資産減価償却率最小値テキスト"/>
        <xdr:cNvSpPr txBox="1"/>
      </xdr:nvSpPr>
      <xdr:spPr>
        <a:xfrm>
          <a:off x="4724400" y="706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a:t>
          </a:r>
          <a:endParaRPr kumimoji="1" lang="ja-JP" altLang="en-US" sz="1000" b="1">
            <a:latin typeface="ＭＳ Ｐゴシック"/>
          </a:endParaRPr>
        </a:p>
      </xdr:txBody>
    </xdr:sp>
    <xdr:clientData/>
  </xdr:oneCellAnchor>
  <xdr:twoCellAnchor>
    <xdr:from>
      <xdr:col>6</xdr:col>
      <xdr:colOff>422275</xdr:colOff>
      <xdr:row>41</xdr:row>
      <xdr:rowOff>32385</xdr:rowOff>
    </xdr:from>
    <xdr:to>
      <xdr:col>6</xdr:col>
      <xdr:colOff>600075</xdr:colOff>
      <xdr:row>41</xdr:row>
      <xdr:rowOff>32385</xdr:rowOff>
    </xdr:to>
    <xdr:cxnSp macro="">
      <xdr:nvCxnSpPr>
        <xdr:cNvPr id="59" name="直線コネクタ 58"/>
        <xdr:cNvCxnSpPr/>
      </xdr:nvCxnSpPr>
      <xdr:spPr>
        <a:xfrm>
          <a:off x="4546600" y="70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22877</xdr:rowOff>
    </xdr:from>
    <xdr:ext cx="405111" cy="259045"/>
    <xdr:sp macro="" textlink="">
      <xdr:nvSpPr>
        <xdr:cNvPr id="60" name="【道路】&#10;有形固定資産減価償却率最大値テキスト"/>
        <xdr:cNvSpPr txBox="1"/>
      </xdr:nvSpPr>
      <xdr:spPr>
        <a:xfrm>
          <a:off x="47244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99.0</a:t>
          </a:r>
          <a:endParaRPr kumimoji="1" lang="ja-JP" altLang="en-US" sz="1000" b="1">
            <a:latin typeface="ＭＳ Ｐゴシック"/>
          </a:endParaRPr>
        </a:p>
      </xdr:txBody>
    </xdr:sp>
    <xdr:clientData/>
  </xdr:oneCellAnchor>
  <xdr:twoCellAnchor>
    <xdr:from>
      <xdr:col>6</xdr:col>
      <xdr:colOff>422275</xdr:colOff>
      <xdr:row>33</xdr:row>
      <xdr:rowOff>76200</xdr:rowOff>
    </xdr:from>
    <xdr:to>
      <xdr:col>6</xdr:col>
      <xdr:colOff>600075</xdr:colOff>
      <xdr:row>33</xdr:row>
      <xdr:rowOff>76200</xdr:rowOff>
    </xdr:to>
    <xdr:cxnSp macro="">
      <xdr:nvCxnSpPr>
        <xdr:cNvPr id="61" name="直線コネクタ 60"/>
        <xdr:cNvCxnSpPr/>
      </xdr:nvCxnSpPr>
      <xdr:spPr>
        <a:xfrm>
          <a:off x="4546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91457</xdr:rowOff>
    </xdr:from>
    <xdr:ext cx="405111" cy="259045"/>
    <xdr:sp macro="" textlink="">
      <xdr:nvSpPr>
        <xdr:cNvPr id="62" name="【道路】&#10;有形固定資産減価償却率平均値テキスト"/>
        <xdr:cNvSpPr txBox="1"/>
      </xdr:nvSpPr>
      <xdr:spPr>
        <a:xfrm>
          <a:off x="4724400" y="643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58.4</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113030</xdr:rowOff>
    </xdr:from>
    <xdr:to>
      <xdr:col>6</xdr:col>
      <xdr:colOff>561975</xdr:colOff>
      <xdr:row>38</xdr:row>
      <xdr:rowOff>43180</xdr:rowOff>
    </xdr:to>
    <xdr:sp macro="" textlink="">
      <xdr:nvSpPr>
        <xdr:cNvPr id="63" name="フローチャート : 判断 62"/>
        <xdr:cNvSpPr/>
      </xdr:nvSpPr>
      <xdr:spPr>
        <a:xfrm>
          <a:off x="45847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107315</xdr:rowOff>
    </xdr:from>
    <xdr:to>
      <xdr:col>5</xdr:col>
      <xdr:colOff>409575</xdr:colOff>
      <xdr:row>39</xdr:row>
      <xdr:rowOff>37465</xdr:rowOff>
    </xdr:to>
    <xdr:sp macro="" textlink="">
      <xdr:nvSpPr>
        <xdr:cNvPr id="64" name="フローチャート : 判断 63"/>
        <xdr:cNvSpPr/>
      </xdr:nvSpPr>
      <xdr:spPr>
        <a:xfrm>
          <a:off x="3746500" y="662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39</xdr:row>
      <xdr:rowOff>23495</xdr:rowOff>
    </xdr:from>
    <xdr:to>
      <xdr:col>5</xdr:col>
      <xdr:colOff>409575</xdr:colOff>
      <xdr:row>39</xdr:row>
      <xdr:rowOff>125095</xdr:rowOff>
    </xdr:to>
    <xdr:sp macro="" textlink="">
      <xdr:nvSpPr>
        <xdr:cNvPr id="70" name="円/楕円 69"/>
        <xdr:cNvSpPr/>
      </xdr:nvSpPr>
      <xdr:spPr>
        <a:xfrm>
          <a:off x="3746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37</xdr:row>
      <xdr:rowOff>53992</xdr:rowOff>
    </xdr:from>
    <xdr:ext cx="405111" cy="259045"/>
    <xdr:sp macro="" textlink="">
      <xdr:nvSpPr>
        <xdr:cNvPr id="71" name="n_1aveValue【道路】&#10;有形固定資産減価償却率"/>
        <xdr:cNvSpPr txBox="1"/>
      </xdr:nvSpPr>
      <xdr:spPr>
        <a:xfrm>
          <a:off x="3582043" y="639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oneCellAnchor>
    <xdr:from>
      <xdr:col>5</xdr:col>
      <xdr:colOff>143518</xdr:colOff>
      <xdr:row>39</xdr:row>
      <xdr:rowOff>116222</xdr:rowOff>
    </xdr:from>
    <xdr:ext cx="405111" cy="259045"/>
    <xdr:sp macro="" textlink="">
      <xdr:nvSpPr>
        <xdr:cNvPr id="72" name="n_1mainValue【道路】&#10;有形固定資産減価償却率"/>
        <xdr:cNvSpPr txBox="1"/>
      </xdr:nvSpPr>
      <xdr:spPr>
        <a:xfrm>
          <a:off x="3582043" y="680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7.890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1" name="テキスト ボックス 8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3" name="直線コネクタ 8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4" name="テキスト ボックス 8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5" name="直線コネクタ 8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6" name="テキスト ボックス 85"/>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7" name="直線コネクタ 8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8" name="テキスト ボックス 87"/>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9" name="直線コネクタ 8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90" name="テキスト ボックス 89"/>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2" name="テキスト ボックス 9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21336</xdr:rowOff>
    </xdr:from>
    <xdr:to>
      <xdr:col>15</xdr:col>
      <xdr:colOff>180340</xdr:colOff>
      <xdr:row>40</xdr:row>
      <xdr:rowOff>31440</xdr:rowOff>
    </xdr:to>
    <xdr:cxnSp macro="">
      <xdr:nvCxnSpPr>
        <xdr:cNvPr id="94" name="直線コネクタ 93"/>
        <xdr:cNvCxnSpPr/>
      </xdr:nvCxnSpPr>
      <xdr:spPr>
        <a:xfrm flipV="1">
          <a:off x="10476865" y="5850636"/>
          <a:ext cx="0" cy="1038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35267</xdr:rowOff>
    </xdr:from>
    <xdr:ext cx="469744" cy="259045"/>
    <xdr:sp macro="" textlink="">
      <xdr:nvSpPr>
        <xdr:cNvPr id="95" name="【道路】&#10;一人当たり延長最小値テキスト"/>
        <xdr:cNvSpPr txBox="1"/>
      </xdr:nvSpPr>
      <xdr:spPr>
        <a:xfrm>
          <a:off x="10566400" y="689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5.979</a:t>
          </a:r>
          <a:endParaRPr kumimoji="1" lang="ja-JP" altLang="en-US" sz="1000" b="1">
            <a:latin typeface="ＭＳ Ｐゴシック"/>
          </a:endParaRPr>
        </a:p>
      </xdr:txBody>
    </xdr:sp>
    <xdr:clientData/>
  </xdr:oneCellAnchor>
  <xdr:twoCellAnchor>
    <xdr:from>
      <xdr:col>15</xdr:col>
      <xdr:colOff>92075</xdr:colOff>
      <xdr:row>40</xdr:row>
      <xdr:rowOff>31440</xdr:rowOff>
    </xdr:from>
    <xdr:to>
      <xdr:col>15</xdr:col>
      <xdr:colOff>269875</xdr:colOff>
      <xdr:row>40</xdr:row>
      <xdr:rowOff>31440</xdr:rowOff>
    </xdr:to>
    <xdr:cxnSp macro="">
      <xdr:nvCxnSpPr>
        <xdr:cNvPr id="96" name="直線コネクタ 95"/>
        <xdr:cNvCxnSpPr/>
      </xdr:nvCxnSpPr>
      <xdr:spPr>
        <a:xfrm>
          <a:off x="10388600" y="688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139463</xdr:rowOff>
    </xdr:from>
    <xdr:ext cx="534377" cy="259045"/>
    <xdr:sp macro="" textlink="">
      <xdr:nvSpPr>
        <xdr:cNvPr id="97" name="【道路】&#10;一人当たり延長最大値テキスト"/>
        <xdr:cNvSpPr txBox="1"/>
      </xdr:nvSpPr>
      <xdr:spPr>
        <a:xfrm>
          <a:off x="10566400" y="562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28.700</a:t>
          </a:r>
          <a:endParaRPr kumimoji="1" lang="ja-JP" altLang="en-US" sz="1000" b="1">
            <a:latin typeface="ＭＳ Ｐゴシック"/>
          </a:endParaRPr>
        </a:p>
      </xdr:txBody>
    </xdr:sp>
    <xdr:clientData/>
  </xdr:oneCellAnchor>
  <xdr:twoCellAnchor>
    <xdr:from>
      <xdr:col>15</xdr:col>
      <xdr:colOff>92075</xdr:colOff>
      <xdr:row>34</xdr:row>
      <xdr:rowOff>21336</xdr:rowOff>
    </xdr:from>
    <xdr:to>
      <xdr:col>15</xdr:col>
      <xdr:colOff>269875</xdr:colOff>
      <xdr:row>34</xdr:row>
      <xdr:rowOff>21336</xdr:rowOff>
    </xdr:to>
    <xdr:cxnSp macro="">
      <xdr:nvCxnSpPr>
        <xdr:cNvPr id="98" name="直線コネクタ 97"/>
        <xdr:cNvCxnSpPr/>
      </xdr:nvCxnSpPr>
      <xdr:spPr>
        <a:xfrm>
          <a:off x="10388600" y="585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11325</xdr:rowOff>
    </xdr:from>
    <xdr:ext cx="534377" cy="259045"/>
    <xdr:sp macro="" textlink="">
      <xdr:nvSpPr>
        <xdr:cNvPr id="99" name="【道路】&#10;一人当たり延長平均値テキスト"/>
        <xdr:cNvSpPr txBox="1"/>
      </xdr:nvSpPr>
      <xdr:spPr>
        <a:xfrm>
          <a:off x="10566400" y="6526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12.336</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32898</xdr:rowOff>
    </xdr:from>
    <xdr:to>
      <xdr:col>15</xdr:col>
      <xdr:colOff>231775</xdr:colOff>
      <xdr:row>38</xdr:row>
      <xdr:rowOff>134498</xdr:rowOff>
    </xdr:to>
    <xdr:sp macro="" textlink="">
      <xdr:nvSpPr>
        <xdr:cNvPr id="100" name="フローチャート : 判断 99"/>
        <xdr:cNvSpPr/>
      </xdr:nvSpPr>
      <xdr:spPr>
        <a:xfrm>
          <a:off x="10426700" y="654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35</xdr:row>
      <xdr:rowOff>126761</xdr:rowOff>
    </xdr:from>
    <xdr:to>
      <xdr:col>14</xdr:col>
      <xdr:colOff>79375</xdr:colOff>
      <xdr:row>36</xdr:row>
      <xdr:rowOff>56911</xdr:rowOff>
    </xdr:to>
    <xdr:sp macro="" textlink="">
      <xdr:nvSpPr>
        <xdr:cNvPr id="101" name="フローチャート : 判断 100"/>
        <xdr:cNvSpPr/>
      </xdr:nvSpPr>
      <xdr:spPr>
        <a:xfrm>
          <a:off x="9588500" y="612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37</xdr:row>
      <xdr:rowOff>142672</xdr:rowOff>
    </xdr:from>
    <xdr:to>
      <xdr:col>14</xdr:col>
      <xdr:colOff>79375</xdr:colOff>
      <xdr:row>38</xdr:row>
      <xdr:rowOff>72822</xdr:rowOff>
    </xdr:to>
    <xdr:sp macro="" textlink="">
      <xdr:nvSpPr>
        <xdr:cNvPr id="107" name="円/楕円 106"/>
        <xdr:cNvSpPr/>
      </xdr:nvSpPr>
      <xdr:spPr>
        <a:xfrm>
          <a:off x="9588500" y="648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34</xdr:row>
      <xdr:rowOff>73438</xdr:rowOff>
    </xdr:from>
    <xdr:ext cx="534377" cy="259045"/>
    <xdr:sp macro="" textlink="">
      <xdr:nvSpPr>
        <xdr:cNvPr id="108" name="n_1aveValue【道路】&#10;一人当たり延長"/>
        <xdr:cNvSpPr txBox="1"/>
      </xdr:nvSpPr>
      <xdr:spPr>
        <a:xfrm>
          <a:off x="9359410" y="5902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21.533</a:t>
          </a:r>
          <a:endParaRPr kumimoji="1" lang="ja-JP" altLang="en-US" sz="1000" b="1">
            <a:solidFill>
              <a:srgbClr val="000080"/>
            </a:solidFill>
            <a:latin typeface="ＭＳ Ｐゴシック"/>
          </a:endParaRPr>
        </a:p>
      </xdr:txBody>
    </xdr:sp>
    <xdr:clientData/>
  </xdr:oneCellAnchor>
  <xdr:oneCellAnchor>
    <xdr:from>
      <xdr:col>13</xdr:col>
      <xdr:colOff>434485</xdr:colOff>
      <xdr:row>38</xdr:row>
      <xdr:rowOff>63949</xdr:rowOff>
    </xdr:from>
    <xdr:ext cx="534377" cy="259045"/>
    <xdr:sp macro="" textlink="">
      <xdr:nvSpPr>
        <xdr:cNvPr id="109" name="n_1mainValue【道路】&#10;一人当たり延長"/>
        <xdr:cNvSpPr txBox="1"/>
      </xdr:nvSpPr>
      <xdr:spPr>
        <a:xfrm>
          <a:off x="9359410" y="657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13.685</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0" name="テキスト ボックス 11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1" name="直線コネクタ 12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2" name="テキスト ボックス 12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3" name="直線コネクタ 12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4" name="テキスト ボックス 12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5" name="直線コネクタ 12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6" name="テキスト ボックス 12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7" name="直線コネクタ 12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8" name="テキスト ボックス 12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9" name="直線コネクタ 12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124477</xdr:rowOff>
    </xdr:from>
    <xdr:ext cx="403059" cy="259045"/>
    <xdr:sp macro="" textlink="">
      <xdr:nvSpPr>
        <xdr:cNvPr id="130" name="テキスト ボックス 12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2" name="テキスト ボックス 13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19050</xdr:rowOff>
    </xdr:from>
    <xdr:to>
      <xdr:col>6</xdr:col>
      <xdr:colOff>510540</xdr:colOff>
      <xdr:row>61</xdr:row>
      <xdr:rowOff>15240</xdr:rowOff>
    </xdr:to>
    <xdr:cxnSp macro="">
      <xdr:nvCxnSpPr>
        <xdr:cNvPr id="134" name="直線コネクタ 133"/>
        <xdr:cNvCxnSpPr/>
      </xdr:nvCxnSpPr>
      <xdr:spPr>
        <a:xfrm flipV="1">
          <a:off x="4634865" y="9620250"/>
          <a:ext cx="0" cy="853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61</xdr:row>
      <xdr:rowOff>19067</xdr:rowOff>
    </xdr:from>
    <xdr:ext cx="405111" cy="259045"/>
    <xdr:sp macro="" textlink="">
      <xdr:nvSpPr>
        <xdr:cNvPr id="135" name="【橋りょう・トンネル】&#10;有形固定資産減価償却率最小値テキスト"/>
        <xdr:cNvSpPr txBox="1"/>
      </xdr:nvSpPr>
      <xdr:spPr>
        <a:xfrm>
          <a:off x="4724400"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45.1</a:t>
          </a:r>
          <a:endParaRPr kumimoji="1" lang="ja-JP" altLang="en-US" sz="1000" b="1">
            <a:latin typeface="ＭＳ Ｐゴシック"/>
          </a:endParaRPr>
        </a:p>
      </xdr:txBody>
    </xdr:sp>
    <xdr:clientData/>
  </xdr:oneCellAnchor>
  <xdr:twoCellAnchor>
    <xdr:from>
      <xdr:col>6</xdr:col>
      <xdr:colOff>422275</xdr:colOff>
      <xdr:row>61</xdr:row>
      <xdr:rowOff>15240</xdr:rowOff>
    </xdr:from>
    <xdr:to>
      <xdr:col>6</xdr:col>
      <xdr:colOff>600075</xdr:colOff>
      <xdr:row>61</xdr:row>
      <xdr:rowOff>15240</xdr:rowOff>
    </xdr:to>
    <xdr:cxnSp macro="">
      <xdr:nvCxnSpPr>
        <xdr:cNvPr id="136" name="直線コネクタ 135"/>
        <xdr:cNvCxnSpPr/>
      </xdr:nvCxnSpPr>
      <xdr:spPr>
        <a:xfrm>
          <a:off x="4546600" y="1047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137177</xdr:rowOff>
    </xdr:from>
    <xdr:ext cx="405111" cy="259045"/>
    <xdr:sp macro="" textlink="">
      <xdr:nvSpPr>
        <xdr:cNvPr id="137" name="【橋りょう・トンネル】&#10;有形固定資産減価償却率最大値テキスト"/>
        <xdr:cNvSpPr txBox="1"/>
      </xdr:nvSpPr>
      <xdr:spPr>
        <a:xfrm>
          <a:off x="4724400" y="939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67.5</a:t>
          </a:r>
          <a:endParaRPr kumimoji="1" lang="ja-JP" altLang="en-US" sz="1000" b="1">
            <a:latin typeface="ＭＳ Ｐゴシック"/>
          </a:endParaRPr>
        </a:p>
      </xdr:txBody>
    </xdr:sp>
    <xdr:clientData/>
  </xdr:oneCellAnchor>
  <xdr:twoCellAnchor>
    <xdr:from>
      <xdr:col>6</xdr:col>
      <xdr:colOff>422275</xdr:colOff>
      <xdr:row>56</xdr:row>
      <xdr:rowOff>19050</xdr:rowOff>
    </xdr:from>
    <xdr:to>
      <xdr:col>6</xdr:col>
      <xdr:colOff>600075</xdr:colOff>
      <xdr:row>56</xdr:row>
      <xdr:rowOff>19050</xdr:rowOff>
    </xdr:to>
    <xdr:cxnSp macro="">
      <xdr:nvCxnSpPr>
        <xdr:cNvPr id="138" name="直線コネクタ 137"/>
        <xdr:cNvCxnSpPr/>
      </xdr:nvCxnSpPr>
      <xdr:spPr>
        <a:xfrm>
          <a:off x="4546600" y="962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148607</xdr:rowOff>
    </xdr:from>
    <xdr:ext cx="405111" cy="259045"/>
    <xdr:sp macro="" textlink="">
      <xdr:nvSpPr>
        <xdr:cNvPr id="139" name="【橋りょう・トンネル】&#10;有形固定資産減価償却率平均値テキスト"/>
        <xdr:cNvSpPr txBox="1"/>
      </xdr:nvSpPr>
      <xdr:spPr>
        <a:xfrm>
          <a:off x="4724400" y="10092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53.2</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170180</xdr:rowOff>
    </xdr:from>
    <xdr:to>
      <xdr:col>6</xdr:col>
      <xdr:colOff>561975</xdr:colOff>
      <xdr:row>59</xdr:row>
      <xdr:rowOff>100330</xdr:rowOff>
    </xdr:to>
    <xdr:sp macro="" textlink="">
      <xdr:nvSpPr>
        <xdr:cNvPr id="140" name="フローチャート : 判断 139"/>
        <xdr:cNvSpPr/>
      </xdr:nvSpPr>
      <xdr:spPr>
        <a:xfrm>
          <a:off x="4584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139700</xdr:rowOff>
    </xdr:from>
    <xdr:to>
      <xdr:col>5</xdr:col>
      <xdr:colOff>409575</xdr:colOff>
      <xdr:row>59</xdr:row>
      <xdr:rowOff>69850</xdr:rowOff>
    </xdr:to>
    <xdr:sp macro="" textlink="">
      <xdr:nvSpPr>
        <xdr:cNvPr id="141" name="フローチャート : 判断 140"/>
        <xdr:cNvSpPr/>
      </xdr:nvSpPr>
      <xdr:spPr>
        <a:xfrm>
          <a:off x="3746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62</xdr:row>
      <xdr:rowOff>158750</xdr:rowOff>
    </xdr:from>
    <xdr:to>
      <xdr:col>5</xdr:col>
      <xdr:colOff>409575</xdr:colOff>
      <xdr:row>63</xdr:row>
      <xdr:rowOff>88900</xdr:rowOff>
    </xdr:to>
    <xdr:sp macro="" textlink="">
      <xdr:nvSpPr>
        <xdr:cNvPr id="147" name="円/楕円 146"/>
        <xdr:cNvSpPr/>
      </xdr:nvSpPr>
      <xdr:spPr>
        <a:xfrm>
          <a:off x="3746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57</xdr:row>
      <xdr:rowOff>86377</xdr:rowOff>
    </xdr:from>
    <xdr:ext cx="405111" cy="259045"/>
    <xdr:sp macro="" textlink="">
      <xdr:nvSpPr>
        <xdr:cNvPr id="148" name="n_1aveValue【橋りょう・トンネル】&#10;有形固定資産減価償却率"/>
        <xdr:cNvSpPr txBox="1"/>
      </xdr:nvSpPr>
      <xdr:spPr>
        <a:xfrm>
          <a:off x="3582043"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oneCellAnchor>
    <xdr:from>
      <xdr:col>5</xdr:col>
      <xdr:colOff>143518</xdr:colOff>
      <xdr:row>63</xdr:row>
      <xdr:rowOff>80027</xdr:rowOff>
    </xdr:from>
    <xdr:ext cx="405111" cy="259045"/>
    <xdr:sp macro="" textlink="">
      <xdr:nvSpPr>
        <xdr:cNvPr id="149" name="n_1mainValue【橋りょう・トンネル】&#10;有形固定資産減価償却率"/>
        <xdr:cNvSpPr txBox="1"/>
      </xdr:nvSpPr>
      <xdr:spPr>
        <a:xfrm>
          <a:off x="3582043" y="1088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54,490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160" name="直線コネクタ 159"/>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159855</xdr:rowOff>
    </xdr:from>
    <xdr:ext cx="248786" cy="259045"/>
    <xdr:sp macro="" textlink="">
      <xdr:nvSpPr>
        <xdr:cNvPr id="161" name="テキスト ボックス 160"/>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62" name="直線コネクタ 161"/>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62</xdr:row>
      <xdr:rowOff>4734</xdr:rowOff>
    </xdr:from>
    <xdr:ext cx="595419" cy="259045"/>
    <xdr:sp macro="" textlink="">
      <xdr:nvSpPr>
        <xdr:cNvPr id="163" name="テキスト ボックス 162"/>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64" name="直線コネクタ 163"/>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60</xdr:row>
      <xdr:rowOff>21062</xdr:rowOff>
    </xdr:from>
    <xdr:ext cx="595419" cy="259045"/>
    <xdr:sp macro="" textlink="">
      <xdr:nvSpPr>
        <xdr:cNvPr id="165" name="テキスト ボックス 164"/>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66" name="直線コネクタ 165"/>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58</xdr:row>
      <xdr:rowOff>37392</xdr:rowOff>
    </xdr:from>
    <xdr:ext cx="595419" cy="259045"/>
    <xdr:sp macro="" textlink="">
      <xdr:nvSpPr>
        <xdr:cNvPr id="167" name="テキスト ボックス 166"/>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68" name="直線コネクタ 167"/>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53720</xdr:rowOff>
    </xdr:from>
    <xdr:ext cx="595419" cy="259045"/>
    <xdr:sp macro="" textlink="">
      <xdr:nvSpPr>
        <xdr:cNvPr id="169" name="テキスト ボックス 168"/>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70" name="直線コネクタ 169"/>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70049</xdr:rowOff>
    </xdr:from>
    <xdr:ext cx="685572" cy="259045"/>
    <xdr:sp macro="" textlink="">
      <xdr:nvSpPr>
        <xdr:cNvPr id="171" name="テキスト ボックス 170"/>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2" name="直線コネクタ 17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3" name="テキスト ボックス 172"/>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89701</xdr:rowOff>
    </xdr:from>
    <xdr:to>
      <xdr:col>15</xdr:col>
      <xdr:colOff>180340</xdr:colOff>
      <xdr:row>64</xdr:row>
      <xdr:rowOff>83031</xdr:rowOff>
    </xdr:to>
    <xdr:cxnSp macro="">
      <xdr:nvCxnSpPr>
        <xdr:cNvPr id="175" name="直線コネクタ 174"/>
        <xdr:cNvCxnSpPr/>
      </xdr:nvCxnSpPr>
      <xdr:spPr>
        <a:xfrm flipV="1">
          <a:off x="10476865" y="9690901"/>
          <a:ext cx="0" cy="136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86858</xdr:rowOff>
    </xdr:from>
    <xdr:ext cx="534377" cy="259045"/>
    <xdr:sp macro="" textlink="">
      <xdr:nvSpPr>
        <xdr:cNvPr id="176" name="【橋りょう・トンネル】&#10;一人当たり有形固定資産（償却資産）額最小値テキスト"/>
        <xdr:cNvSpPr txBox="1"/>
      </xdr:nvSpPr>
      <xdr:spPr>
        <a:xfrm>
          <a:off x="10566400" y="1105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29,150</a:t>
          </a:r>
          <a:endParaRPr kumimoji="1" lang="ja-JP" altLang="en-US" sz="1000" b="1">
            <a:latin typeface="ＭＳ Ｐゴシック"/>
          </a:endParaRPr>
        </a:p>
      </xdr:txBody>
    </xdr:sp>
    <xdr:clientData/>
  </xdr:oneCellAnchor>
  <xdr:twoCellAnchor>
    <xdr:from>
      <xdr:col>15</xdr:col>
      <xdr:colOff>92075</xdr:colOff>
      <xdr:row>64</xdr:row>
      <xdr:rowOff>83031</xdr:rowOff>
    </xdr:from>
    <xdr:to>
      <xdr:col>15</xdr:col>
      <xdr:colOff>269875</xdr:colOff>
      <xdr:row>64</xdr:row>
      <xdr:rowOff>83031</xdr:rowOff>
    </xdr:to>
    <xdr:cxnSp macro="">
      <xdr:nvCxnSpPr>
        <xdr:cNvPr id="177" name="直線コネクタ 176"/>
        <xdr:cNvCxnSpPr/>
      </xdr:nvCxnSpPr>
      <xdr:spPr>
        <a:xfrm>
          <a:off x="10388600" y="11055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36378</xdr:rowOff>
    </xdr:from>
    <xdr:ext cx="599010" cy="259045"/>
    <xdr:sp macro="" textlink="">
      <xdr:nvSpPr>
        <xdr:cNvPr id="178" name="【橋りょう・トンネル】&#10;一人当たり有形固定資産（償却資産）額最大値テキスト"/>
        <xdr:cNvSpPr txBox="1"/>
      </xdr:nvSpPr>
      <xdr:spPr>
        <a:xfrm>
          <a:off x="10566400" y="9466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865,065</a:t>
          </a:r>
          <a:endParaRPr kumimoji="1" lang="ja-JP" altLang="en-US" sz="1000" b="1">
            <a:latin typeface="ＭＳ Ｐゴシック"/>
          </a:endParaRPr>
        </a:p>
      </xdr:txBody>
    </xdr:sp>
    <xdr:clientData/>
  </xdr:oneCellAnchor>
  <xdr:twoCellAnchor>
    <xdr:from>
      <xdr:col>15</xdr:col>
      <xdr:colOff>92075</xdr:colOff>
      <xdr:row>56</xdr:row>
      <xdr:rowOff>89701</xdr:rowOff>
    </xdr:from>
    <xdr:to>
      <xdr:col>15</xdr:col>
      <xdr:colOff>269875</xdr:colOff>
      <xdr:row>56</xdr:row>
      <xdr:rowOff>89701</xdr:rowOff>
    </xdr:to>
    <xdr:cxnSp macro="">
      <xdr:nvCxnSpPr>
        <xdr:cNvPr id="179" name="直線コネクタ 178"/>
        <xdr:cNvCxnSpPr/>
      </xdr:nvCxnSpPr>
      <xdr:spPr>
        <a:xfrm>
          <a:off x="10388600" y="9690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109212</xdr:rowOff>
    </xdr:from>
    <xdr:ext cx="599010" cy="259045"/>
    <xdr:sp macro="" textlink="">
      <xdr:nvSpPr>
        <xdr:cNvPr id="180" name="【橋りょう・トンネル】&#10;一人当たり有形固定資産（償却資産）額平均値テキスト"/>
        <xdr:cNvSpPr txBox="1"/>
      </xdr:nvSpPr>
      <xdr:spPr>
        <a:xfrm>
          <a:off x="10566400" y="105676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283,793</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130785</xdr:rowOff>
    </xdr:from>
    <xdr:to>
      <xdr:col>15</xdr:col>
      <xdr:colOff>231775</xdr:colOff>
      <xdr:row>62</xdr:row>
      <xdr:rowOff>60935</xdr:rowOff>
    </xdr:to>
    <xdr:sp macro="" textlink="">
      <xdr:nvSpPr>
        <xdr:cNvPr id="181" name="フローチャート : 判断 180"/>
        <xdr:cNvSpPr/>
      </xdr:nvSpPr>
      <xdr:spPr>
        <a:xfrm>
          <a:off x="10426700" y="1058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153658</xdr:rowOff>
    </xdr:from>
    <xdr:to>
      <xdr:col>14</xdr:col>
      <xdr:colOff>79375</xdr:colOff>
      <xdr:row>62</xdr:row>
      <xdr:rowOff>83808</xdr:rowOff>
    </xdr:to>
    <xdr:sp macro="" textlink="">
      <xdr:nvSpPr>
        <xdr:cNvPr id="182" name="フローチャート : 判断 181"/>
        <xdr:cNvSpPr/>
      </xdr:nvSpPr>
      <xdr:spPr>
        <a:xfrm>
          <a:off x="9588500" y="1061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3" name="テキスト ボックス 18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4" name="テキスト ボックス 18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5" name="テキスト ボックス 18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6" name="テキスト ボックス 18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7" name="テキスト ボックス 18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63</xdr:row>
      <xdr:rowOff>119017</xdr:rowOff>
    </xdr:from>
    <xdr:to>
      <xdr:col>14</xdr:col>
      <xdr:colOff>79375</xdr:colOff>
      <xdr:row>64</xdr:row>
      <xdr:rowOff>49167</xdr:rowOff>
    </xdr:to>
    <xdr:sp macro="" textlink="">
      <xdr:nvSpPr>
        <xdr:cNvPr id="188" name="円/楕円 187"/>
        <xdr:cNvSpPr/>
      </xdr:nvSpPr>
      <xdr:spPr>
        <a:xfrm>
          <a:off x="9588500" y="109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60</xdr:row>
      <xdr:rowOff>100335</xdr:rowOff>
    </xdr:from>
    <xdr:ext cx="599010" cy="259045"/>
    <xdr:sp macro="" textlink="">
      <xdr:nvSpPr>
        <xdr:cNvPr id="189" name="n_1aveValue【橋りょう・トンネル】&#10;一人当たり有形固定資産（償却資産）額"/>
        <xdr:cNvSpPr txBox="1"/>
      </xdr:nvSpPr>
      <xdr:spPr>
        <a:xfrm>
          <a:off x="9327094" y="10387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269,785</a:t>
          </a:r>
          <a:endParaRPr kumimoji="1" lang="ja-JP" altLang="en-US" sz="1000" b="1">
            <a:solidFill>
              <a:srgbClr val="000080"/>
            </a:solidFill>
            <a:latin typeface="ＭＳ Ｐゴシック"/>
          </a:endParaRPr>
        </a:p>
      </xdr:txBody>
    </xdr:sp>
    <xdr:clientData/>
  </xdr:oneCellAnchor>
  <xdr:oneCellAnchor>
    <xdr:from>
      <xdr:col>13</xdr:col>
      <xdr:colOff>434486</xdr:colOff>
      <xdr:row>64</xdr:row>
      <xdr:rowOff>40294</xdr:rowOff>
    </xdr:from>
    <xdr:ext cx="534377" cy="259045"/>
    <xdr:sp macro="" textlink="">
      <xdr:nvSpPr>
        <xdr:cNvPr id="190" name="n_1mainValue【橋りょう・トンネル】&#10;一人当たり有形固定資産（償却資産）額"/>
        <xdr:cNvSpPr txBox="1"/>
      </xdr:nvSpPr>
      <xdr:spPr>
        <a:xfrm>
          <a:off x="9359411" y="1101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81,000</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1" name="正方形/長方形 19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2" name="正方形/長方形 19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3" name="正方形/長方形 19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4" name="正方形/長方形 19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5" name="正方形/長方形 19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6" name="正方形/長方形 19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7" name="正方形/長方形 19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8" name="正方形/長方形 19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9" name="テキスト ボックス 19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0" name="直線コネクタ 19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201" name="テキスト ボックス 20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202" name="直線コネクタ 20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3" name="テキスト ボックス 20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4" name="直線コネクタ 20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5" name="テキスト ボックス 20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6" name="直線コネクタ 20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7" name="テキスト ボックス 20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08" name="直線コネクタ 20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09" name="テキスト ボックス 20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10" name="直線コネクタ 20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162577</xdr:rowOff>
    </xdr:from>
    <xdr:ext cx="467179" cy="259045"/>
    <xdr:sp macro="" textlink="">
      <xdr:nvSpPr>
        <xdr:cNvPr id="211" name="テキスト ボックス 21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2" name="直線コネクタ 21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3" name="テキスト ボックス 21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22861</xdr:rowOff>
    </xdr:from>
    <xdr:to>
      <xdr:col>6</xdr:col>
      <xdr:colOff>510540</xdr:colOff>
      <xdr:row>87</xdr:row>
      <xdr:rowOff>11430</xdr:rowOff>
    </xdr:to>
    <xdr:cxnSp macro="">
      <xdr:nvCxnSpPr>
        <xdr:cNvPr id="215" name="直線コネクタ 214"/>
        <xdr:cNvCxnSpPr/>
      </xdr:nvCxnSpPr>
      <xdr:spPr>
        <a:xfrm flipV="1">
          <a:off x="4634865" y="13567411"/>
          <a:ext cx="0" cy="1360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87</xdr:row>
      <xdr:rowOff>15257</xdr:rowOff>
    </xdr:from>
    <xdr:ext cx="405111" cy="259045"/>
    <xdr:sp macro="" textlink="">
      <xdr:nvSpPr>
        <xdr:cNvPr id="216" name="【公営住宅】&#10;有形固定資産減価償却率最小値テキスト"/>
        <xdr:cNvSpPr txBox="1"/>
      </xdr:nvSpPr>
      <xdr:spPr>
        <a:xfrm>
          <a:off x="4724400"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16.4</a:t>
          </a:r>
          <a:endParaRPr kumimoji="1" lang="ja-JP" altLang="en-US" sz="1000" b="1">
            <a:latin typeface="ＭＳ Ｐゴシック"/>
          </a:endParaRPr>
        </a:p>
      </xdr:txBody>
    </xdr:sp>
    <xdr:clientData/>
  </xdr:oneCellAnchor>
  <xdr:twoCellAnchor>
    <xdr:from>
      <xdr:col>6</xdr:col>
      <xdr:colOff>422275</xdr:colOff>
      <xdr:row>87</xdr:row>
      <xdr:rowOff>11430</xdr:rowOff>
    </xdr:from>
    <xdr:to>
      <xdr:col>6</xdr:col>
      <xdr:colOff>600075</xdr:colOff>
      <xdr:row>87</xdr:row>
      <xdr:rowOff>11430</xdr:rowOff>
    </xdr:to>
    <xdr:cxnSp macro="">
      <xdr:nvCxnSpPr>
        <xdr:cNvPr id="217" name="直線コネクタ 216"/>
        <xdr:cNvCxnSpPr/>
      </xdr:nvCxnSpPr>
      <xdr:spPr>
        <a:xfrm>
          <a:off x="4546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140988</xdr:rowOff>
    </xdr:from>
    <xdr:ext cx="405111" cy="259045"/>
    <xdr:sp macro="" textlink="">
      <xdr:nvSpPr>
        <xdr:cNvPr id="218" name="【公営住宅】&#10;有形固定資産減価償却率最大値テキスト"/>
        <xdr:cNvSpPr txBox="1"/>
      </xdr:nvSpPr>
      <xdr:spPr>
        <a:xfrm>
          <a:off x="4724400" y="1334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87.8</a:t>
          </a:r>
          <a:endParaRPr kumimoji="1" lang="ja-JP" altLang="en-US" sz="1000" b="1">
            <a:latin typeface="ＭＳ Ｐゴシック"/>
          </a:endParaRPr>
        </a:p>
      </xdr:txBody>
    </xdr:sp>
    <xdr:clientData/>
  </xdr:oneCellAnchor>
  <xdr:twoCellAnchor>
    <xdr:from>
      <xdr:col>6</xdr:col>
      <xdr:colOff>422275</xdr:colOff>
      <xdr:row>79</xdr:row>
      <xdr:rowOff>22861</xdr:rowOff>
    </xdr:from>
    <xdr:to>
      <xdr:col>6</xdr:col>
      <xdr:colOff>600075</xdr:colOff>
      <xdr:row>79</xdr:row>
      <xdr:rowOff>22861</xdr:rowOff>
    </xdr:to>
    <xdr:cxnSp macro="">
      <xdr:nvCxnSpPr>
        <xdr:cNvPr id="219" name="直線コネクタ 218"/>
        <xdr:cNvCxnSpPr/>
      </xdr:nvCxnSpPr>
      <xdr:spPr>
        <a:xfrm>
          <a:off x="4546600" y="1356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104791</xdr:rowOff>
    </xdr:from>
    <xdr:ext cx="405111" cy="259045"/>
    <xdr:sp macro="" textlink="">
      <xdr:nvSpPr>
        <xdr:cNvPr id="220" name="【公営住宅】&#10;有形固定資産減価償却率平均値テキスト"/>
        <xdr:cNvSpPr txBox="1"/>
      </xdr:nvSpPr>
      <xdr:spPr>
        <a:xfrm>
          <a:off x="4724400" y="13992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twoCellAnchor>
    <xdr:from>
      <xdr:col>6</xdr:col>
      <xdr:colOff>460375</xdr:colOff>
      <xdr:row>81</xdr:row>
      <xdr:rowOff>126364</xdr:rowOff>
    </xdr:from>
    <xdr:to>
      <xdr:col>6</xdr:col>
      <xdr:colOff>561975</xdr:colOff>
      <xdr:row>82</xdr:row>
      <xdr:rowOff>56514</xdr:rowOff>
    </xdr:to>
    <xdr:sp macro="" textlink="">
      <xdr:nvSpPr>
        <xdr:cNvPr id="221" name="フローチャート : 判断 220"/>
        <xdr:cNvSpPr/>
      </xdr:nvSpPr>
      <xdr:spPr>
        <a:xfrm>
          <a:off x="45847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81</xdr:row>
      <xdr:rowOff>116839</xdr:rowOff>
    </xdr:from>
    <xdr:to>
      <xdr:col>5</xdr:col>
      <xdr:colOff>409575</xdr:colOff>
      <xdr:row>82</xdr:row>
      <xdr:rowOff>46989</xdr:rowOff>
    </xdr:to>
    <xdr:sp macro="" textlink="">
      <xdr:nvSpPr>
        <xdr:cNvPr id="222" name="フローチャート : 判断 221"/>
        <xdr:cNvSpPr/>
      </xdr:nvSpPr>
      <xdr:spPr>
        <a:xfrm>
          <a:off x="3746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3" name="テキスト ボックス 22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4" name="テキスト ボックス 22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5" name="テキスト ボックス 22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6" name="テキスト ボックス 22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7" name="テキスト ボックス 22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81</xdr:row>
      <xdr:rowOff>111125</xdr:rowOff>
    </xdr:from>
    <xdr:to>
      <xdr:col>5</xdr:col>
      <xdr:colOff>409575</xdr:colOff>
      <xdr:row>82</xdr:row>
      <xdr:rowOff>41275</xdr:rowOff>
    </xdr:to>
    <xdr:sp macro="" textlink="">
      <xdr:nvSpPr>
        <xdr:cNvPr id="228" name="円/楕円 227"/>
        <xdr:cNvSpPr/>
      </xdr:nvSpPr>
      <xdr:spPr>
        <a:xfrm>
          <a:off x="37465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82</xdr:row>
      <xdr:rowOff>38116</xdr:rowOff>
    </xdr:from>
    <xdr:ext cx="405111" cy="259045"/>
    <xdr:sp macro="" textlink="">
      <xdr:nvSpPr>
        <xdr:cNvPr id="229" name="n_1aveValue【公営住宅】&#10;有形固定資産減価償却率"/>
        <xdr:cNvSpPr txBox="1"/>
      </xdr:nvSpPr>
      <xdr:spPr>
        <a:xfrm>
          <a:off x="3582043"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62.2</a:t>
          </a:r>
          <a:endParaRPr kumimoji="1" lang="ja-JP" altLang="en-US" sz="1000" b="1">
            <a:solidFill>
              <a:srgbClr val="000080"/>
            </a:solidFill>
            <a:latin typeface="ＭＳ Ｐゴシック"/>
          </a:endParaRPr>
        </a:p>
      </xdr:txBody>
    </xdr:sp>
    <xdr:clientData/>
  </xdr:oneCellAnchor>
  <xdr:oneCellAnchor>
    <xdr:from>
      <xdr:col>5</xdr:col>
      <xdr:colOff>143518</xdr:colOff>
      <xdr:row>80</xdr:row>
      <xdr:rowOff>57802</xdr:rowOff>
    </xdr:from>
    <xdr:ext cx="405111" cy="259045"/>
    <xdr:sp macro="" textlink="">
      <xdr:nvSpPr>
        <xdr:cNvPr id="230" name="n_1mainValue【公営住宅】&#10;有形固定資産減価償却率"/>
        <xdr:cNvSpPr txBox="1"/>
      </xdr:nvSpPr>
      <xdr:spPr>
        <a:xfrm>
          <a:off x="3582043"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62.5</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1" name="正方形/長方形 23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2" name="正方形/長方形 23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3" name="正方形/長方形 23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4" name="正方形/長方形 23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5" name="正方形/長方形 23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6" name="正方形/長方形 23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7" name="正方形/長方形 23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8" name="正方形/長方形 23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9" name="テキスト ボックス 23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0" name="直線コネクタ 23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41" name="直線コネクタ 240"/>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42" name="テキスト ボックス 241"/>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43" name="直線コネクタ 242"/>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44" name="テキスト ボックス 243"/>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5" name="直線コネクタ 24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46" name="テキスト ボックス 24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7" name="直線コネクタ 246"/>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8" name="テキスト ボックス 247"/>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9" name="直線コネクタ 248"/>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50" name="テキスト ボックス 249"/>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1" name="直線コネクタ 25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124477</xdr:rowOff>
    </xdr:from>
    <xdr:ext cx="531299" cy="259045"/>
    <xdr:sp macro="" textlink="">
      <xdr:nvSpPr>
        <xdr:cNvPr id="252" name="テキスト ボックス 251"/>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136017</xdr:rowOff>
    </xdr:from>
    <xdr:to>
      <xdr:col>15</xdr:col>
      <xdr:colOff>180340</xdr:colOff>
      <xdr:row>86</xdr:row>
      <xdr:rowOff>72389</xdr:rowOff>
    </xdr:to>
    <xdr:cxnSp macro="">
      <xdr:nvCxnSpPr>
        <xdr:cNvPr id="254" name="直線コネクタ 253"/>
        <xdr:cNvCxnSpPr/>
      </xdr:nvCxnSpPr>
      <xdr:spPr>
        <a:xfrm flipV="1">
          <a:off x="10476865" y="13509117"/>
          <a:ext cx="0" cy="130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76216</xdr:rowOff>
    </xdr:from>
    <xdr:ext cx="469744" cy="259045"/>
    <xdr:sp macro="" textlink="">
      <xdr:nvSpPr>
        <xdr:cNvPr id="255" name="【公営住宅】&#10;一人当たり面積最小値テキスト"/>
        <xdr:cNvSpPr txBox="1"/>
      </xdr:nvSpPr>
      <xdr:spPr>
        <a:xfrm>
          <a:off x="10566400" y="1482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0.220</a:t>
          </a:r>
          <a:endParaRPr kumimoji="1" lang="ja-JP" altLang="en-US" sz="1000" b="1">
            <a:latin typeface="ＭＳ Ｐゴシック"/>
          </a:endParaRPr>
        </a:p>
      </xdr:txBody>
    </xdr:sp>
    <xdr:clientData/>
  </xdr:oneCellAnchor>
  <xdr:twoCellAnchor>
    <xdr:from>
      <xdr:col>15</xdr:col>
      <xdr:colOff>92075</xdr:colOff>
      <xdr:row>86</xdr:row>
      <xdr:rowOff>72389</xdr:rowOff>
    </xdr:from>
    <xdr:to>
      <xdr:col>15</xdr:col>
      <xdr:colOff>269875</xdr:colOff>
      <xdr:row>86</xdr:row>
      <xdr:rowOff>72389</xdr:rowOff>
    </xdr:to>
    <xdr:cxnSp macro="">
      <xdr:nvCxnSpPr>
        <xdr:cNvPr id="256" name="直線コネクタ 255"/>
        <xdr:cNvCxnSpPr/>
      </xdr:nvCxnSpPr>
      <xdr:spPr>
        <a:xfrm>
          <a:off x="10388600" y="1481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82694</xdr:rowOff>
    </xdr:from>
    <xdr:ext cx="469744" cy="259045"/>
    <xdr:sp macro="" textlink="">
      <xdr:nvSpPr>
        <xdr:cNvPr id="257" name="【公営住宅】&#10;一人当たり面積最大値テキスト"/>
        <xdr:cNvSpPr txBox="1"/>
      </xdr:nvSpPr>
      <xdr:spPr>
        <a:xfrm>
          <a:off x="10566400" y="1328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7.086</a:t>
          </a:r>
          <a:endParaRPr kumimoji="1" lang="ja-JP" altLang="en-US" sz="1000" b="1">
            <a:latin typeface="ＭＳ Ｐゴシック"/>
          </a:endParaRPr>
        </a:p>
      </xdr:txBody>
    </xdr:sp>
    <xdr:clientData/>
  </xdr:oneCellAnchor>
  <xdr:twoCellAnchor>
    <xdr:from>
      <xdr:col>15</xdr:col>
      <xdr:colOff>92075</xdr:colOff>
      <xdr:row>78</xdr:row>
      <xdr:rowOff>136017</xdr:rowOff>
    </xdr:from>
    <xdr:to>
      <xdr:col>15</xdr:col>
      <xdr:colOff>269875</xdr:colOff>
      <xdr:row>78</xdr:row>
      <xdr:rowOff>136017</xdr:rowOff>
    </xdr:to>
    <xdr:cxnSp macro="">
      <xdr:nvCxnSpPr>
        <xdr:cNvPr id="258" name="直線コネクタ 257"/>
        <xdr:cNvCxnSpPr/>
      </xdr:nvCxnSpPr>
      <xdr:spPr>
        <a:xfrm>
          <a:off x="10388600" y="1350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156227</xdr:rowOff>
    </xdr:from>
    <xdr:ext cx="469744" cy="259045"/>
    <xdr:sp macro="" textlink="">
      <xdr:nvSpPr>
        <xdr:cNvPr id="259" name="【公営住宅】&#10;一人当たり面積平均値テキスト"/>
        <xdr:cNvSpPr txBox="1"/>
      </xdr:nvSpPr>
      <xdr:spPr>
        <a:xfrm>
          <a:off x="10566400" y="14386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2.100</a:t>
          </a:r>
          <a:endParaRPr kumimoji="1" lang="ja-JP" altLang="en-US" sz="1000" b="1">
            <a:solidFill>
              <a:srgbClr val="000080"/>
            </a:solidFill>
            <a:latin typeface="ＭＳ Ｐゴシック"/>
          </a:endParaRPr>
        </a:p>
      </xdr:txBody>
    </xdr:sp>
    <xdr:clientData/>
  </xdr:oneCellAnchor>
  <xdr:twoCellAnchor>
    <xdr:from>
      <xdr:col>15</xdr:col>
      <xdr:colOff>130175</xdr:colOff>
      <xdr:row>84</xdr:row>
      <xdr:rowOff>6350</xdr:rowOff>
    </xdr:from>
    <xdr:to>
      <xdr:col>15</xdr:col>
      <xdr:colOff>231775</xdr:colOff>
      <xdr:row>84</xdr:row>
      <xdr:rowOff>107950</xdr:rowOff>
    </xdr:to>
    <xdr:sp macro="" textlink="">
      <xdr:nvSpPr>
        <xdr:cNvPr id="260" name="フローチャート : 判断 259"/>
        <xdr:cNvSpPr/>
      </xdr:nvSpPr>
      <xdr:spPr>
        <a:xfrm>
          <a:off x="104267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85</xdr:row>
      <xdr:rowOff>21971</xdr:rowOff>
    </xdr:from>
    <xdr:to>
      <xdr:col>14</xdr:col>
      <xdr:colOff>79375</xdr:colOff>
      <xdr:row>85</xdr:row>
      <xdr:rowOff>123571</xdr:rowOff>
    </xdr:to>
    <xdr:sp macro="" textlink="">
      <xdr:nvSpPr>
        <xdr:cNvPr id="261" name="フローチャート : 判断 260"/>
        <xdr:cNvSpPr/>
      </xdr:nvSpPr>
      <xdr:spPr>
        <a:xfrm>
          <a:off x="9588500" y="1459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2" name="テキスト ボックス 26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3" name="テキスト ボックス 26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4" name="テキスト ボックス 26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5" name="テキスト ボックス 26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6" name="テキスト ボックス 26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7493</xdr:rowOff>
    </xdr:from>
    <xdr:to>
      <xdr:col>14</xdr:col>
      <xdr:colOff>79375</xdr:colOff>
      <xdr:row>85</xdr:row>
      <xdr:rowOff>109093</xdr:rowOff>
    </xdr:to>
    <xdr:sp macro="" textlink="">
      <xdr:nvSpPr>
        <xdr:cNvPr id="267" name="円/楕円 266"/>
        <xdr:cNvSpPr/>
      </xdr:nvSpPr>
      <xdr:spPr>
        <a:xfrm>
          <a:off x="9588500" y="145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85</xdr:row>
      <xdr:rowOff>114698</xdr:rowOff>
    </xdr:from>
    <xdr:ext cx="469744" cy="259045"/>
    <xdr:sp macro="" textlink="">
      <xdr:nvSpPr>
        <xdr:cNvPr id="268" name="n_1aveValue【公営住宅】&#10;一人当たり面積"/>
        <xdr:cNvSpPr txBox="1"/>
      </xdr:nvSpPr>
      <xdr:spPr>
        <a:xfrm>
          <a:off x="9391727" y="1468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1.118</a:t>
          </a:r>
          <a:endParaRPr kumimoji="1" lang="ja-JP" altLang="en-US" sz="1000" b="1">
            <a:solidFill>
              <a:srgbClr val="000080"/>
            </a:solidFill>
            <a:latin typeface="ＭＳ Ｐゴシック"/>
          </a:endParaRPr>
        </a:p>
      </xdr:txBody>
    </xdr:sp>
    <xdr:clientData/>
  </xdr:oneCellAnchor>
  <xdr:oneCellAnchor>
    <xdr:from>
      <xdr:col>13</xdr:col>
      <xdr:colOff>466802</xdr:colOff>
      <xdr:row>83</xdr:row>
      <xdr:rowOff>125620</xdr:rowOff>
    </xdr:from>
    <xdr:ext cx="469744" cy="259045"/>
    <xdr:sp macro="" textlink="">
      <xdr:nvSpPr>
        <xdr:cNvPr id="269" name="n_1mainValue【公営住宅】&#10;一人当たり面積"/>
        <xdr:cNvSpPr txBox="1"/>
      </xdr:nvSpPr>
      <xdr:spPr>
        <a:xfrm>
          <a:off x="9391727" y="1435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0" name="正方形/長方形 26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1" name="正方形/長方形 27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2" name="正方形/長方形 27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3" name="正方形/長方形 27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4" name="正方形/長方形 27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5" name="正方形/長方形 27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6" name="正方形/長方形 27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7" name="正方形/長方形 27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8" name="テキスト ボックス 27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9" name="直線コネクタ 27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80" name="テキスト ボックス 279"/>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81" name="直線コネクタ 280"/>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82" name="テキスト ボックス 281"/>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83" name="直線コネクタ 282"/>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84" name="テキスト ボックス 283"/>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85" name="直線コネクタ 284"/>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86" name="テキスト ボックス 285"/>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87" name="直線コネクタ 286"/>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88" name="テキスト ボックス 287"/>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89" name="直線コネクタ 288"/>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29227</xdr:rowOff>
    </xdr:from>
    <xdr:ext cx="467179" cy="259045"/>
    <xdr:sp macro="" textlink="">
      <xdr:nvSpPr>
        <xdr:cNvPr id="290" name="テキスト ボックス 289"/>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1" name="直線コネクタ 29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92" name="テキスト ボックス 291"/>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53339</xdr:rowOff>
    </xdr:from>
    <xdr:to>
      <xdr:col>6</xdr:col>
      <xdr:colOff>510540</xdr:colOff>
      <xdr:row>108</xdr:row>
      <xdr:rowOff>1905</xdr:rowOff>
    </xdr:to>
    <xdr:cxnSp macro="">
      <xdr:nvCxnSpPr>
        <xdr:cNvPr id="294" name="直線コネクタ 293"/>
        <xdr:cNvCxnSpPr/>
      </xdr:nvCxnSpPr>
      <xdr:spPr>
        <a:xfrm flipV="1">
          <a:off x="4634865" y="17198339"/>
          <a:ext cx="0" cy="1320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5732</xdr:rowOff>
    </xdr:from>
    <xdr:ext cx="405111" cy="259045"/>
    <xdr:sp macro="" textlink="">
      <xdr:nvSpPr>
        <xdr:cNvPr id="295" name="【港湾・漁港】&#10;有形固定資産減価償却率最小値テキスト"/>
        <xdr:cNvSpPr txBox="1"/>
      </xdr:nvSpPr>
      <xdr:spPr>
        <a:xfrm>
          <a:off x="4724400" y="1852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6</xdr:col>
      <xdr:colOff>422275</xdr:colOff>
      <xdr:row>108</xdr:row>
      <xdr:rowOff>1905</xdr:rowOff>
    </xdr:from>
    <xdr:to>
      <xdr:col>6</xdr:col>
      <xdr:colOff>600075</xdr:colOff>
      <xdr:row>108</xdr:row>
      <xdr:rowOff>1905</xdr:rowOff>
    </xdr:to>
    <xdr:cxnSp macro="">
      <xdr:nvCxnSpPr>
        <xdr:cNvPr id="296" name="直線コネクタ 295"/>
        <xdr:cNvCxnSpPr/>
      </xdr:nvCxnSpPr>
      <xdr:spPr>
        <a:xfrm>
          <a:off x="4546600" y="1851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16</xdr:rowOff>
    </xdr:from>
    <xdr:ext cx="405111" cy="259045"/>
    <xdr:sp macro="" textlink="">
      <xdr:nvSpPr>
        <xdr:cNvPr id="297" name="【港湾・漁港】&#10;有形固定資産減価償却率最大値テキスト"/>
        <xdr:cNvSpPr txBox="1"/>
      </xdr:nvSpPr>
      <xdr:spPr>
        <a:xfrm>
          <a:off x="4724400" y="1697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97.2</a:t>
          </a:r>
          <a:endParaRPr kumimoji="1" lang="ja-JP" altLang="en-US" sz="1000" b="1">
            <a:latin typeface="ＭＳ Ｐゴシック"/>
          </a:endParaRPr>
        </a:p>
      </xdr:txBody>
    </xdr:sp>
    <xdr:clientData/>
  </xdr:oneCellAnchor>
  <xdr:twoCellAnchor>
    <xdr:from>
      <xdr:col>6</xdr:col>
      <xdr:colOff>422275</xdr:colOff>
      <xdr:row>100</xdr:row>
      <xdr:rowOff>53339</xdr:rowOff>
    </xdr:from>
    <xdr:to>
      <xdr:col>6</xdr:col>
      <xdr:colOff>600075</xdr:colOff>
      <xdr:row>100</xdr:row>
      <xdr:rowOff>53339</xdr:rowOff>
    </xdr:to>
    <xdr:cxnSp macro="">
      <xdr:nvCxnSpPr>
        <xdr:cNvPr id="298" name="直線コネクタ 297"/>
        <xdr:cNvCxnSpPr/>
      </xdr:nvCxnSpPr>
      <xdr:spPr>
        <a:xfrm>
          <a:off x="4546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106</xdr:row>
      <xdr:rowOff>30497</xdr:rowOff>
    </xdr:from>
    <xdr:ext cx="405111" cy="259045"/>
    <xdr:sp macro="" textlink="">
      <xdr:nvSpPr>
        <xdr:cNvPr id="299" name="【港湾・漁港】&#10;有形固定資産減価償却率平均値テキスト"/>
        <xdr:cNvSpPr txBox="1"/>
      </xdr:nvSpPr>
      <xdr:spPr>
        <a:xfrm>
          <a:off x="4724400" y="18204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40.6</a:t>
          </a:r>
          <a:endParaRPr kumimoji="1" lang="ja-JP" altLang="en-US" sz="1000" b="1">
            <a:solidFill>
              <a:srgbClr val="000080"/>
            </a:solidFill>
            <a:latin typeface="ＭＳ Ｐゴシック"/>
          </a:endParaRPr>
        </a:p>
      </xdr:txBody>
    </xdr:sp>
    <xdr:clientData/>
  </xdr:oneCellAnchor>
  <xdr:twoCellAnchor>
    <xdr:from>
      <xdr:col>6</xdr:col>
      <xdr:colOff>460375</xdr:colOff>
      <xdr:row>106</xdr:row>
      <xdr:rowOff>52070</xdr:rowOff>
    </xdr:from>
    <xdr:to>
      <xdr:col>6</xdr:col>
      <xdr:colOff>561975</xdr:colOff>
      <xdr:row>106</xdr:row>
      <xdr:rowOff>153670</xdr:rowOff>
    </xdr:to>
    <xdr:sp macro="" textlink="">
      <xdr:nvSpPr>
        <xdr:cNvPr id="300" name="フローチャート : 判断 299"/>
        <xdr:cNvSpPr/>
      </xdr:nvSpPr>
      <xdr:spPr>
        <a:xfrm>
          <a:off x="45847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105</xdr:row>
      <xdr:rowOff>636</xdr:rowOff>
    </xdr:from>
    <xdr:to>
      <xdr:col>5</xdr:col>
      <xdr:colOff>409575</xdr:colOff>
      <xdr:row>105</xdr:row>
      <xdr:rowOff>102236</xdr:rowOff>
    </xdr:to>
    <xdr:sp macro="" textlink="">
      <xdr:nvSpPr>
        <xdr:cNvPr id="301" name="フローチャート : 判断 300"/>
        <xdr:cNvSpPr/>
      </xdr:nvSpPr>
      <xdr:spPr>
        <a:xfrm>
          <a:off x="3746500" y="18002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02" name="テキスト ボックス 30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3" name="テキスト ボックス 30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4" name="テキスト ボックス 30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5" name="テキスト ボックス 30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6" name="テキスト ボックス 30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99</xdr:row>
      <xdr:rowOff>120650</xdr:rowOff>
    </xdr:from>
    <xdr:to>
      <xdr:col>5</xdr:col>
      <xdr:colOff>409575</xdr:colOff>
      <xdr:row>100</xdr:row>
      <xdr:rowOff>50800</xdr:rowOff>
    </xdr:to>
    <xdr:sp macro="" textlink="">
      <xdr:nvSpPr>
        <xdr:cNvPr id="307" name="円/楕円 306"/>
        <xdr:cNvSpPr/>
      </xdr:nvSpPr>
      <xdr:spPr>
        <a:xfrm>
          <a:off x="3746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105</xdr:row>
      <xdr:rowOff>93363</xdr:rowOff>
    </xdr:from>
    <xdr:ext cx="405111" cy="259045"/>
    <xdr:sp macro="" textlink="">
      <xdr:nvSpPr>
        <xdr:cNvPr id="308" name="n_1aveValue【港湾・漁港】&#10;有形固定資産減価償却率"/>
        <xdr:cNvSpPr txBox="1"/>
      </xdr:nvSpPr>
      <xdr:spPr>
        <a:xfrm>
          <a:off x="3582043" y="1809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a:t>
          </a:r>
          <a:endParaRPr kumimoji="1" lang="ja-JP" altLang="en-US" sz="1000" b="1">
            <a:solidFill>
              <a:srgbClr val="000080"/>
            </a:solidFill>
            <a:latin typeface="ＭＳ Ｐゴシック"/>
          </a:endParaRPr>
        </a:p>
      </xdr:txBody>
    </xdr:sp>
    <xdr:clientData/>
  </xdr:oneCellAnchor>
  <xdr:oneCellAnchor>
    <xdr:from>
      <xdr:col>5</xdr:col>
      <xdr:colOff>111202</xdr:colOff>
      <xdr:row>98</xdr:row>
      <xdr:rowOff>67327</xdr:rowOff>
    </xdr:from>
    <xdr:ext cx="469744" cy="259045"/>
    <xdr:sp macro="" textlink="">
      <xdr:nvSpPr>
        <xdr:cNvPr id="309" name="n_1mainValue【港湾・漁港】&#10;有形固定資産減価償却率"/>
        <xdr:cNvSpPr txBox="1"/>
      </xdr:nvSpPr>
      <xdr:spPr>
        <a:xfrm>
          <a:off x="354972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0" name="正方形/長方形 30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1" name="正方形/長方形 31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2" name="正方形/長方形 31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3" name="正方形/長方形 31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4" name="正方形/長方形 31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5" name="正方形/長方形 31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6" name="正方形/長方形 31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13,826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7" name="正方形/長方形 31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8" name="テキスト ボックス 31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9" name="直線コネクタ 31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76200</xdr:rowOff>
    </xdr:from>
    <xdr:to>
      <xdr:col>16</xdr:col>
      <xdr:colOff>307975</xdr:colOff>
      <xdr:row>108</xdr:row>
      <xdr:rowOff>76200</xdr:rowOff>
    </xdr:to>
    <xdr:cxnSp macro="">
      <xdr:nvCxnSpPr>
        <xdr:cNvPr id="320" name="直線コネクタ 319"/>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107</xdr:row>
      <xdr:rowOff>105427</xdr:rowOff>
    </xdr:from>
    <xdr:ext cx="248786" cy="259045"/>
    <xdr:sp macro="" textlink="">
      <xdr:nvSpPr>
        <xdr:cNvPr id="321" name="テキスト ボックス 320"/>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105</xdr:row>
      <xdr:rowOff>133350</xdr:rowOff>
    </xdr:from>
    <xdr:to>
      <xdr:col>16</xdr:col>
      <xdr:colOff>307975</xdr:colOff>
      <xdr:row>105</xdr:row>
      <xdr:rowOff>133350</xdr:rowOff>
    </xdr:to>
    <xdr:cxnSp macro="">
      <xdr:nvCxnSpPr>
        <xdr:cNvPr id="322" name="直線コネクタ 321"/>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104</xdr:row>
      <xdr:rowOff>162577</xdr:rowOff>
    </xdr:from>
    <xdr:ext cx="595419" cy="259045"/>
    <xdr:sp macro="" textlink="">
      <xdr:nvSpPr>
        <xdr:cNvPr id="323" name="テキスト ボックス 322"/>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103</xdr:row>
      <xdr:rowOff>19050</xdr:rowOff>
    </xdr:from>
    <xdr:to>
      <xdr:col>16</xdr:col>
      <xdr:colOff>307975</xdr:colOff>
      <xdr:row>103</xdr:row>
      <xdr:rowOff>19050</xdr:rowOff>
    </xdr:to>
    <xdr:cxnSp macro="">
      <xdr:nvCxnSpPr>
        <xdr:cNvPr id="324" name="直線コネクタ 323"/>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102</xdr:row>
      <xdr:rowOff>48277</xdr:rowOff>
    </xdr:from>
    <xdr:ext cx="595419" cy="259045"/>
    <xdr:sp macro="" textlink="">
      <xdr:nvSpPr>
        <xdr:cNvPr id="325" name="テキスト ボックス 324"/>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100</xdr:row>
      <xdr:rowOff>76200</xdr:rowOff>
    </xdr:from>
    <xdr:to>
      <xdr:col>16</xdr:col>
      <xdr:colOff>307975</xdr:colOff>
      <xdr:row>100</xdr:row>
      <xdr:rowOff>76200</xdr:rowOff>
    </xdr:to>
    <xdr:cxnSp macro="">
      <xdr:nvCxnSpPr>
        <xdr:cNvPr id="326" name="直線コネクタ 325"/>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105427</xdr:rowOff>
    </xdr:from>
    <xdr:ext cx="595419" cy="259045"/>
    <xdr:sp macro="" textlink="">
      <xdr:nvSpPr>
        <xdr:cNvPr id="327" name="テキスト ボックス 326"/>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8" name="直線コネクタ 32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162577</xdr:rowOff>
    </xdr:from>
    <xdr:ext cx="595419" cy="259045"/>
    <xdr:sp macro="" textlink="">
      <xdr:nvSpPr>
        <xdr:cNvPr id="329" name="テキスト ボックス 328"/>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0"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103</xdr:row>
      <xdr:rowOff>23302</xdr:rowOff>
    </xdr:from>
    <xdr:to>
      <xdr:col>15</xdr:col>
      <xdr:colOff>180340</xdr:colOff>
      <xdr:row>107</xdr:row>
      <xdr:rowOff>170827</xdr:rowOff>
    </xdr:to>
    <xdr:cxnSp macro="">
      <xdr:nvCxnSpPr>
        <xdr:cNvPr id="331" name="直線コネクタ 330"/>
        <xdr:cNvCxnSpPr/>
      </xdr:nvCxnSpPr>
      <xdr:spPr>
        <a:xfrm flipV="1">
          <a:off x="10476865" y="17682652"/>
          <a:ext cx="0" cy="833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3204</xdr:rowOff>
    </xdr:from>
    <xdr:ext cx="534377" cy="259045"/>
    <xdr:sp macro="" textlink="">
      <xdr:nvSpPr>
        <xdr:cNvPr id="332" name="【港湾・漁港】&#10;一人当たり有形固定資産（償却資産）額最小値テキスト"/>
        <xdr:cNvSpPr txBox="1"/>
      </xdr:nvSpPr>
      <xdr:spPr>
        <a:xfrm>
          <a:off x="10566400" y="1851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16,803</a:t>
          </a:r>
          <a:endParaRPr kumimoji="1" lang="ja-JP" altLang="en-US" sz="1000" b="1">
            <a:latin typeface="ＭＳ Ｐゴシック"/>
          </a:endParaRPr>
        </a:p>
      </xdr:txBody>
    </xdr:sp>
    <xdr:clientData/>
  </xdr:oneCellAnchor>
  <xdr:twoCellAnchor>
    <xdr:from>
      <xdr:col>15</xdr:col>
      <xdr:colOff>92075</xdr:colOff>
      <xdr:row>107</xdr:row>
      <xdr:rowOff>170827</xdr:rowOff>
    </xdr:from>
    <xdr:to>
      <xdr:col>15</xdr:col>
      <xdr:colOff>269875</xdr:colOff>
      <xdr:row>107</xdr:row>
      <xdr:rowOff>170827</xdr:rowOff>
    </xdr:to>
    <xdr:cxnSp macro="">
      <xdr:nvCxnSpPr>
        <xdr:cNvPr id="333" name="直線コネクタ 332"/>
        <xdr:cNvCxnSpPr/>
      </xdr:nvCxnSpPr>
      <xdr:spPr>
        <a:xfrm>
          <a:off x="10388600" y="18515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101</xdr:row>
      <xdr:rowOff>141429</xdr:rowOff>
    </xdr:from>
    <xdr:ext cx="599010" cy="259045"/>
    <xdr:sp macro="" textlink="">
      <xdr:nvSpPr>
        <xdr:cNvPr id="334" name="【港湾・漁港】&#10;一人当たり有形固定資産（償却資産）額最大値テキスト"/>
        <xdr:cNvSpPr txBox="1"/>
      </xdr:nvSpPr>
      <xdr:spPr>
        <a:xfrm>
          <a:off x="10566400" y="17457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199,070</a:t>
          </a:r>
          <a:endParaRPr kumimoji="1" lang="ja-JP" altLang="en-US" sz="1000" b="1">
            <a:latin typeface="ＭＳ Ｐゴシック"/>
          </a:endParaRPr>
        </a:p>
      </xdr:txBody>
    </xdr:sp>
    <xdr:clientData/>
  </xdr:oneCellAnchor>
  <xdr:twoCellAnchor>
    <xdr:from>
      <xdr:col>15</xdr:col>
      <xdr:colOff>92075</xdr:colOff>
      <xdr:row>103</xdr:row>
      <xdr:rowOff>23302</xdr:rowOff>
    </xdr:from>
    <xdr:to>
      <xdr:col>15</xdr:col>
      <xdr:colOff>269875</xdr:colOff>
      <xdr:row>103</xdr:row>
      <xdr:rowOff>23302</xdr:rowOff>
    </xdr:to>
    <xdr:cxnSp macro="">
      <xdr:nvCxnSpPr>
        <xdr:cNvPr id="335" name="直線コネクタ 334"/>
        <xdr:cNvCxnSpPr/>
      </xdr:nvCxnSpPr>
      <xdr:spPr>
        <a:xfrm>
          <a:off x="10388600" y="1768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107</xdr:row>
      <xdr:rowOff>15201</xdr:rowOff>
    </xdr:from>
    <xdr:ext cx="534377" cy="259045"/>
    <xdr:sp macro="" textlink="">
      <xdr:nvSpPr>
        <xdr:cNvPr id="336" name="【港湾・漁港】&#10;一人当たり有形固定資産（償却資産）額平均値テキスト"/>
        <xdr:cNvSpPr txBox="1"/>
      </xdr:nvSpPr>
      <xdr:spPr>
        <a:xfrm>
          <a:off x="10566400" y="18360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35,012</a:t>
          </a:r>
          <a:endParaRPr kumimoji="1" lang="ja-JP" altLang="en-US" sz="1000" b="1">
            <a:solidFill>
              <a:srgbClr val="000080"/>
            </a:solidFill>
            <a:latin typeface="ＭＳ Ｐゴシック"/>
          </a:endParaRPr>
        </a:p>
      </xdr:txBody>
    </xdr:sp>
    <xdr:clientData/>
  </xdr:oneCellAnchor>
  <xdr:twoCellAnchor>
    <xdr:from>
      <xdr:col>15</xdr:col>
      <xdr:colOff>130175</xdr:colOff>
      <xdr:row>107</xdr:row>
      <xdr:rowOff>36774</xdr:rowOff>
    </xdr:from>
    <xdr:to>
      <xdr:col>15</xdr:col>
      <xdr:colOff>231775</xdr:colOff>
      <xdr:row>107</xdr:row>
      <xdr:rowOff>138374</xdr:rowOff>
    </xdr:to>
    <xdr:sp macro="" textlink="">
      <xdr:nvSpPr>
        <xdr:cNvPr id="337" name="フローチャート : 判断 336"/>
        <xdr:cNvSpPr/>
      </xdr:nvSpPr>
      <xdr:spPr>
        <a:xfrm>
          <a:off x="10426700" y="18381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101</xdr:row>
      <xdr:rowOff>159835</xdr:rowOff>
    </xdr:from>
    <xdr:to>
      <xdr:col>14</xdr:col>
      <xdr:colOff>79375</xdr:colOff>
      <xdr:row>102</xdr:row>
      <xdr:rowOff>89985</xdr:rowOff>
    </xdr:to>
    <xdr:sp macro="" textlink="">
      <xdr:nvSpPr>
        <xdr:cNvPr id="338" name="フローチャート : 判断 337"/>
        <xdr:cNvSpPr/>
      </xdr:nvSpPr>
      <xdr:spPr>
        <a:xfrm>
          <a:off x="9588500" y="17476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39" name="テキスト ボックス 33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0" name="テキスト ボックス 33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1" name="テキスト ボックス 34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2" name="テキスト ボックス 34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3" name="テキスト ボックス 34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107</xdr:row>
      <xdr:rowOff>12672</xdr:rowOff>
    </xdr:from>
    <xdr:to>
      <xdr:col>14</xdr:col>
      <xdr:colOff>79375</xdr:colOff>
      <xdr:row>107</xdr:row>
      <xdr:rowOff>114272</xdr:rowOff>
    </xdr:to>
    <xdr:sp macro="" textlink="">
      <xdr:nvSpPr>
        <xdr:cNvPr id="344" name="円/楕円 343"/>
        <xdr:cNvSpPr/>
      </xdr:nvSpPr>
      <xdr:spPr>
        <a:xfrm>
          <a:off x="9588500" y="1835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100</xdr:row>
      <xdr:rowOff>106512</xdr:rowOff>
    </xdr:from>
    <xdr:ext cx="599010" cy="259045"/>
    <xdr:sp macro="" textlink="">
      <xdr:nvSpPr>
        <xdr:cNvPr id="345" name="n_1aveValue【港湾・漁港】&#10;一人当たり有形固定資産（償却資産）額"/>
        <xdr:cNvSpPr txBox="1"/>
      </xdr:nvSpPr>
      <xdr:spPr>
        <a:xfrm>
          <a:off x="9327094" y="17251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233,096</a:t>
          </a:r>
          <a:endParaRPr kumimoji="1" lang="ja-JP" altLang="en-US" sz="1000" b="1">
            <a:solidFill>
              <a:srgbClr val="000080"/>
            </a:solidFill>
            <a:latin typeface="ＭＳ Ｐゴシック"/>
          </a:endParaRPr>
        </a:p>
      </xdr:txBody>
    </xdr:sp>
    <xdr:clientData/>
  </xdr:oneCellAnchor>
  <xdr:oneCellAnchor>
    <xdr:from>
      <xdr:col>13</xdr:col>
      <xdr:colOff>434486</xdr:colOff>
      <xdr:row>107</xdr:row>
      <xdr:rowOff>105399</xdr:rowOff>
    </xdr:from>
    <xdr:ext cx="534377" cy="259045"/>
    <xdr:sp macro="" textlink="">
      <xdr:nvSpPr>
        <xdr:cNvPr id="346" name="n_1mainValue【港湾・漁港】&#10;一人当たり有形固定資産（償却資産）額"/>
        <xdr:cNvSpPr txBox="1"/>
      </xdr:nvSpPr>
      <xdr:spPr>
        <a:xfrm>
          <a:off x="9359411" y="1845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40,284</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47" name="正方形/長方形 34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48" name="正方形/長方形 34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9" name="正方形/長方形 34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0" name="正方形/長方形 34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1" name="正方形/長方形 35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2" name="正方形/長方形 35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3" name="正方形/長方形 35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4" name="正方形/長方形 35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55" name="テキスト ボックス 35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56" name="直線コネクタ 35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57" name="テキスト ボックス 35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58" name="直線コネクタ 357"/>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59" name="テキスト ボックス 358"/>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60" name="直線コネクタ 359"/>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61" name="テキスト ボックス 360"/>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62" name="直線コネクタ 361"/>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63" name="テキスト ボックス 362"/>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64" name="直線コネクタ 363"/>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365" name="テキスト ボックス 364"/>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66" name="直線コネクタ 36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67" name="テキスト ボックス 36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6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124206</xdr:rowOff>
    </xdr:from>
    <xdr:to>
      <xdr:col>23</xdr:col>
      <xdr:colOff>516889</xdr:colOff>
      <xdr:row>40</xdr:row>
      <xdr:rowOff>103632</xdr:rowOff>
    </xdr:to>
    <xdr:cxnSp macro="">
      <xdr:nvCxnSpPr>
        <xdr:cNvPr id="369" name="直線コネクタ 368"/>
        <xdr:cNvCxnSpPr/>
      </xdr:nvCxnSpPr>
      <xdr:spPr>
        <a:xfrm flipV="1">
          <a:off x="16318864" y="578205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107459</xdr:rowOff>
    </xdr:from>
    <xdr:ext cx="405111" cy="259045"/>
    <xdr:sp macro="" textlink="">
      <xdr:nvSpPr>
        <xdr:cNvPr id="370" name="【認定こども園・幼稚園・保育所】&#10;有形固定資産減価償却率最小値テキスト"/>
        <xdr:cNvSpPr txBox="1"/>
      </xdr:nvSpPr>
      <xdr:spPr>
        <a:xfrm>
          <a:off x="16408400" y="6965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28.8</a:t>
          </a:r>
          <a:endParaRPr kumimoji="1" lang="ja-JP" altLang="en-US" sz="1000" b="1">
            <a:latin typeface="ＭＳ Ｐゴシック"/>
          </a:endParaRPr>
        </a:p>
      </xdr:txBody>
    </xdr:sp>
    <xdr:clientData/>
  </xdr:oneCellAnchor>
  <xdr:twoCellAnchor>
    <xdr:from>
      <xdr:col>23</xdr:col>
      <xdr:colOff>428625</xdr:colOff>
      <xdr:row>40</xdr:row>
      <xdr:rowOff>103632</xdr:rowOff>
    </xdr:from>
    <xdr:to>
      <xdr:col>23</xdr:col>
      <xdr:colOff>606425</xdr:colOff>
      <xdr:row>40</xdr:row>
      <xdr:rowOff>103632</xdr:rowOff>
    </xdr:to>
    <xdr:cxnSp macro="">
      <xdr:nvCxnSpPr>
        <xdr:cNvPr id="371" name="直線コネクタ 370"/>
        <xdr:cNvCxnSpPr/>
      </xdr:nvCxnSpPr>
      <xdr:spPr>
        <a:xfrm>
          <a:off x="16230600" y="696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70883</xdr:rowOff>
    </xdr:from>
    <xdr:ext cx="405111" cy="259045"/>
    <xdr:sp macro="" textlink="">
      <xdr:nvSpPr>
        <xdr:cNvPr id="372" name="【認定こども園・幼稚園・保育所】&#10;有形固定資産減価償却率最大値テキスト"/>
        <xdr:cNvSpPr txBox="1"/>
      </xdr:nvSpPr>
      <xdr:spPr>
        <a:xfrm>
          <a:off x="16408400" y="5557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80.4</a:t>
          </a:r>
          <a:endParaRPr kumimoji="1" lang="ja-JP" altLang="en-US" sz="1000" b="1">
            <a:latin typeface="ＭＳ Ｐゴシック"/>
          </a:endParaRPr>
        </a:p>
      </xdr:txBody>
    </xdr:sp>
    <xdr:clientData/>
  </xdr:oneCellAnchor>
  <xdr:twoCellAnchor>
    <xdr:from>
      <xdr:col>23</xdr:col>
      <xdr:colOff>428625</xdr:colOff>
      <xdr:row>33</xdr:row>
      <xdr:rowOff>124206</xdr:rowOff>
    </xdr:from>
    <xdr:to>
      <xdr:col>23</xdr:col>
      <xdr:colOff>606425</xdr:colOff>
      <xdr:row>33</xdr:row>
      <xdr:rowOff>124206</xdr:rowOff>
    </xdr:to>
    <xdr:cxnSp macro="">
      <xdr:nvCxnSpPr>
        <xdr:cNvPr id="373" name="直線コネクタ 372"/>
        <xdr:cNvCxnSpPr/>
      </xdr:nvCxnSpPr>
      <xdr:spPr>
        <a:xfrm>
          <a:off x="16230600" y="578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106697</xdr:rowOff>
    </xdr:from>
    <xdr:ext cx="405111" cy="259045"/>
    <xdr:sp macro="" textlink="">
      <xdr:nvSpPr>
        <xdr:cNvPr id="374" name="【認定こども園・幼稚園・保育所】&#10;有形固定資産減価償却率平均値テキスト"/>
        <xdr:cNvSpPr txBox="1"/>
      </xdr:nvSpPr>
      <xdr:spPr>
        <a:xfrm>
          <a:off x="16408400" y="645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48.0</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128270</xdr:rowOff>
    </xdr:from>
    <xdr:to>
      <xdr:col>23</xdr:col>
      <xdr:colOff>568325</xdr:colOff>
      <xdr:row>38</xdr:row>
      <xdr:rowOff>58420</xdr:rowOff>
    </xdr:to>
    <xdr:sp macro="" textlink="">
      <xdr:nvSpPr>
        <xdr:cNvPr id="375" name="フローチャート : 判断 374"/>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36</xdr:row>
      <xdr:rowOff>2540</xdr:rowOff>
    </xdr:from>
    <xdr:to>
      <xdr:col>22</xdr:col>
      <xdr:colOff>415925</xdr:colOff>
      <xdr:row>36</xdr:row>
      <xdr:rowOff>104140</xdr:rowOff>
    </xdr:to>
    <xdr:sp macro="" textlink="">
      <xdr:nvSpPr>
        <xdr:cNvPr id="376" name="フローチャート : 判断 375"/>
        <xdr:cNvSpPr/>
      </xdr:nvSpPr>
      <xdr:spPr>
        <a:xfrm>
          <a:off x="15430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77" name="テキスト ボックス 37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78" name="テキスト ボックス 37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79" name="テキスト ボックス 37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80" name="テキスト ボックス 37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81" name="テキスト ボックス 38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37</xdr:row>
      <xdr:rowOff>109982</xdr:rowOff>
    </xdr:from>
    <xdr:to>
      <xdr:col>22</xdr:col>
      <xdr:colOff>415925</xdr:colOff>
      <xdr:row>38</xdr:row>
      <xdr:rowOff>40132</xdr:rowOff>
    </xdr:to>
    <xdr:sp macro="" textlink="">
      <xdr:nvSpPr>
        <xdr:cNvPr id="382" name="円/楕円 381"/>
        <xdr:cNvSpPr/>
      </xdr:nvSpPr>
      <xdr:spPr>
        <a:xfrm>
          <a:off x="154305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34</xdr:row>
      <xdr:rowOff>120667</xdr:rowOff>
    </xdr:from>
    <xdr:ext cx="405111" cy="259045"/>
    <xdr:sp macro="" textlink="">
      <xdr:nvSpPr>
        <xdr:cNvPr id="383" name="n_1aveValue【認定こども園・幼稚園・保育所】&#10;有形固定資産減価償却率"/>
        <xdr:cNvSpPr txBox="1"/>
      </xdr:nvSpPr>
      <xdr:spPr>
        <a:xfrm>
          <a:off x="15266043"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61.0</a:t>
          </a:r>
          <a:endParaRPr kumimoji="1" lang="ja-JP" altLang="en-US" sz="1000" b="1">
            <a:solidFill>
              <a:srgbClr val="000080"/>
            </a:solidFill>
            <a:latin typeface="ＭＳ Ｐゴシック"/>
          </a:endParaRPr>
        </a:p>
      </xdr:txBody>
    </xdr:sp>
    <xdr:clientData/>
  </xdr:oneCellAnchor>
  <xdr:oneCellAnchor>
    <xdr:from>
      <xdr:col>22</xdr:col>
      <xdr:colOff>149868</xdr:colOff>
      <xdr:row>38</xdr:row>
      <xdr:rowOff>31259</xdr:rowOff>
    </xdr:from>
    <xdr:ext cx="405111" cy="259045"/>
    <xdr:sp macro="" textlink="">
      <xdr:nvSpPr>
        <xdr:cNvPr id="384" name="n_1mainValue【認定こども園・幼稚園・保育所】&#10;有形固定資産減価償却率"/>
        <xdr:cNvSpPr txBox="1"/>
      </xdr:nvSpPr>
      <xdr:spPr>
        <a:xfrm>
          <a:off x="15266043" y="654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48.8</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85" name="正方形/長方形 38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86" name="正方形/長方形 38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87" name="正方形/長方形 38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88" name="正方形/長方形 38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89" name="正方形/長方形 38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90" name="正方形/長方形 38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91" name="正方形/長方形 39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92" name="正方形/長方形 39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93" name="テキスト ボックス 39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94" name="直線コネクタ 39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95" name="直線コネクタ 39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96" name="テキスト ボックス 39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97" name="直線コネクタ 39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398" name="テキスト ボックス 39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99" name="直線コネクタ 39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400" name="テキスト ボックス 39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01" name="直線コネクタ 40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402" name="テキスト ボックス 40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03" name="直線コネクタ 40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404" name="テキスト ボックス 40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05" name="直線コネクタ 40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06" name="テキスト ボックス 40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0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95250</xdr:rowOff>
    </xdr:from>
    <xdr:to>
      <xdr:col>32</xdr:col>
      <xdr:colOff>186689</xdr:colOff>
      <xdr:row>41</xdr:row>
      <xdr:rowOff>15240</xdr:rowOff>
    </xdr:to>
    <xdr:cxnSp macro="">
      <xdr:nvCxnSpPr>
        <xdr:cNvPr id="408" name="直線コネクタ 407"/>
        <xdr:cNvCxnSpPr/>
      </xdr:nvCxnSpPr>
      <xdr:spPr>
        <a:xfrm flipV="1">
          <a:off x="22160864" y="575310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19067</xdr:rowOff>
    </xdr:from>
    <xdr:ext cx="469744" cy="259045"/>
    <xdr:sp macro="" textlink="">
      <xdr:nvSpPr>
        <xdr:cNvPr id="409" name="【認定こども園・幼稚園・保育所】&#10;一人当たり面積最小値テキスト"/>
        <xdr:cNvSpPr txBox="1"/>
      </xdr:nvSpPr>
      <xdr:spPr>
        <a:xfrm>
          <a:off x="22250400"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0.051</a:t>
          </a:r>
          <a:endParaRPr kumimoji="1" lang="ja-JP" altLang="en-US" sz="1000" b="1">
            <a:latin typeface="ＭＳ Ｐゴシック"/>
          </a:endParaRPr>
        </a:p>
      </xdr:txBody>
    </xdr:sp>
    <xdr:clientData/>
  </xdr:oneCellAnchor>
  <xdr:twoCellAnchor>
    <xdr:from>
      <xdr:col>32</xdr:col>
      <xdr:colOff>98425</xdr:colOff>
      <xdr:row>41</xdr:row>
      <xdr:rowOff>15240</xdr:rowOff>
    </xdr:from>
    <xdr:to>
      <xdr:col>32</xdr:col>
      <xdr:colOff>276225</xdr:colOff>
      <xdr:row>41</xdr:row>
      <xdr:rowOff>15240</xdr:rowOff>
    </xdr:to>
    <xdr:cxnSp macro="">
      <xdr:nvCxnSpPr>
        <xdr:cNvPr id="410" name="直線コネクタ 409"/>
        <xdr:cNvCxnSpPr/>
      </xdr:nvCxnSpPr>
      <xdr:spPr>
        <a:xfrm>
          <a:off x="22072600" y="7044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41927</xdr:rowOff>
    </xdr:from>
    <xdr:ext cx="469744" cy="259045"/>
    <xdr:sp macro="" textlink="">
      <xdr:nvSpPr>
        <xdr:cNvPr id="411" name="【認定こども園・幼稚園・保育所】&#10;一人当たり面積最大値テキスト"/>
        <xdr:cNvSpPr txBox="1"/>
      </xdr:nvSpPr>
      <xdr:spPr>
        <a:xfrm>
          <a:off x="22250400" y="552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0.390</a:t>
          </a:r>
          <a:endParaRPr kumimoji="1" lang="ja-JP" altLang="en-US" sz="1000" b="1">
            <a:latin typeface="ＭＳ Ｐゴシック"/>
          </a:endParaRPr>
        </a:p>
      </xdr:txBody>
    </xdr:sp>
    <xdr:clientData/>
  </xdr:oneCellAnchor>
  <xdr:twoCellAnchor>
    <xdr:from>
      <xdr:col>32</xdr:col>
      <xdr:colOff>98425</xdr:colOff>
      <xdr:row>33</xdr:row>
      <xdr:rowOff>95250</xdr:rowOff>
    </xdr:from>
    <xdr:to>
      <xdr:col>32</xdr:col>
      <xdr:colOff>276225</xdr:colOff>
      <xdr:row>33</xdr:row>
      <xdr:rowOff>95250</xdr:rowOff>
    </xdr:to>
    <xdr:cxnSp macro="">
      <xdr:nvCxnSpPr>
        <xdr:cNvPr id="412" name="直線コネクタ 411"/>
        <xdr:cNvCxnSpPr/>
      </xdr:nvCxnSpPr>
      <xdr:spPr>
        <a:xfrm>
          <a:off x="22072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163847</xdr:rowOff>
    </xdr:from>
    <xdr:ext cx="469744" cy="259045"/>
    <xdr:sp macro="" textlink="">
      <xdr:nvSpPr>
        <xdr:cNvPr id="413" name="【認定こども園・幼稚園・保育所】&#10;一人当たり面積平均値テキスト"/>
        <xdr:cNvSpPr txBox="1"/>
      </xdr:nvSpPr>
      <xdr:spPr>
        <a:xfrm>
          <a:off x="22250400" y="6507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0.173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13970</xdr:rowOff>
    </xdr:from>
    <xdr:to>
      <xdr:col>32</xdr:col>
      <xdr:colOff>238125</xdr:colOff>
      <xdr:row>38</xdr:row>
      <xdr:rowOff>115570</xdr:rowOff>
    </xdr:to>
    <xdr:sp macro="" textlink="">
      <xdr:nvSpPr>
        <xdr:cNvPr id="414" name="フローチャート : 判断 413"/>
        <xdr:cNvSpPr/>
      </xdr:nvSpPr>
      <xdr:spPr>
        <a:xfrm>
          <a:off x="22110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37</xdr:row>
      <xdr:rowOff>158750</xdr:rowOff>
    </xdr:from>
    <xdr:to>
      <xdr:col>31</xdr:col>
      <xdr:colOff>85725</xdr:colOff>
      <xdr:row>38</xdr:row>
      <xdr:rowOff>88900</xdr:rowOff>
    </xdr:to>
    <xdr:sp macro="" textlink="">
      <xdr:nvSpPr>
        <xdr:cNvPr id="415" name="フローチャート : 判断 414"/>
        <xdr:cNvSpPr/>
      </xdr:nvSpPr>
      <xdr:spPr>
        <a:xfrm>
          <a:off x="21272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16" name="テキスト ボックス 41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17" name="テキスト ボックス 41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18" name="テキスト ボックス 41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19" name="テキスト ボックス 41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0" name="テキスト ボックス 41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162560</xdr:rowOff>
    </xdr:from>
    <xdr:to>
      <xdr:col>31</xdr:col>
      <xdr:colOff>85725</xdr:colOff>
      <xdr:row>41</xdr:row>
      <xdr:rowOff>92710</xdr:rowOff>
    </xdr:to>
    <xdr:sp macro="" textlink="">
      <xdr:nvSpPr>
        <xdr:cNvPr id="421" name="円/楕円 420"/>
        <xdr:cNvSpPr/>
      </xdr:nvSpPr>
      <xdr:spPr>
        <a:xfrm>
          <a:off x="21272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36</xdr:row>
      <xdr:rowOff>105427</xdr:rowOff>
    </xdr:from>
    <xdr:ext cx="469744" cy="259045"/>
    <xdr:sp macro="" textlink="">
      <xdr:nvSpPr>
        <xdr:cNvPr id="422" name="n_1aveValue【認定こども園・幼稚園・保育所】&#10;一人当たり面積"/>
        <xdr:cNvSpPr txBox="1"/>
      </xdr:nvSpPr>
      <xdr:spPr>
        <a:xfrm>
          <a:off x="210757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0.180</a:t>
          </a:r>
          <a:endParaRPr kumimoji="1" lang="ja-JP" altLang="en-US" sz="1000" b="1">
            <a:solidFill>
              <a:srgbClr val="000080"/>
            </a:solidFill>
            <a:latin typeface="ＭＳ Ｐゴシック"/>
          </a:endParaRPr>
        </a:p>
      </xdr:txBody>
    </xdr:sp>
    <xdr:clientData/>
  </xdr:oneCellAnchor>
  <xdr:oneCellAnchor>
    <xdr:from>
      <xdr:col>30</xdr:col>
      <xdr:colOff>473152</xdr:colOff>
      <xdr:row>41</xdr:row>
      <xdr:rowOff>83837</xdr:rowOff>
    </xdr:from>
    <xdr:ext cx="469744" cy="259045"/>
    <xdr:sp macro="" textlink="">
      <xdr:nvSpPr>
        <xdr:cNvPr id="423" name="n_1mainValue【認定こども園・幼稚園・保育所】&#10;一人当たり面積"/>
        <xdr:cNvSpPr txBox="1"/>
      </xdr:nvSpPr>
      <xdr:spPr>
        <a:xfrm>
          <a:off x="210757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0.044</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24" name="正方形/長方形 42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25" name="正方形/長方形 42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26" name="正方形/長方形 42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27" name="正方形/長方形 42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28" name="正方形/長方形 42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29" name="正方形/長方形 42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0" name="正方形/長方形 42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1" name="正方形/長方形 43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32" name="テキスト ボックス 43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33" name="直線コネクタ 43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34" name="テキスト ボックス 43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435" name="直線コネクタ 434"/>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436" name="テキスト ボックス 435"/>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437" name="直線コネクタ 436"/>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438" name="テキスト ボックス 437"/>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439" name="直線コネクタ 438"/>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440" name="テキスト ボックス 439"/>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441" name="直線コネクタ 440"/>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442" name="テキスト ボックス 441"/>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43" name="直線コネクタ 44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44" name="テキスト ボックス 44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4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41148</xdr:rowOff>
    </xdr:from>
    <xdr:to>
      <xdr:col>23</xdr:col>
      <xdr:colOff>516889</xdr:colOff>
      <xdr:row>64</xdr:row>
      <xdr:rowOff>86868</xdr:rowOff>
    </xdr:to>
    <xdr:cxnSp macro="">
      <xdr:nvCxnSpPr>
        <xdr:cNvPr id="446" name="直線コネクタ 445"/>
        <xdr:cNvCxnSpPr/>
      </xdr:nvCxnSpPr>
      <xdr:spPr>
        <a:xfrm flipV="1">
          <a:off x="16318864" y="9642348"/>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90695</xdr:rowOff>
    </xdr:from>
    <xdr:ext cx="405111" cy="259045"/>
    <xdr:sp macro="" textlink="">
      <xdr:nvSpPr>
        <xdr:cNvPr id="447" name="【学校施設】&#10;有形固定資産減価償却率最小値テキスト"/>
        <xdr:cNvSpPr txBox="1"/>
      </xdr:nvSpPr>
      <xdr:spPr>
        <a:xfrm>
          <a:off x="16408400" y="11063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a:t>
          </a:r>
          <a:endParaRPr kumimoji="1" lang="ja-JP" altLang="en-US" sz="1000" b="1">
            <a:latin typeface="ＭＳ Ｐゴシック"/>
          </a:endParaRPr>
        </a:p>
      </xdr:txBody>
    </xdr:sp>
    <xdr:clientData/>
  </xdr:oneCellAnchor>
  <xdr:twoCellAnchor>
    <xdr:from>
      <xdr:col>23</xdr:col>
      <xdr:colOff>428625</xdr:colOff>
      <xdr:row>64</xdr:row>
      <xdr:rowOff>86868</xdr:rowOff>
    </xdr:from>
    <xdr:to>
      <xdr:col>23</xdr:col>
      <xdr:colOff>606425</xdr:colOff>
      <xdr:row>64</xdr:row>
      <xdr:rowOff>86868</xdr:rowOff>
    </xdr:to>
    <xdr:cxnSp macro="">
      <xdr:nvCxnSpPr>
        <xdr:cNvPr id="448" name="直線コネクタ 447"/>
        <xdr:cNvCxnSpPr/>
      </xdr:nvCxnSpPr>
      <xdr:spPr>
        <a:xfrm>
          <a:off x="16230600" y="1105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159275</xdr:rowOff>
    </xdr:from>
    <xdr:ext cx="405111" cy="259045"/>
    <xdr:sp macro="" textlink="">
      <xdr:nvSpPr>
        <xdr:cNvPr id="449" name="【学校施設】&#10;有形固定資産減価償却率最大値テキスト"/>
        <xdr:cNvSpPr txBox="1"/>
      </xdr:nvSpPr>
      <xdr:spPr>
        <a:xfrm>
          <a:off x="16408400" y="9417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69.1</a:t>
          </a:r>
          <a:endParaRPr kumimoji="1" lang="ja-JP" altLang="en-US" sz="1000" b="1">
            <a:latin typeface="ＭＳ Ｐゴシック"/>
          </a:endParaRPr>
        </a:p>
      </xdr:txBody>
    </xdr:sp>
    <xdr:clientData/>
  </xdr:oneCellAnchor>
  <xdr:twoCellAnchor>
    <xdr:from>
      <xdr:col>23</xdr:col>
      <xdr:colOff>428625</xdr:colOff>
      <xdr:row>56</xdr:row>
      <xdr:rowOff>41148</xdr:rowOff>
    </xdr:from>
    <xdr:to>
      <xdr:col>23</xdr:col>
      <xdr:colOff>606425</xdr:colOff>
      <xdr:row>56</xdr:row>
      <xdr:rowOff>41148</xdr:rowOff>
    </xdr:to>
    <xdr:cxnSp macro="">
      <xdr:nvCxnSpPr>
        <xdr:cNvPr id="450" name="直線コネクタ 449"/>
        <xdr:cNvCxnSpPr/>
      </xdr:nvCxnSpPr>
      <xdr:spPr>
        <a:xfrm>
          <a:off x="16230600" y="9642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103649</xdr:rowOff>
    </xdr:from>
    <xdr:ext cx="405111" cy="259045"/>
    <xdr:sp macro="" textlink="">
      <xdr:nvSpPr>
        <xdr:cNvPr id="451" name="【学校施設】&#10;有形固定資産減価償却率平均値テキスト"/>
        <xdr:cNvSpPr txBox="1"/>
      </xdr:nvSpPr>
      <xdr:spPr>
        <a:xfrm>
          <a:off x="16408400" y="10219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54.9</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125222</xdr:rowOff>
    </xdr:from>
    <xdr:to>
      <xdr:col>23</xdr:col>
      <xdr:colOff>568325</xdr:colOff>
      <xdr:row>60</xdr:row>
      <xdr:rowOff>55372</xdr:rowOff>
    </xdr:to>
    <xdr:sp macro="" textlink="">
      <xdr:nvSpPr>
        <xdr:cNvPr id="452" name="フローチャート : 判断 451"/>
        <xdr:cNvSpPr/>
      </xdr:nvSpPr>
      <xdr:spPr>
        <a:xfrm>
          <a:off x="16268700" y="1024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58</xdr:row>
      <xdr:rowOff>141224</xdr:rowOff>
    </xdr:from>
    <xdr:to>
      <xdr:col>22</xdr:col>
      <xdr:colOff>415925</xdr:colOff>
      <xdr:row>59</xdr:row>
      <xdr:rowOff>71374</xdr:rowOff>
    </xdr:to>
    <xdr:sp macro="" textlink="">
      <xdr:nvSpPr>
        <xdr:cNvPr id="453" name="フローチャート : 判断 452"/>
        <xdr:cNvSpPr/>
      </xdr:nvSpPr>
      <xdr:spPr>
        <a:xfrm>
          <a:off x="15430500" y="1008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54" name="テキスト ボックス 45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55" name="テキスト ボックス 45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56" name="テキスト ボックス 45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57" name="テキスト ボックス 45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58" name="テキスト ボックス 45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60</xdr:row>
      <xdr:rowOff>127508</xdr:rowOff>
    </xdr:from>
    <xdr:to>
      <xdr:col>22</xdr:col>
      <xdr:colOff>415925</xdr:colOff>
      <xdr:row>61</xdr:row>
      <xdr:rowOff>57658</xdr:rowOff>
    </xdr:to>
    <xdr:sp macro="" textlink="">
      <xdr:nvSpPr>
        <xdr:cNvPr id="459" name="円/楕円 458"/>
        <xdr:cNvSpPr/>
      </xdr:nvSpPr>
      <xdr:spPr>
        <a:xfrm>
          <a:off x="15430500" y="1041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57</xdr:row>
      <xdr:rowOff>87901</xdr:rowOff>
    </xdr:from>
    <xdr:ext cx="405111" cy="259045"/>
    <xdr:sp macro="" textlink="">
      <xdr:nvSpPr>
        <xdr:cNvPr id="460" name="n_1aveValue【学校施設】&#10;有形固定資産減価償却率"/>
        <xdr:cNvSpPr txBox="1"/>
      </xdr:nvSpPr>
      <xdr:spPr>
        <a:xfrm>
          <a:off x="15266043" y="986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58.3</a:t>
          </a:r>
          <a:endParaRPr kumimoji="1" lang="ja-JP" altLang="en-US" sz="1000" b="1">
            <a:solidFill>
              <a:srgbClr val="000080"/>
            </a:solidFill>
            <a:latin typeface="ＭＳ Ｐゴシック"/>
          </a:endParaRPr>
        </a:p>
      </xdr:txBody>
    </xdr:sp>
    <xdr:clientData/>
  </xdr:oneCellAnchor>
  <xdr:oneCellAnchor>
    <xdr:from>
      <xdr:col>22</xdr:col>
      <xdr:colOff>149868</xdr:colOff>
      <xdr:row>61</xdr:row>
      <xdr:rowOff>48785</xdr:rowOff>
    </xdr:from>
    <xdr:ext cx="405111" cy="259045"/>
    <xdr:sp macro="" textlink="">
      <xdr:nvSpPr>
        <xdr:cNvPr id="461" name="n_1mainValue【学校施設】&#10;有形固定資産減価償却率"/>
        <xdr:cNvSpPr txBox="1"/>
      </xdr:nvSpPr>
      <xdr:spPr>
        <a:xfrm>
          <a:off x="15266043" y="1050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62" name="正方形/長方形 4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63" name="正方形/長方形 4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64" name="正方形/長方形 4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65" name="正方形/長方形 4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66" name="正方形/長方形 4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67" name="正方形/長方形 4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68" name="正方形/長方形 4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69" name="正方形/長方形 4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70" name="テキスト ボックス 4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71" name="直線コネクタ 4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72" name="テキスト ボックス 4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73" name="直線コネクタ 47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74" name="テキスト ボックス 47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75" name="直線コネクタ 47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76" name="テキスト ボックス 47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77" name="直線コネクタ 47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78" name="テキスト ボックス 47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79" name="直線コネクタ 47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80" name="テキスト ボックス 47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81" name="直線コネクタ 48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82" name="テキスト ボックス 48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83" name="直線コネクタ 48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84" name="テキスト ボックス 48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85" name="直線コネクタ 4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86" name="テキスト ボックス 4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10341</xdr:rowOff>
    </xdr:from>
    <xdr:to>
      <xdr:col>32</xdr:col>
      <xdr:colOff>186689</xdr:colOff>
      <xdr:row>62</xdr:row>
      <xdr:rowOff>133894</xdr:rowOff>
    </xdr:to>
    <xdr:cxnSp macro="">
      <xdr:nvCxnSpPr>
        <xdr:cNvPr id="488" name="直線コネクタ 487"/>
        <xdr:cNvCxnSpPr/>
      </xdr:nvCxnSpPr>
      <xdr:spPr>
        <a:xfrm flipV="1">
          <a:off x="22160864" y="9440091"/>
          <a:ext cx="0" cy="132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62</xdr:row>
      <xdr:rowOff>137721</xdr:rowOff>
    </xdr:from>
    <xdr:ext cx="469744" cy="259045"/>
    <xdr:sp macro="" textlink="">
      <xdr:nvSpPr>
        <xdr:cNvPr id="489" name="【学校施設】&#10;一人当たり面積最小値テキスト"/>
        <xdr:cNvSpPr txBox="1"/>
      </xdr:nvSpPr>
      <xdr:spPr>
        <a:xfrm>
          <a:off x="22250400" y="1076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1.512</a:t>
          </a:r>
          <a:endParaRPr kumimoji="1" lang="ja-JP" altLang="en-US" sz="1000" b="1">
            <a:latin typeface="ＭＳ Ｐゴシック"/>
          </a:endParaRPr>
        </a:p>
      </xdr:txBody>
    </xdr:sp>
    <xdr:clientData/>
  </xdr:oneCellAnchor>
  <xdr:twoCellAnchor>
    <xdr:from>
      <xdr:col>32</xdr:col>
      <xdr:colOff>98425</xdr:colOff>
      <xdr:row>62</xdr:row>
      <xdr:rowOff>133894</xdr:rowOff>
    </xdr:from>
    <xdr:to>
      <xdr:col>32</xdr:col>
      <xdr:colOff>276225</xdr:colOff>
      <xdr:row>62</xdr:row>
      <xdr:rowOff>133894</xdr:rowOff>
    </xdr:to>
    <xdr:cxnSp macro="">
      <xdr:nvCxnSpPr>
        <xdr:cNvPr id="490" name="直線コネクタ 489"/>
        <xdr:cNvCxnSpPr/>
      </xdr:nvCxnSpPr>
      <xdr:spPr>
        <a:xfrm>
          <a:off x="22072600" y="10763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53</xdr:row>
      <xdr:rowOff>128468</xdr:rowOff>
    </xdr:from>
    <xdr:ext cx="469744" cy="259045"/>
    <xdr:sp macro="" textlink="">
      <xdr:nvSpPr>
        <xdr:cNvPr id="491" name="【学校施設】&#10;一人当たり面積最大値テキスト"/>
        <xdr:cNvSpPr txBox="1"/>
      </xdr:nvSpPr>
      <xdr:spPr>
        <a:xfrm>
          <a:off x="22250400" y="921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2.728</a:t>
          </a:r>
          <a:endParaRPr kumimoji="1" lang="ja-JP" altLang="en-US" sz="1000" b="1">
            <a:latin typeface="ＭＳ Ｐゴシック"/>
          </a:endParaRPr>
        </a:p>
      </xdr:txBody>
    </xdr:sp>
    <xdr:clientData/>
  </xdr:oneCellAnchor>
  <xdr:twoCellAnchor>
    <xdr:from>
      <xdr:col>32</xdr:col>
      <xdr:colOff>98425</xdr:colOff>
      <xdr:row>55</xdr:row>
      <xdr:rowOff>10341</xdr:rowOff>
    </xdr:from>
    <xdr:to>
      <xdr:col>32</xdr:col>
      <xdr:colOff>276225</xdr:colOff>
      <xdr:row>55</xdr:row>
      <xdr:rowOff>10341</xdr:rowOff>
    </xdr:to>
    <xdr:cxnSp macro="">
      <xdr:nvCxnSpPr>
        <xdr:cNvPr id="492" name="直線コネクタ 491"/>
        <xdr:cNvCxnSpPr/>
      </xdr:nvCxnSpPr>
      <xdr:spPr>
        <a:xfrm>
          <a:off x="22072600" y="9440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140443</xdr:rowOff>
    </xdr:from>
    <xdr:ext cx="469744" cy="259045"/>
    <xdr:sp macro="" textlink="">
      <xdr:nvSpPr>
        <xdr:cNvPr id="493" name="【学校施設】&#10;一人当たり面積平均値テキスト"/>
        <xdr:cNvSpPr txBox="1"/>
      </xdr:nvSpPr>
      <xdr:spPr>
        <a:xfrm>
          <a:off x="22250400" y="10255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1.912</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162016</xdr:rowOff>
    </xdr:from>
    <xdr:to>
      <xdr:col>32</xdr:col>
      <xdr:colOff>238125</xdr:colOff>
      <xdr:row>60</xdr:row>
      <xdr:rowOff>92166</xdr:rowOff>
    </xdr:to>
    <xdr:sp macro="" textlink="">
      <xdr:nvSpPr>
        <xdr:cNvPr id="494" name="フローチャート : 判断 493"/>
        <xdr:cNvSpPr/>
      </xdr:nvSpPr>
      <xdr:spPr>
        <a:xfrm>
          <a:off x="22110700" y="10277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57</xdr:row>
      <xdr:rowOff>49893</xdr:rowOff>
    </xdr:from>
    <xdr:to>
      <xdr:col>31</xdr:col>
      <xdr:colOff>85725</xdr:colOff>
      <xdr:row>57</xdr:row>
      <xdr:rowOff>151493</xdr:rowOff>
    </xdr:to>
    <xdr:sp macro="" textlink="">
      <xdr:nvSpPr>
        <xdr:cNvPr id="495" name="フローチャート : 判断 494"/>
        <xdr:cNvSpPr/>
      </xdr:nvSpPr>
      <xdr:spPr>
        <a:xfrm>
          <a:off x="21272500" y="982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96" name="テキスト ボックス 4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97" name="テキスト ボックス 4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98" name="テキスト ボックス 4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99" name="テキスト ボックス 4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00" name="テキスト ボックス 4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63</xdr:row>
      <xdr:rowOff>78196</xdr:rowOff>
    </xdr:from>
    <xdr:to>
      <xdr:col>31</xdr:col>
      <xdr:colOff>85725</xdr:colOff>
      <xdr:row>64</xdr:row>
      <xdr:rowOff>8346</xdr:rowOff>
    </xdr:to>
    <xdr:sp macro="" textlink="">
      <xdr:nvSpPr>
        <xdr:cNvPr id="501" name="円/楕円 500"/>
        <xdr:cNvSpPr/>
      </xdr:nvSpPr>
      <xdr:spPr>
        <a:xfrm>
          <a:off x="212725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55</xdr:row>
      <xdr:rowOff>168020</xdr:rowOff>
    </xdr:from>
    <xdr:ext cx="469744" cy="259045"/>
    <xdr:sp macro="" textlink="">
      <xdr:nvSpPr>
        <xdr:cNvPr id="502" name="n_1aveValue【学校施設】&#10;一人当たり面積"/>
        <xdr:cNvSpPr txBox="1"/>
      </xdr:nvSpPr>
      <xdr:spPr>
        <a:xfrm>
          <a:off x="21075727" y="959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2.330</a:t>
          </a:r>
          <a:endParaRPr kumimoji="1" lang="ja-JP" altLang="en-US" sz="1000" b="1">
            <a:solidFill>
              <a:srgbClr val="000080"/>
            </a:solidFill>
            <a:latin typeface="ＭＳ Ｐゴシック"/>
          </a:endParaRPr>
        </a:p>
      </xdr:txBody>
    </xdr:sp>
    <xdr:clientData/>
  </xdr:oneCellAnchor>
  <xdr:oneCellAnchor>
    <xdr:from>
      <xdr:col>30</xdr:col>
      <xdr:colOff>473152</xdr:colOff>
      <xdr:row>63</xdr:row>
      <xdr:rowOff>170923</xdr:rowOff>
    </xdr:from>
    <xdr:ext cx="469744" cy="259045"/>
    <xdr:sp macro="" textlink="">
      <xdr:nvSpPr>
        <xdr:cNvPr id="503" name="n_1mainValue【学校施設】&#10;一人当たり面積"/>
        <xdr:cNvSpPr txBox="1"/>
      </xdr:nvSpPr>
      <xdr:spPr>
        <a:xfrm>
          <a:off x="21075727" y="109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1.359</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04" name="正方形/長方形 50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05" name="正方形/長方形 50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06" name="正方形/長方形 50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07" name="正方形/長方形 50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08" name="正方形/長方形 50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09" name="正方形/長方形 50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10" name="正方形/長方形 50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11" name="正方形/長方形 51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12" name="テキスト ボックス 51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13" name="直線コネクタ 51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14" name="テキスト ボックス 513"/>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515" name="直線コネクタ 514"/>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516" name="テキスト ボックス 515"/>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517" name="直線コネクタ 516"/>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518" name="テキスト ボックス 517"/>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519" name="直線コネクタ 518"/>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520" name="テキスト ボックス 519"/>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521" name="直線コネクタ 520"/>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77</xdr:row>
      <xdr:rowOff>67327</xdr:rowOff>
    </xdr:from>
    <xdr:ext cx="467179" cy="259045"/>
    <xdr:sp macro="" textlink="">
      <xdr:nvSpPr>
        <xdr:cNvPr id="522" name="テキスト ボックス 521"/>
        <xdr:cNvSpPr txBox="1"/>
      </xdr:nvSpPr>
      <xdr:spPr>
        <a:xfrm>
          <a:off x="11978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23" name="直線コネクタ 52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24" name="テキスト ボックス 52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2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38100</xdr:rowOff>
    </xdr:from>
    <xdr:to>
      <xdr:col>23</xdr:col>
      <xdr:colOff>516889</xdr:colOff>
      <xdr:row>86</xdr:row>
      <xdr:rowOff>60961</xdr:rowOff>
    </xdr:to>
    <xdr:cxnSp macro="">
      <xdr:nvCxnSpPr>
        <xdr:cNvPr id="526" name="直線コネクタ 525"/>
        <xdr:cNvCxnSpPr/>
      </xdr:nvCxnSpPr>
      <xdr:spPr>
        <a:xfrm flipV="1">
          <a:off x="16318864" y="13411200"/>
          <a:ext cx="0" cy="1394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64788</xdr:rowOff>
    </xdr:from>
    <xdr:ext cx="405111" cy="259045"/>
    <xdr:sp macro="" textlink="">
      <xdr:nvSpPr>
        <xdr:cNvPr id="527" name="【児童館】&#10;有形固定資産減価償却率最小値テキスト"/>
        <xdr:cNvSpPr txBox="1"/>
      </xdr:nvSpPr>
      <xdr:spPr>
        <a:xfrm>
          <a:off x="164084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39.0</a:t>
          </a:r>
          <a:endParaRPr kumimoji="1" lang="ja-JP" altLang="en-US" sz="1000" b="1">
            <a:latin typeface="ＭＳ Ｐゴシック"/>
          </a:endParaRPr>
        </a:p>
      </xdr:txBody>
    </xdr:sp>
    <xdr:clientData/>
  </xdr:oneCellAnchor>
  <xdr:twoCellAnchor>
    <xdr:from>
      <xdr:col>23</xdr:col>
      <xdr:colOff>428625</xdr:colOff>
      <xdr:row>86</xdr:row>
      <xdr:rowOff>60961</xdr:rowOff>
    </xdr:from>
    <xdr:to>
      <xdr:col>23</xdr:col>
      <xdr:colOff>606425</xdr:colOff>
      <xdr:row>86</xdr:row>
      <xdr:rowOff>60961</xdr:rowOff>
    </xdr:to>
    <xdr:cxnSp macro="">
      <xdr:nvCxnSpPr>
        <xdr:cNvPr id="528" name="直線コネクタ 527"/>
        <xdr:cNvCxnSpPr/>
      </xdr:nvCxnSpPr>
      <xdr:spPr>
        <a:xfrm>
          <a:off x="16230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156227</xdr:rowOff>
    </xdr:from>
    <xdr:ext cx="469744" cy="259045"/>
    <xdr:sp macro="" textlink="">
      <xdr:nvSpPr>
        <xdr:cNvPr id="529" name="【児童館】&#10;有形固定資産減価償却率最大値テキスト"/>
        <xdr:cNvSpPr txBox="1"/>
      </xdr:nvSpPr>
      <xdr:spPr>
        <a:xfrm>
          <a:off x="16408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78</xdr:row>
      <xdr:rowOff>38100</xdr:rowOff>
    </xdr:from>
    <xdr:to>
      <xdr:col>23</xdr:col>
      <xdr:colOff>606425</xdr:colOff>
      <xdr:row>78</xdr:row>
      <xdr:rowOff>38100</xdr:rowOff>
    </xdr:to>
    <xdr:cxnSp macro="">
      <xdr:nvCxnSpPr>
        <xdr:cNvPr id="530" name="直線コネクタ 529"/>
        <xdr:cNvCxnSpPr/>
      </xdr:nvCxnSpPr>
      <xdr:spPr>
        <a:xfrm>
          <a:off x="16230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83</xdr:row>
      <xdr:rowOff>32021</xdr:rowOff>
    </xdr:from>
    <xdr:ext cx="405111" cy="259045"/>
    <xdr:sp macro="" textlink="">
      <xdr:nvSpPr>
        <xdr:cNvPr id="531" name="【児童館】&#10;有形固定資産減価償却率平均値テキスト"/>
        <xdr:cNvSpPr txBox="1"/>
      </xdr:nvSpPr>
      <xdr:spPr>
        <a:xfrm>
          <a:off x="16408400" y="14262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59.6</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53594</xdr:rowOff>
    </xdr:from>
    <xdr:to>
      <xdr:col>23</xdr:col>
      <xdr:colOff>568325</xdr:colOff>
      <xdr:row>83</xdr:row>
      <xdr:rowOff>155194</xdr:rowOff>
    </xdr:to>
    <xdr:sp macro="" textlink="">
      <xdr:nvSpPr>
        <xdr:cNvPr id="532" name="フローチャート : 判断 531"/>
        <xdr:cNvSpPr/>
      </xdr:nvSpPr>
      <xdr:spPr>
        <a:xfrm>
          <a:off x="16268700" y="1428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84</xdr:row>
      <xdr:rowOff>156463</xdr:rowOff>
    </xdr:from>
    <xdr:to>
      <xdr:col>22</xdr:col>
      <xdr:colOff>415925</xdr:colOff>
      <xdr:row>85</xdr:row>
      <xdr:rowOff>86613</xdr:rowOff>
    </xdr:to>
    <xdr:sp macro="" textlink="">
      <xdr:nvSpPr>
        <xdr:cNvPr id="533" name="フローチャート : 判断 532"/>
        <xdr:cNvSpPr/>
      </xdr:nvSpPr>
      <xdr:spPr>
        <a:xfrm>
          <a:off x="15430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34" name="テキスト ボックス 53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35" name="テキスト ボックス 53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36" name="テキスト ボックス 53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37" name="テキスト ボックス 53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38" name="テキスト ボックス 53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81</xdr:row>
      <xdr:rowOff>113030</xdr:rowOff>
    </xdr:from>
    <xdr:to>
      <xdr:col>22</xdr:col>
      <xdr:colOff>415925</xdr:colOff>
      <xdr:row>82</xdr:row>
      <xdr:rowOff>43180</xdr:rowOff>
    </xdr:to>
    <xdr:sp macro="" textlink="">
      <xdr:nvSpPr>
        <xdr:cNvPr id="539" name="円/楕円 538"/>
        <xdr:cNvSpPr/>
      </xdr:nvSpPr>
      <xdr:spPr>
        <a:xfrm>
          <a:off x="15430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85</xdr:row>
      <xdr:rowOff>77740</xdr:rowOff>
    </xdr:from>
    <xdr:ext cx="405111" cy="259045"/>
    <xdr:sp macro="" textlink="">
      <xdr:nvSpPr>
        <xdr:cNvPr id="540" name="n_1aveValue【児童館】&#10;有形固定資産減価償却率"/>
        <xdr:cNvSpPr txBox="1"/>
      </xdr:nvSpPr>
      <xdr:spPr>
        <a:xfrm>
          <a:off x="15266043" y="14650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a:t>
          </a:r>
          <a:endParaRPr kumimoji="1" lang="ja-JP" altLang="en-US" sz="1000" b="1">
            <a:solidFill>
              <a:srgbClr val="000080"/>
            </a:solidFill>
            <a:latin typeface="ＭＳ Ｐゴシック"/>
          </a:endParaRPr>
        </a:p>
      </xdr:txBody>
    </xdr:sp>
    <xdr:clientData/>
  </xdr:oneCellAnchor>
  <xdr:oneCellAnchor>
    <xdr:from>
      <xdr:col>22</xdr:col>
      <xdr:colOff>149868</xdr:colOff>
      <xdr:row>80</xdr:row>
      <xdr:rowOff>59707</xdr:rowOff>
    </xdr:from>
    <xdr:ext cx="405111" cy="259045"/>
    <xdr:sp macro="" textlink="">
      <xdr:nvSpPr>
        <xdr:cNvPr id="541" name="n_1mainValue【児童館】&#10;有形固定資産減価償却率"/>
        <xdr:cNvSpPr txBox="1"/>
      </xdr:nvSpPr>
      <xdr:spPr>
        <a:xfrm>
          <a:off x="15266043"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42" name="正方形/長方形 54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43" name="正方形/長方形 54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44" name="正方形/長方形 54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45" name="正方形/長方形 54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46" name="正方形/長方形 54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47" name="正方形/長方形 54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48" name="正方形/長方形 54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49" name="正方形/長方形 54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50" name="テキスト ボックス 54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51" name="直線コネクタ 55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552" name="直線コネクタ 55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553" name="テキスト ボックス 55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554" name="直線コネクタ 55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555" name="テキスト ボックス 55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556" name="直線コネクタ 55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557" name="テキスト ボックス 55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558" name="直線コネクタ 55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559" name="テキスト ボックス 55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560" name="直線コネクタ 55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561" name="テキスト ボックス 56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562" name="直線コネクタ 56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563" name="テキスト ボックス 56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64" name="直線コネクタ 56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65" name="テキスト ボックス 56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6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119743</xdr:rowOff>
    </xdr:from>
    <xdr:to>
      <xdr:col>32</xdr:col>
      <xdr:colOff>186689</xdr:colOff>
      <xdr:row>86</xdr:row>
      <xdr:rowOff>54429</xdr:rowOff>
    </xdr:to>
    <xdr:cxnSp macro="">
      <xdr:nvCxnSpPr>
        <xdr:cNvPr id="567" name="直線コネクタ 566"/>
        <xdr:cNvCxnSpPr/>
      </xdr:nvCxnSpPr>
      <xdr:spPr>
        <a:xfrm flipV="1">
          <a:off x="22160864" y="13492843"/>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58256</xdr:rowOff>
    </xdr:from>
    <xdr:ext cx="469744" cy="259045"/>
    <xdr:sp macro="" textlink="">
      <xdr:nvSpPr>
        <xdr:cNvPr id="568" name="【児童館】&#10;一人当たり面積最小値テキスト"/>
        <xdr:cNvSpPr txBox="1"/>
      </xdr:nvSpPr>
      <xdr:spPr>
        <a:xfrm>
          <a:off x="22250400" y="1480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0.007</a:t>
          </a:r>
          <a:endParaRPr kumimoji="1" lang="ja-JP" altLang="en-US" sz="1000" b="1">
            <a:latin typeface="ＭＳ Ｐゴシック"/>
          </a:endParaRPr>
        </a:p>
      </xdr:txBody>
    </xdr:sp>
    <xdr:clientData/>
  </xdr:oneCellAnchor>
  <xdr:twoCellAnchor>
    <xdr:from>
      <xdr:col>32</xdr:col>
      <xdr:colOff>98425</xdr:colOff>
      <xdr:row>86</xdr:row>
      <xdr:rowOff>54429</xdr:rowOff>
    </xdr:from>
    <xdr:to>
      <xdr:col>32</xdr:col>
      <xdr:colOff>276225</xdr:colOff>
      <xdr:row>86</xdr:row>
      <xdr:rowOff>54429</xdr:rowOff>
    </xdr:to>
    <xdr:cxnSp macro="">
      <xdr:nvCxnSpPr>
        <xdr:cNvPr id="569" name="直線コネクタ 568"/>
        <xdr:cNvCxnSpPr/>
      </xdr:nvCxnSpPr>
      <xdr:spPr>
        <a:xfrm>
          <a:off x="22072600" y="14799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66420</xdr:rowOff>
    </xdr:from>
    <xdr:ext cx="469744" cy="259045"/>
    <xdr:sp macro="" textlink="">
      <xdr:nvSpPr>
        <xdr:cNvPr id="570" name="【児童館】&#10;一人当たり面積最大値テキスト"/>
        <xdr:cNvSpPr txBox="1"/>
      </xdr:nvSpPr>
      <xdr:spPr>
        <a:xfrm>
          <a:off x="22250400" y="1326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0.087</a:t>
          </a:r>
          <a:endParaRPr kumimoji="1" lang="ja-JP" altLang="en-US" sz="1000" b="1">
            <a:latin typeface="ＭＳ Ｐゴシック"/>
          </a:endParaRPr>
        </a:p>
      </xdr:txBody>
    </xdr:sp>
    <xdr:clientData/>
  </xdr:oneCellAnchor>
  <xdr:twoCellAnchor>
    <xdr:from>
      <xdr:col>32</xdr:col>
      <xdr:colOff>98425</xdr:colOff>
      <xdr:row>78</xdr:row>
      <xdr:rowOff>119743</xdr:rowOff>
    </xdr:from>
    <xdr:to>
      <xdr:col>32</xdr:col>
      <xdr:colOff>276225</xdr:colOff>
      <xdr:row>78</xdr:row>
      <xdr:rowOff>119743</xdr:rowOff>
    </xdr:to>
    <xdr:cxnSp macro="">
      <xdr:nvCxnSpPr>
        <xdr:cNvPr id="571" name="直線コネクタ 570"/>
        <xdr:cNvCxnSpPr/>
      </xdr:nvCxnSpPr>
      <xdr:spPr>
        <a:xfrm>
          <a:off x="22072600" y="1349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84</xdr:row>
      <xdr:rowOff>14713</xdr:rowOff>
    </xdr:from>
    <xdr:ext cx="469744" cy="259045"/>
    <xdr:sp macro="" textlink="">
      <xdr:nvSpPr>
        <xdr:cNvPr id="572" name="【児童館】&#10;一人当たり面積平均値テキスト"/>
        <xdr:cNvSpPr txBox="1"/>
      </xdr:nvSpPr>
      <xdr:spPr>
        <a:xfrm>
          <a:off x="22250400" y="14416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0.026</a:t>
          </a:r>
          <a:endParaRPr kumimoji="1" lang="ja-JP" altLang="en-US" sz="1000" b="1">
            <a:solidFill>
              <a:srgbClr val="000080"/>
            </a:solidFill>
            <a:latin typeface="ＭＳ Ｐゴシック"/>
          </a:endParaRPr>
        </a:p>
      </xdr:txBody>
    </xdr:sp>
    <xdr:clientData/>
  </xdr:oneCellAnchor>
  <xdr:twoCellAnchor>
    <xdr:from>
      <xdr:col>32</xdr:col>
      <xdr:colOff>136525</xdr:colOff>
      <xdr:row>84</xdr:row>
      <xdr:rowOff>36286</xdr:rowOff>
    </xdr:from>
    <xdr:to>
      <xdr:col>32</xdr:col>
      <xdr:colOff>238125</xdr:colOff>
      <xdr:row>84</xdr:row>
      <xdr:rowOff>137886</xdr:rowOff>
    </xdr:to>
    <xdr:sp macro="" textlink="">
      <xdr:nvSpPr>
        <xdr:cNvPr id="573" name="フローチャート : 判断 572"/>
        <xdr:cNvSpPr/>
      </xdr:nvSpPr>
      <xdr:spPr>
        <a:xfrm>
          <a:off x="22110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83</xdr:row>
      <xdr:rowOff>142421</xdr:rowOff>
    </xdr:from>
    <xdr:to>
      <xdr:col>31</xdr:col>
      <xdr:colOff>85725</xdr:colOff>
      <xdr:row>84</xdr:row>
      <xdr:rowOff>72571</xdr:rowOff>
    </xdr:to>
    <xdr:sp macro="" textlink="">
      <xdr:nvSpPr>
        <xdr:cNvPr id="574" name="フローチャート : 判断 573"/>
        <xdr:cNvSpPr/>
      </xdr:nvSpPr>
      <xdr:spPr>
        <a:xfrm>
          <a:off x="21272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75" name="テキスト ボックス 57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76" name="テキスト ボックス 57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77" name="テキスト ボックス 57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78" name="テキスト ボックス 57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79" name="テキスト ボックス 57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85</xdr:row>
      <xdr:rowOff>126093</xdr:rowOff>
    </xdr:from>
    <xdr:to>
      <xdr:col>31</xdr:col>
      <xdr:colOff>85725</xdr:colOff>
      <xdr:row>86</xdr:row>
      <xdr:rowOff>56243</xdr:rowOff>
    </xdr:to>
    <xdr:sp macro="" textlink="">
      <xdr:nvSpPr>
        <xdr:cNvPr id="580" name="円/楕円 579"/>
        <xdr:cNvSpPr/>
      </xdr:nvSpPr>
      <xdr:spPr>
        <a:xfrm>
          <a:off x="21272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82</xdr:row>
      <xdr:rowOff>89098</xdr:rowOff>
    </xdr:from>
    <xdr:ext cx="469744" cy="259045"/>
    <xdr:sp macro="" textlink="">
      <xdr:nvSpPr>
        <xdr:cNvPr id="581" name="n_1aveValue【児童館】&#10;一人当たり面積"/>
        <xdr:cNvSpPr txBox="1"/>
      </xdr:nvSpPr>
      <xdr:spPr>
        <a:xfrm>
          <a:off x="21075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0.030</a:t>
          </a:r>
          <a:endParaRPr kumimoji="1" lang="ja-JP" altLang="en-US" sz="1000" b="1">
            <a:solidFill>
              <a:srgbClr val="000080"/>
            </a:solidFill>
            <a:latin typeface="ＭＳ Ｐゴシック"/>
          </a:endParaRPr>
        </a:p>
      </xdr:txBody>
    </xdr:sp>
    <xdr:clientData/>
  </xdr:oneCellAnchor>
  <xdr:oneCellAnchor>
    <xdr:from>
      <xdr:col>30</xdr:col>
      <xdr:colOff>473152</xdr:colOff>
      <xdr:row>86</xdr:row>
      <xdr:rowOff>47370</xdr:rowOff>
    </xdr:from>
    <xdr:ext cx="469744" cy="259045"/>
    <xdr:sp macro="" textlink="">
      <xdr:nvSpPr>
        <xdr:cNvPr id="582" name="n_1mainValue【児童館】&#10;一人当たり面積"/>
        <xdr:cNvSpPr txBox="1"/>
      </xdr:nvSpPr>
      <xdr:spPr>
        <a:xfrm>
          <a:off x="210757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0.010</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83" name="正方形/長方形 58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84" name="正方形/長方形 58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85" name="正方形/長方形 58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86" name="正方形/長方形 58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87" name="正方形/長方形 58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88" name="正方形/長方形 58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89" name="正方形/長方形 58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90" name="正方形/長方形 58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91" name="テキスト ボックス 59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92" name="直線コネクタ 59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593" name="テキスト ボックス 592"/>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594" name="直線コネクタ 59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595" name="テキスト ボックス 59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96" name="直線コネクタ 59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97" name="テキスト ボックス 59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98" name="直線コネクタ 59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99" name="テキスト ボックス 59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600" name="直線コネクタ 59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601" name="テキスト ボックス 60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602" name="直線コネクタ 60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603" name="テキスト ボックス 602"/>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04" name="直線コネクタ 60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05" name="テキスト ボックス 60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0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102</xdr:row>
      <xdr:rowOff>167639</xdr:rowOff>
    </xdr:from>
    <xdr:to>
      <xdr:col>23</xdr:col>
      <xdr:colOff>516889</xdr:colOff>
      <xdr:row>107</xdr:row>
      <xdr:rowOff>144780</xdr:rowOff>
    </xdr:to>
    <xdr:cxnSp macro="">
      <xdr:nvCxnSpPr>
        <xdr:cNvPr id="607" name="直線コネクタ 606"/>
        <xdr:cNvCxnSpPr/>
      </xdr:nvCxnSpPr>
      <xdr:spPr>
        <a:xfrm flipV="1">
          <a:off x="16318864" y="17655539"/>
          <a:ext cx="0" cy="834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148607</xdr:rowOff>
    </xdr:from>
    <xdr:ext cx="405111" cy="259045"/>
    <xdr:sp macro="" textlink="">
      <xdr:nvSpPr>
        <xdr:cNvPr id="608" name="【公民館】&#10;有形固定資産減価償却率最小値テキスト"/>
        <xdr:cNvSpPr txBox="1"/>
      </xdr:nvSpPr>
      <xdr:spPr>
        <a:xfrm>
          <a:off x="16408400" y="1849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29.4</a:t>
          </a:r>
          <a:endParaRPr kumimoji="1" lang="ja-JP" altLang="en-US" sz="1000" b="1">
            <a:latin typeface="ＭＳ Ｐゴシック"/>
          </a:endParaRPr>
        </a:p>
      </xdr:txBody>
    </xdr:sp>
    <xdr:clientData/>
  </xdr:oneCellAnchor>
  <xdr:twoCellAnchor>
    <xdr:from>
      <xdr:col>23</xdr:col>
      <xdr:colOff>428625</xdr:colOff>
      <xdr:row>107</xdr:row>
      <xdr:rowOff>144780</xdr:rowOff>
    </xdr:from>
    <xdr:to>
      <xdr:col>23</xdr:col>
      <xdr:colOff>606425</xdr:colOff>
      <xdr:row>107</xdr:row>
      <xdr:rowOff>144780</xdr:rowOff>
    </xdr:to>
    <xdr:cxnSp macro="">
      <xdr:nvCxnSpPr>
        <xdr:cNvPr id="609" name="直線コネクタ 608"/>
        <xdr:cNvCxnSpPr/>
      </xdr:nvCxnSpPr>
      <xdr:spPr>
        <a:xfrm>
          <a:off x="16230600" y="1848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101</xdr:row>
      <xdr:rowOff>114316</xdr:rowOff>
    </xdr:from>
    <xdr:ext cx="405111" cy="259045"/>
    <xdr:sp macro="" textlink="">
      <xdr:nvSpPr>
        <xdr:cNvPr id="610" name="【公民館】&#10;有形固定資産減価償却率最大値テキスト"/>
        <xdr:cNvSpPr txBox="1"/>
      </xdr:nvSpPr>
      <xdr:spPr>
        <a:xfrm>
          <a:off x="16408400" y="17430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a:t>
          </a:r>
          <a:endParaRPr kumimoji="1" lang="ja-JP" altLang="en-US" sz="1000" b="1">
            <a:latin typeface="ＭＳ Ｐゴシック"/>
          </a:endParaRPr>
        </a:p>
      </xdr:txBody>
    </xdr:sp>
    <xdr:clientData/>
  </xdr:oneCellAnchor>
  <xdr:twoCellAnchor>
    <xdr:from>
      <xdr:col>23</xdr:col>
      <xdr:colOff>428625</xdr:colOff>
      <xdr:row>102</xdr:row>
      <xdr:rowOff>167639</xdr:rowOff>
    </xdr:from>
    <xdr:to>
      <xdr:col>23</xdr:col>
      <xdr:colOff>606425</xdr:colOff>
      <xdr:row>102</xdr:row>
      <xdr:rowOff>167639</xdr:rowOff>
    </xdr:to>
    <xdr:cxnSp macro="">
      <xdr:nvCxnSpPr>
        <xdr:cNvPr id="611" name="直線コネクタ 610"/>
        <xdr:cNvCxnSpPr/>
      </xdr:nvCxnSpPr>
      <xdr:spPr>
        <a:xfrm>
          <a:off x="16230600" y="1765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9541</xdr:rowOff>
    </xdr:from>
    <xdr:ext cx="405111" cy="259045"/>
    <xdr:sp macro="" textlink="">
      <xdr:nvSpPr>
        <xdr:cNvPr id="612" name="【公民館】&#10;有形固定資産減価償却率平均値テキスト"/>
        <xdr:cNvSpPr txBox="1"/>
      </xdr:nvSpPr>
      <xdr:spPr>
        <a:xfrm>
          <a:off x="16408400" y="1784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59.7</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31114</xdr:rowOff>
    </xdr:from>
    <xdr:to>
      <xdr:col>23</xdr:col>
      <xdr:colOff>568325</xdr:colOff>
      <xdr:row>104</xdr:row>
      <xdr:rowOff>132714</xdr:rowOff>
    </xdr:to>
    <xdr:sp macro="" textlink="">
      <xdr:nvSpPr>
        <xdr:cNvPr id="613" name="フローチャート : 判断 612"/>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103</xdr:row>
      <xdr:rowOff>130175</xdr:rowOff>
    </xdr:from>
    <xdr:to>
      <xdr:col>22</xdr:col>
      <xdr:colOff>415925</xdr:colOff>
      <xdr:row>104</xdr:row>
      <xdr:rowOff>60325</xdr:rowOff>
    </xdr:to>
    <xdr:sp macro="" textlink="">
      <xdr:nvSpPr>
        <xdr:cNvPr id="614" name="フローチャート : 判断 613"/>
        <xdr:cNvSpPr/>
      </xdr:nvSpPr>
      <xdr:spPr>
        <a:xfrm>
          <a:off x="15430500" y="1778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15" name="テキスト ボックス 61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16" name="テキスト ボックス 61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17" name="テキスト ボックス 61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18" name="テキスト ボックス 61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19" name="テキスト ボックス 61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100</xdr:row>
      <xdr:rowOff>141605</xdr:rowOff>
    </xdr:from>
    <xdr:to>
      <xdr:col>22</xdr:col>
      <xdr:colOff>415925</xdr:colOff>
      <xdr:row>101</xdr:row>
      <xdr:rowOff>71755</xdr:rowOff>
    </xdr:to>
    <xdr:sp macro="" textlink="">
      <xdr:nvSpPr>
        <xdr:cNvPr id="620" name="円/楕円 619"/>
        <xdr:cNvSpPr/>
      </xdr:nvSpPr>
      <xdr:spPr>
        <a:xfrm>
          <a:off x="15430500" y="1728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51452</xdr:rowOff>
    </xdr:from>
    <xdr:ext cx="405111" cy="259045"/>
    <xdr:sp macro="" textlink="">
      <xdr:nvSpPr>
        <xdr:cNvPr id="621" name="n_1aveValue【公民館】&#10;有形固定資産減価償却率"/>
        <xdr:cNvSpPr txBox="1"/>
      </xdr:nvSpPr>
      <xdr:spPr>
        <a:xfrm>
          <a:off x="15266043" y="1788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22</xdr:col>
      <xdr:colOff>149868</xdr:colOff>
      <xdr:row>99</xdr:row>
      <xdr:rowOff>88282</xdr:rowOff>
    </xdr:from>
    <xdr:ext cx="405111" cy="259045"/>
    <xdr:sp macro="" textlink="">
      <xdr:nvSpPr>
        <xdr:cNvPr id="622" name="n_1mainValue【公民館】&#10;有形固定資産減価償却率"/>
        <xdr:cNvSpPr txBox="1"/>
      </xdr:nvSpPr>
      <xdr:spPr>
        <a:xfrm>
          <a:off x="15266043" y="1706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23" name="正方形/長方形 62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24" name="正方形/長方形 62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25" name="正方形/長方形 62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26" name="正方形/長方形 62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27" name="正方形/長方形 62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28" name="正方形/長方形 62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29" name="正方形/長方形 62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30" name="正方形/長方形 62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31" name="テキスト ボックス 63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32" name="直線コネクタ 63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633" name="直線コネクタ 63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634" name="テキスト ボックス 63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635" name="直線コネクタ 63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636" name="テキスト ボックス 63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637" name="直線コネクタ 63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638" name="テキスト ボックス 63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639" name="直線コネクタ 63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640" name="テキスト ボックス 63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641" name="直線コネクタ 64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642" name="テキスト ボックス 64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43" name="直線コネクタ 64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44" name="テキスト ボックス 64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4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110489</xdr:rowOff>
    </xdr:from>
    <xdr:to>
      <xdr:col>32</xdr:col>
      <xdr:colOff>186689</xdr:colOff>
      <xdr:row>108</xdr:row>
      <xdr:rowOff>11430</xdr:rowOff>
    </xdr:to>
    <xdr:cxnSp macro="">
      <xdr:nvCxnSpPr>
        <xdr:cNvPr id="646" name="直線コネクタ 645"/>
        <xdr:cNvCxnSpPr/>
      </xdr:nvCxnSpPr>
      <xdr:spPr>
        <a:xfrm flipV="1">
          <a:off x="22160864" y="17255489"/>
          <a:ext cx="0" cy="1272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15257</xdr:rowOff>
    </xdr:from>
    <xdr:ext cx="469744" cy="259045"/>
    <xdr:sp macro="" textlink="">
      <xdr:nvSpPr>
        <xdr:cNvPr id="647" name="【公民館】&#10;一人当たり面積最小値テキスト"/>
        <xdr:cNvSpPr txBox="1"/>
      </xdr:nvSpPr>
      <xdr:spPr>
        <a:xfrm>
          <a:off x="22250400" y="185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0.037</a:t>
          </a:r>
          <a:endParaRPr kumimoji="1" lang="ja-JP" altLang="en-US" sz="1000" b="1">
            <a:latin typeface="ＭＳ Ｐゴシック"/>
          </a:endParaRPr>
        </a:p>
      </xdr:txBody>
    </xdr:sp>
    <xdr:clientData/>
  </xdr:oneCellAnchor>
  <xdr:twoCellAnchor>
    <xdr:from>
      <xdr:col>32</xdr:col>
      <xdr:colOff>98425</xdr:colOff>
      <xdr:row>108</xdr:row>
      <xdr:rowOff>11430</xdr:rowOff>
    </xdr:from>
    <xdr:to>
      <xdr:col>32</xdr:col>
      <xdr:colOff>276225</xdr:colOff>
      <xdr:row>108</xdr:row>
      <xdr:rowOff>11430</xdr:rowOff>
    </xdr:to>
    <xdr:cxnSp macro="">
      <xdr:nvCxnSpPr>
        <xdr:cNvPr id="648" name="直線コネクタ 647"/>
        <xdr:cNvCxnSpPr/>
      </xdr:nvCxnSpPr>
      <xdr:spPr>
        <a:xfrm>
          <a:off x="22072600" y="1852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57166</xdr:rowOff>
    </xdr:from>
    <xdr:ext cx="469744" cy="259045"/>
    <xdr:sp macro="" textlink="">
      <xdr:nvSpPr>
        <xdr:cNvPr id="649" name="【公民館】&#10;一人当たり面積最大値テキスト"/>
        <xdr:cNvSpPr txBox="1"/>
      </xdr:nvSpPr>
      <xdr:spPr>
        <a:xfrm>
          <a:off x="22250400" y="1703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0.371</a:t>
          </a:r>
          <a:endParaRPr kumimoji="1" lang="ja-JP" altLang="en-US" sz="1000" b="1">
            <a:latin typeface="ＭＳ Ｐゴシック"/>
          </a:endParaRPr>
        </a:p>
      </xdr:txBody>
    </xdr:sp>
    <xdr:clientData/>
  </xdr:oneCellAnchor>
  <xdr:twoCellAnchor>
    <xdr:from>
      <xdr:col>32</xdr:col>
      <xdr:colOff>98425</xdr:colOff>
      <xdr:row>100</xdr:row>
      <xdr:rowOff>110489</xdr:rowOff>
    </xdr:from>
    <xdr:to>
      <xdr:col>32</xdr:col>
      <xdr:colOff>276225</xdr:colOff>
      <xdr:row>100</xdr:row>
      <xdr:rowOff>110489</xdr:rowOff>
    </xdr:to>
    <xdr:cxnSp macro="">
      <xdr:nvCxnSpPr>
        <xdr:cNvPr id="650" name="直線コネクタ 649"/>
        <xdr:cNvCxnSpPr/>
      </xdr:nvCxnSpPr>
      <xdr:spPr>
        <a:xfrm>
          <a:off x="22072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160038</xdr:rowOff>
    </xdr:from>
    <xdr:ext cx="469744" cy="259045"/>
    <xdr:sp macro="" textlink="">
      <xdr:nvSpPr>
        <xdr:cNvPr id="651" name="【公民館】&#10;一人当たり面積平均値テキスト"/>
        <xdr:cNvSpPr txBox="1"/>
      </xdr:nvSpPr>
      <xdr:spPr>
        <a:xfrm>
          <a:off x="22250400" y="17990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0.159</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10161</xdr:rowOff>
    </xdr:from>
    <xdr:to>
      <xdr:col>32</xdr:col>
      <xdr:colOff>238125</xdr:colOff>
      <xdr:row>105</xdr:row>
      <xdr:rowOff>111761</xdr:rowOff>
    </xdr:to>
    <xdr:sp macro="" textlink="">
      <xdr:nvSpPr>
        <xdr:cNvPr id="652" name="フローチャート : 判断 651"/>
        <xdr:cNvSpPr/>
      </xdr:nvSpPr>
      <xdr:spPr>
        <a:xfrm>
          <a:off x="221107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48261</xdr:rowOff>
    </xdr:from>
    <xdr:to>
      <xdr:col>31</xdr:col>
      <xdr:colOff>85725</xdr:colOff>
      <xdr:row>104</xdr:row>
      <xdr:rowOff>149861</xdr:rowOff>
    </xdr:to>
    <xdr:sp macro="" textlink="">
      <xdr:nvSpPr>
        <xdr:cNvPr id="653" name="フローチャート : 判断 652"/>
        <xdr:cNvSpPr/>
      </xdr:nvSpPr>
      <xdr:spPr>
        <a:xfrm>
          <a:off x="2127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54" name="テキスト ボックス 65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55" name="テキスト ボックス 65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56" name="テキスト ボックス 65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57" name="テキスト ボックス 65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58" name="テキスト ボックス 65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107</xdr:row>
      <xdr:rowOff>33020</xdr:rowOff>
    </xdr:from>
    <xdr:to>
      <xdr:col>31</xdr:col>
      <xdr:colOff>85725</xdr:colOff>
      <xdr:row>107</xdr:row>
      <xdr:rowOff>134620</xdr:rowOff>
    </xdr:to>
    <xdr:sp macro="" textlink="">
      <xdr:nvSpPr>
        <xdr:cNvPr id="659" name="円/楕円 658"/>
        <xdr:cNvSpPr/>
      </xdr:nvSpPr>
      <xdr:spPr>
        <a:xfrm>
          <a:off x="21272500" y="1837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102</xdr:row>
      <xdr:rowOff>166388</xdr:rowOff>
    </xdr:from>
    <xdr:ext cx="469744" cy="259045"/>
    <xdr:sp macro="" textlink="">
      <xdr:nvSpPr>
        <xdr:cNvPr id="660" name="n_1aveValue【公民館】&#10;一人当たり面積"/>
        <xdr:cNvSpPr txBox="1"/>
      </xdr:nvSpPr>
      <xdr:spPr>
        <a:xfrm>
          <a:off x="210757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0.194</a:t>
          </a:r>
          <a:endParaRPr kumimoji="1" lang="ja-JP" altLang="en-US" sz="1000" b="1">
            <a:solidFill>
              <a:srgbClr val="000080"/>
            </a:solidFill>
            <a:latin typeface="ＭＳ Ｐゴシック"/>
          </a:endParaRPr>
        </a:p>
      </xdr:txBody>
    </xdr:sp>
    <xdr:clientData/>
  </xdr:oneCellAnchor>
  <xdr:oneCellAnchor>
    <xdr:from>
      <xdr:col>30</xdr:col>
      <xdr:colOff>473152</xdr:colOff>
      <xdr:row>107</xdr:row>
      <xdr:rowOff>125747</xdr:rowOff>
    </xdr:from>
    <xdr:ext cx="469744" cy="259045"/>
    <xdr:sp macro="" textlink="">
      <xdr:nvSpPr>
        <xdr:cNvPr id="661" name="n_1mainValue【公民館】&#10;一人当たり面積"/>
        <xdr:cNvSpPr txBox="1"/>
      </xdr:nvSpPr>
      <xdr:spPr>
        <a:xfrm>
          <a:off x="21075727" y="184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0.063</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62" name="正方形/長方形 6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63" name="正方形/長方形 6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64" name="テキスト ボックス 6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各施設の固定資産減価償却率から見ると，港湾・漁港や公民館，児童館において類似団体より大幅に高い数値となっており，老朽化が進んでいると推察される。また，インフラ施設や公共施設全般において，一人当たりの規模は類似団体以下であり，整備が行き届いていない可能性がある。</a:t>
          </a:r>
          <a:endParaRPr lang="ja-JP" altLang="ja-JP" sz="1400">
            <a:effectLst/>
          </a:endParaRPr>
        </a:p>
        <a:p>
          <a:r>
            <a:rPr kumimoji="1" lang="ja-JP" altLang="ja-JP" sz="1100">
              <a:solidFill>
                <a:schemeClr val="dk1"/>
              </a:solidFill>
              <a:effectLst/>
              <a:latin typeface="+mn-lt"/>
              <a:ea typeface="+mn-ea"/>
              <a:cs typeface="+mn-cs"/>
            </a:rPr>
            <a:t>宇土市公共施設等総合管理計画の「施設類型ごとの基本方針」に則り，各自維持更新を行っていく（漁港は漁港機能保全計画の策定による適切な管理，公民館・児童館は耐震化など）。</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37,598
37,471
74.30
19,485,647
18,396,884
674,614
8,536,053
17,642,952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42</xdr:row>
      <xdr:rowOff>92528</xdr:rowOff>
    </xdr:from>
    <xdr:to>
      <xdr:col>7</xdr:col>
      <xdr:colOff>638175</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7" name="テキスト ボックス 56"/>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8"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77833</xdr:rowOff>
    </xdr:from>
    <xdr:to>
      <xdr:col>6</xdr:col>
      <xdr:colOff>510540</xdr:colOff>
      <xdr:row>41</xdr:row>
      <xdr:rowOff>71301</xdr:rowOff>
    </xdr:to>
    <xdr:cxnSp macro="">
      <xdr:nvCxnSpPr>
        <xdr:cNvPr id="59" name="直線コネクタ 58"/>
        <xdr:cNvCxnSpPr/>
      </xdr:nvCxnSpPr>
      <xdr:spPr>
        <a:xfrm flipV="1">
          <a:off x="4634865" y="5735683"/>
          <a:ext cx="0" cy="136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75128</xdr:rowOff>
    </xdr:from>
    <xdr:ext cx="405111" cy="259045"/>
    <xdr:sp macro="" textlink="">
      <xdr:nvSpPr>
        <xdr:cNvPr id="60" name="【図書館】&#10;有形固定資産減価償却率最小値テキスト"/>
        <xdr:cNvSpPr txBox="1"/>
      </xdr:nvSpPr>
      <xdr:spPr>
        <a:xfrm>
          <a:off x="4724400" y="7104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45.9</a:t>
          </a:r>
          <a:endParaRPr kumimoji="1" lang="ja-JP" altLang="en-US" sz="1000" b="1">
            <a:latin typeface="ＭＳ Ｐゴシック"/>
          </a:endParaRPr>
        </a:p>
      </xdr:txBody>
    </xdr:sp>
    <xdr:clientData/>
  </xdr:oneCellAnchor>
  <xdr:twoCellAnchor>
    <xdr:from>
      <xdr:col>6</xdr:col>
      <xdr:colOff>422275</xdr:colOff>
      <xdr:row>41</xdr:row>
      <xdr:rowOff>71301</xdr:rowOff>
    </xdr:from>
    <xdr:to>
      <xdr:col>6</xdr:col>
      <xdr:colOff>600075</xdr:colOff>
      <xdr:row>41</xdr:row>
      <xdr:rowOff>71301</xdr:rowOff>
    </xdr:to>
    <xdr:cxnSp macro="">
      <xdr:nvCxnSpPr>
        <xdr:cNvPr id="61" name="直線コネクタ 60"/>
        <xdr:cNvCxnSpPr/>
      </xdr:nvCxnSpPr>
      <xdr:spPr>
        <a:xfrm>
          <a:off x="4546600" y="710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24510</xdr:rowOff>
    </xdr:from>
    <xdr:ext cx="405111" cy="259045"/>
    <xdr:sp macro="" textlink="">
      <xdr:nvSpPr>
        <xdr:cNvPr id="62" name="【図書館】&#10;有形固定資産減価償却率最大値テキスト"/>
        <xdr:cNvSpPr txBox="1"/>
      </xdr:nvSpPr>
      <xdr:spPr>
        <a:xfrm>
          <a:off x="4724400" y="551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87.7</a:t>
          </a:r>
          <a:endParaRPr kumimoji="1" lang="ja-JP" altLang="en-US" sz="1000" b="1">
            <a:latin typeface="ＭＳ Ｐゴシック"/>
          </a:endParaRPr>
        </a:p>
      </xdr:txBody>
    </xdr:sp>
    <xdr:clientData/>
  </xdr:oneCellAnchor>
  <xdr:twoCellAnchor>
    <xdr:from>
      <xdr:col>6</xdr:col>
      <xdr:colOff>422275</xdr:colOff>
      <xdr:row>33</xdr:row>
      <xdr:rowOff>77833</xdr:rowOff>
    </xdr:from>
    <xdr:to>
      <xdr:col>6</xdr:col>
      <xdr:colOff>600075</xdr:colOff>
      <xdr:row>33</xdr:row>
      <xdr:rowOff>77833</xdr:rowOff>
    </xdr:to>
    <xdr:cxnSp macro="">
      <xdr:nvCxnSpPr>
        <xdr:cNvPr id="63" name="直線コネクタ 62"/>
        <xdr:cNvCxnSpPr/>
      </xdr:nvCxnSpPr>
      <xdr:spPr>
        <a:xfrm>
          <a:off x="4546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74040</xdr:rowOff>
    </xdr:from>
    <xdr:ext cx="405111" cy="259045"/>
    <xdr:sp macro="" textlink="">
      <xdr:nvSpPr>
        <xdr:cNvPr id="64" name="【図書館】&#10;有形固定資産減価償却率平均値テキスト"/>
        <xdr:cNvSpPr txBox="1"/>
      </xdr:nvSpPr>
      <xdr:spPr>
        <a:xfrm>
          <a:off x="4724400" y="641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95613</xdr:rowOff>
    </xdr:from>
    <xdr:to>
      <xdr:col>6</xdr:col>
      <xdr:colOff>561975</xdr:colOff>
      <xdr:row>38</xdr:row>
      <xdr:rowOff>25763</xdr:rowOff>
    </xdr:to>
    <xdr:sp macro="" textlink="">
      <xdr:nvSpPr>
        <xdr:cNvPr id="65" name="フローチャート : 判断 64"/>
        <xdr:cNvSpPr/>
      </xdr:nvSpPr>
      <xdr:spPr>
        <a:xfrm>
          <a:off x="45847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41</xdr:row>
      <xdr:rowOff>154396</xdr:rowOff>
    </xdr:from>
    <xdr:to>
      <xdr:col>5</xdr:col>
      <xdr:colOff>409575</xdr:colOff>
      <xdr:row>42</xdr:row>
      <xdr:rowOff>84546</xdr:rowOff>
    </xdr:to>
    <xdr:sp macro="" textlink="">
      <xdr:nvSpPr>
        <xdr:cNvPr id="66" name="フローチャート : 判断 65"/>
        <xdr:cNvSpPr/>
      </xdr:nvSpPr>
      <xdr:spPr>
        <a:xfrm>
          <a:off x="3746500" y="718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42</xdr:row>
      <xdr:rowOff>75673</xdr:rowOff>
    </xdr:from>
    <xdr:ext cx="405111" cy="259045"/>
    <xdr:sp macro="" textlink="">
      <xdr:nvSpPr>
        <xdr:cNvPr id="67" name="n_1aveValue【図書館】&#10;有形固定資産減価償却率"/>
        <xdr:cNvSpPr txBox="1"/>
      </xdr:nvSpPr>
      <xdr:spPr>
        <a:xfrm>
          <a:off x="3582043" y="727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33</xdr:row>
      <xdr:rowOff>17236</xdr:rowOff>
    </xdr:from>
    <xdr:to>
      <xdr:col>5</xdr:col>
      <xdr:colOff>409575</xdr:colOff>
      <xdr:row>33</xdr:row>
      <xdr:rowOff>118836</xdr:rowOff>
    </xdr:to>
    <xdr:sp macro="" textlink="">
      <xdr:nvSpPr>
        <xdr:cNvPr id="73" name="円/楕円 72"/>
        <xdr:cNvSpPr/>
      </xdr:nvSpPr>
      <xdr:spPr>
        <a:xfrm>
          <a:off x="3746500" y="567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31</xdr:row>
      <xdr:rowOff>135363</xdr:rowOff>
    </xdr:from>
    <xdr:ext cx="405111" cy="259045"/>
    <xdr:sp macro="" textlink="">
      <xdr:nvSpPr>
        <xdr:cNvPr id="74" name="n_1mainValue【図書館】&#10;有形固定資産減価償却率"/>
        <xdr:cNvSpPr txBox="1"/>
      </xdr:nvSpPr>
      <xdr:spPr>
        <a:xfrm>
          <a:off x="3582043" y="5450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5" name="テキスト ボックス 84"/>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92528</xdr:rowOff>
    </xdr:from>
    <xdr:to>
      <xdr:col>16</xdr:col>
      <xdr:colOff>307975</xdr:colOff>
      <xdr:row>42</xdr:row>
      <xdr:rowOff>92528</xdr:rowOff>
    </xdr:to>
    <xdr:cxnSp macro="">
      <xdr:nvCxnSpPr>
        <xdr:cNvPr id="86" name="直線コネクタ 8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7" name="テキスト ボックス 8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8" name="直線コネクタ 8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138084</xdr:rowOff>
    </xdr:from>
    <xdr:ext cx="467179" cy="259045"/>
    <xdr:sp macro="" textlink="">
      <xdr:nvSpPr>
        <xdr:cNvPr id="89" name="テキスト ボックス 88"/>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90" name="直線コネクタ 8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37</xdr:row>
      <xdr:rowOff>154412</xdr:rowOff>
    </xdr:from>
    <xdr:ext cx="467179" cy="259045"/>
    <xdr:sp macro="" textlink="">
      <xdr:nvSpPr>
        <xdr:cNvPr id="91" name="テキスト ボックス 90"/>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92" name="直線コネクタ 9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170741</xdr:rowOff>
    </xdr:from>
    <xdr:ext cx="467179" cy="259045"/>
    <xdr:sp macro="" textlink="">
      <xdr:nvSpPr>
        <xdr:cNvPr id="93" name="テキスト ボックス 92"/>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94" name="直線コネクタ 9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15620</xdr:rowOff>
    </xdr:from>
    <xdr:ext cx="467179" cy="259045"/>
    <xdr:sp macro="" textlink="">
      <xdr:nvSpPr>
        <xdr:cNvPr id="95" name="テキスト ボックス 94"/>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6" name="直線コネクタ 9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31949</xdr:rowOff>
    </xdr:from>
    <xdr:ext cx="467179" cy="259045"/>
    <xdr:sp macro="" textlink="">
      <xdr:nvSpPr>
        <xdr:cNvPr id="97" name="テキスト ボックス 96"/>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9" name="テキスト ボックス 9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10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100693</xdr:rowOff>
    </xdr:from>
    <xdr:to>
      <xdr:col>15</xdr:col>
      <xdr:colOff>180340</xdr:colOff>
      <xdr:row>42</xdr:row>
      <xdr:rowOff>125185</xdr:rowOff>
    </xdr:to>
    <xdr:cxnSp macro="">
      <xdr:nvCxnSpPr>
        <xdr:cNvPr id="101" name="直線コネクタ 100"/>
        <xdr:cNvCxnSpPr/>
      </xdr:nvCxnSpPr>
      <xdr:spPr>
        <a:xfrm flipV="1">
          <a:off x="10476865" y="5758543"/>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129012</xdr:rowOff>
    </xdr:from>
    <xdr:ext cx="469744" cy="259045"/>
    <xdr:sp macro="" textlink="">
      <xdr:nvSpPr>
        <xdr:cNvPr id="102" name="【図書館】&#10;一人当たり面積最小値テキスト"/>
        <xdr:cNvSpPr txBox="1"/>
      </xdr:nvSpPr>
      <xdr:spPr>
        <a:xfrm>
          <a:off x="10566400" y="732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0.018</a:t>
          </a:r>
          <a:endParaRPr kumimoji="1" lang="ja-JP" altLang="en-US" sz="1000" b="1">
            <a:latin typeface="ＭＳ Ｐゴシック"/>
          </a:endParaRPr>
        </a:p>
      </xdr:txBody>
    </xdr:sp>
    <xdr:clientData/>
  </xdr:oneCellAnchor>
  <xdr:twoCellAnchor>
    <xdr:from>
      <xdr:col>15</xdr:col>
      <xdr:colOff>92075</xdr:colOff>
      <xdr:row>42</xdr:row>
      <xdr:rowOff>125185</xdr:rowOff>
    </xdr:from>
    <xdr:to>
      <xdr:col>15</xdr:col>
      <xdr:colOff>269875</xdr:colOff>
      <xdr:row>42</xdr:row>
      <xdr:rowOff>125185</xdr:rowOff>
    </xdr:to>
    <xdr:cxnSp macro="">
      <xdr:nvCxnSpPr>
        <xdr:cNvPr id="103" name="直線コネクタ 102"/>
        <xdr:cNvCxnSpPr/>
      </xdr:nvCxnSpPr>
      <xdr:spPr>
        <a:xfrm>
          <a:off x="10388600" y="7326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47370</xdr:rowOff>
    </xdr:from>
    <xdr:ext cx="469744" cy="259045"/>
    <xdr:sp macro="" textlink="">
      <xdr:nvSpPr>
        <xdr:cNvPr id="104" name="【図書館】&#10;一人当たり面積最大値テキスト"/>
        <xdr:cNvSpPr txBox="1"/>
      </xdr:nvSpPr>
      <xdr:spPr>
        <a:xfrm>
          <a:off x="10566400" y="553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0.114</a:t>
          </a:r>
          <a:endParaRPr kumimoji="1" lang="ja-JP" altLang="en-US" sz="1000" b="1">
            <a:latin typeface="ＭＳ Ｐゴシック"/>
          </a:endParaRPr>
        </a:p>
      </xdr:txBody>
    </xdr:sp>
    <xdr:clientData/>
  </xdr:oneCellAnchor>
  <xdr:twoCellAnchor>
    <xdr:from>
      <xdr:col>15</xdr:col>
      <xdr:colOff>92075</xdr:colOff>
      <xdr:row>33</xdr:row>
      <xdr:rowOff>100693</xdr:rowOff>
    </xdr:from>
    <xdr:to>
      <xdr:col>15</xdr:col>
      <xdr:colOff>269875</xdr:colOff>
      <xdr:row>33</xdr:row>
      <xdr:rowOff>100693</xdr:rowOff>
    </xdr:to>
    <xdr:cxnSp macro="">
      <xdr:nvCxnSpPr>
        <xdr:cNvPr id="105" name="直線コネクタ 104"/>
        <xdr:cNvCxnSpPr/>
      </xdr:nvCxnSpPr>
      <xdr:spPr>
        <a:xfrm>
          <a:off x="10388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118127</xdr:rowOff>
    </xdr:from>
    <xdr:ext cx="469744" cy="259045"/>
    <xdr:sp macro="" textlink="">
      <xdr:nvSpPr>
        <xdr:cNvPr id="106" name="【図書館】&#10;一人当たり面積平均値テキスト"/>
        <xdr:cNvSpPr txBox="1"/>
      </xdr:nvSpPr>
      <xdr:spPr>
        <a:xfrm>
          <a:off x="10566400" y="6976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0.035</a:t>
          </a:r>
          <a:endParaRPr kumimoji="1" lang="ja-JP" altLang="en-US" sz="1000" b="1">
            <a:solidFill>
              <a:srgbClr val="000080"/>
            </a:solidFill>
            <a:latin typeface="ＭＳ Ｐゴシック"/>
          </a:endParaRPr>
        </a:p>
      </xdr:txBody>
    </xdr:sp>
    <xdr:clientData/>
  </xdr:oneCellAnchor>
  <xdr:twoCellAnchor>
    <xdr:from>
      <xdr:col>15</xdr:col>
      <xdr:colOff>130175</xdr:colOff>
      <xdr:row>40</xdr:row>
      <xdr:rowOff>139700</xdr:rowOff>
    </xdr:from>
    <xdr:to>
      <xdr:col>15</xdr:col>
      <xdr:colOff>231775</xdr:colOff>
      <xdr:row>41</xdr:row>
      <xdr:rowOff>69850</xdr:rowOff>
    </xdr:to>
    <xdr:sp macro="" textlink="">
      <xdr:nvSpPr>
        <xdr:cNvPr id="107" name="フローチャート : 判断 106"/>
        <xdr:cNvSpPr/>
      </xdr:nvSpPr>
      <xdr:spPr>
        <a:xfrm>
          <a:off x="104267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107043</xdr:rowOff>
    </xdr:from>
    <xdr:to>
      <xdr:col>14</xdr:col>
      <xdr:colOff>79375</xdr:colOff>
      <xdr:row>39</xdr:row>
      <xdr:rowOff>37193</xdr:rowOff>
    </xdr:to>
    <xdr:sp macro="" textlink="">
      <xdr:nvSpPr>
        <xdr:cNvPr id="108" name="フローチャート : 判断 107"/>
        <xdr:cNvSpPr/>
      </xdr:nvSpPr>
      <xdr:spPr>
        <a:xfrm>
          <a:off x="9588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37</xdr:row>
      <xdr:rowOff>53720</xdr:rowOff>
    </xdr:from>
    <xdr:ext cx="469744" cy="259045"/>
    <xdr:sp macro="" textlink="">
      <xdr:nvSpPr>
        <xdr:cNvPr id="109" name="n_1aveValue【図書館】&#10;一人当たり面積"/>
        <xdr:cNvSpPr txBox="1"/>
      </xdr:nvSpPr>
      <xdr:spPr>
        <a:xfrm>
          <a:off x="93917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0.058</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41</xdr:row>
      <xdr:rowOff>147865</xdr:rowOff>
    </xdr:from>
    <xdr:to>
      <xdr:col>14</xdr:col>
      <xdr:colOff>79375</xdr:colOff>
      <xdr:row>42</xdr:row>
      <xdr:rowOff>78015</xdr:rowOff>
    </xdr:to>
    <xdr:sp macro="" textlink="">
      <xdr:nvSpPr>
        <xdr:cNvPr id="115" name="円/楕円 114"/>
        <xdr:cNvSpPr/>
      </xdr:nvSpPr>
      <xdr:spPr>
        <a:xfrm>
          <a:off x="9588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42</xdr:row>
      <xdr:rowOff>69142</xdr:rowOff>
    </xdr:from>
    <xdr:ext cx="469744" cy="259045"/>
    <xdr:sp macro="" textlink="">
      <xdr:nvSpPr>
        <xdr:cNvPr id="116" name="n_1mainValue【図書館】&#10;一人当たり面積"/>
        <xdr:cNvSpPr txBox="1"/>
      </xdr:nvSpPr>
      <xdr:spPr>
        <a:xfrm>
          <a:off x="93917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0.024</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7" name="正方形/長方形 11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8" name="正方形/長方形 11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9" name="正方形/長方形 11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0" name="正方形/長方形 11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1" name="正方形/長方形 12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2" name="正方形/長方形 12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3" name="正方形/長方形 12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4" name="正方形/長方形 12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5" name="テキスト ボックス 12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6" name="直線コネクタ 12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7" name="テキスト ボックス 126"/>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8" name="直線コネクタ 127"/>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9" name="テキスト ボックス 128"/>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30" name="直線コネクタ 129"/>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31" name="テキスト ボックス 130"/>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32" name="直線コネクタ 131"/>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33" name="テキスト ボックス 132"/>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34" name="直線コネクタ 133"/>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55</xdr:row>
      <xdr:rowOff>29227</xdr:rowOff>
    </xdr:from>
    <xdr:ext cx="467179" cy="259045"/>
    <xdr:sp macro="" textlink="">
      <xdr:nvSpPr>
        <xdr:cNvPr id="135" name="テキスト ボックス 134"/>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6" name="直線コネクタ 13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7" name="テキスト ボックス 136"/>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157734</xdr:rowOff>
    </xdr:from>
    <xdr:to>
      <xdr:col>6</xdr:col>
      <xdr:colOff>510540</xdr:colOff>
      <xdr:row>63</xdr:row>
      <xdr:rowOff>148590</xdr:rowOff>
    </xdr:to>
    <xdr:cxnSp macro="">
      <xdr:nvCxnSpPr>
        <xdr:cNvPr id="139" name="直線コネクタ 138"/>
        <xdr:cNvCxnSpPr/>
      </xdr:nvCxnSpPr>
      <xdr:spPr>
        <a:xfrm flipV="1">
          <a:off x="4634865" y="9758934"/>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152417</xdr:rowOff>
    </xdr:from>
    <xdr:ext cx="405111" cy="259045"/>
    <xdr:sp macro="" textlink="">
      <xdr:nvSpPr>
        <xdr:cNvPr id="140" name="【体育館・プール】&#10;有形固定資産減価償却率最小値テキスト"/>
        <xdr:cNvSpPr txBox="1"/>
      </xdr:nvSpPr>
      <xdr:spPr>
        <a:xfrm>
          <a:off x="4724400" y="1095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41.0</a:t>
          </a:r>
          <a:endParaRPr kumimoji="1" lang="ja-JP" altLang="en-US" sz="1000" b="1">
            <a:latin typeface="ＭＳ Ｐゴシック"/>
          </a:endParaRPr>
        </a:p>
      </xdr:txBody>
    </xdr:sp>
    <xdr:clientData/>
  </xdr:oneCellAnchor>
  <xdr:twoCellAnchor>
    <xdr:from>
      <xdr:col>6</xdr:col>
      <xdr:colOff>422275</xdr:colOff>
      <xdr:row>63</xdr:row>
      <xdr:rowOff>148590</xdr:rowOff>
    </xdr:from>
    <xdr:to>
      <xdr:col>6</xdr:col>
      <xdr:colOff>600075</xdr:colOff>
      <xdr:row>63</xdr:row>
      <xdr:rowOff>148590</xdr:rowOff>
    </xdr:to>
    <xdr:cxnSp macro="">
      <xdr:nvCxnSpPr>
        <xdr:cNvPr id="141" name="直線コネクタ 140"/>
        <xdr:cNvCxnSpPr/>
      </xdr:nvCxnSpPr>
      <xdr:spPr>
        <a:xfrm>
          <a:off x="4546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104411</xdr:rowOff>
    </xdr:from>
    <xdr:ext cx="405111" cy="259045"/>
    <xdr:sp macro="" textlink="">
      <xdr:nvSpPr>
        <xdr:cNvPr id="142" name="【体育館・プール】&#10;有形固定資産減価償却率最大値テキスト"/>
        <xdr:cNvSpPr txBox="1"/>
      </xdr:nvSpPr>
      <xdr:spPr>
        <a:xfrm>
          <a:off x="47244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93.1</a:t>
          </a:r>
          <a:endParaRPr kumimoji="1" lang="ja-JP" altLang="en-US" sz="1000" b="1">
            <a:latin typeface="ＭＳ Ｐゴシック"/>
          </a:endParaRPr>
        </a:p>
      </xdr:txBody>
    </xdr:sp>
    <xdr:clientData/>
  </xdr:oneCellAnchor>
  <xdr:twoCellAnchor>
    <xdr:from>
      <xdr:col>6</xdr:col>
      <xdr:colOff>422275</xdr:colOff>
      <xdr:row>56</xdr:row>
      <xdr:rowOff>157734</xdr:rowOff>
    </xdr:from>
    <xdr:to>
      <xdr:col>6</xdr:col>
      <xdr:colOff>600075</xdr:colOff>
      <xdr:row>56</xdr:row>
      <xdr:rowOff>157734</xdr:rowOff>
    </xdr:to>
    <xdr:cxnSp macro="">
      <xdr:nvCxnSpPr>
        <xdr:cNvPr id="143" name="直線コネクタ 142"/>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167657</xdr:rowOff>
    </xdr:from>
    <xdr:ext cx="405111" cy="259045"/>
    <xdr:sp macro="" textlink="">
      <xdr:nvSpPr>
        <xdr:cNvPr id="144" name="【体育館・プール】&#10;有形固定資産減価償却率平均値テキスト"/>
        <xdr:cNvSpPr txBox="1"/>
      </xdr:nvSpPr>
      <xdr:spPr>
        <a:xfrm>
          <a:off x="4724400" y="10454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twoCellAnchor>
    <xdr:from>
      <xdr:col>6</xdr:col>
      <xdr:colOff>460375</xdr:colOff>
      <xdr:row>61</xdr:row>
      <xdr:rowOff>17780</xdr:rowOff>
    </xdr:from>
    <xdr:to>
      <xdr:col>6</xdr:col>
      <xdr:colOff>561975</xdr:colOff>
      <xdr:row>61</xdr:row>
      <xdr:rowOff>119380</xdr:rowOff>
    </xdr:to>
    <xdr:sp macro="" textlink="">
      <xdr:nvSpPr>
        <xdr:cNvPr id="145" name="フローチャート : 判断 144"/>
        <xdr:cNvSpPr/>
      </xdr:nvSpPr>
      <xdr:spPr>
        <a:xfrm>
          <a:off x="45847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93218</xdr:rowOff>
    </xdr:from>
    <xdr:to>
      <xdr:col>5</xdr:col>
      <xdr:colOff>409575</xdr:colOff>
      <xdr:row>62</xdr:row>
      <xdr:rowOff>23368</xdr:rowOff>
    </xdr:to>
    <xdr:sp macro="" textlink="">
      <xdr:nvSpPr>
        <xdr:cNvPr id="146" name="フローチャート : 判断 145"/>
        <xdr:cNvSpPr/>
      </xdr:nvSpPr>
      <xdr:spPr>
        <a:xfrm>
          <a:off x="37465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62</xdr:row>
      <xdr:rowOff>14495</xdr:rowOff>
    </xdr:from>
    <xdr:ext cx="405111" cy="259045"/>
    <xdr:sp macro="" textlink="">
      <xdr:nvSpPr>
        <xdr:cNvPr id="147" name="n_1aveValue【体育館・プール】&#10;有形固定資産減価償却率"/>
        <xdr:cNvSpPr txBox="1"/>
      </xdr:nvSpPr>
      <xdr:spPr>
        <a:xfrm>
          <a:off x="3582043" y="10644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56.2</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8" name="テキスト ボックス 14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9" name="テキスト ボックス 14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0" name="テキスト ボックス 14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1" name="テキスト ボックス 15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2" name="テキスト ボックス 15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57</xdr:row>
      <xdr:rowOff>6350</xdr:rowOff>
    </xdr:from>
    <xdr:to>
      <xdr:col>5</xdr:col>
      <xdr:colOff>409575</xdr:colOff>
      <xdr:row>57</xdr:row>
      <xdr:rowOff>107950</xdr:rowOff>
    </xdr:to>
    <xdr:sp macro="" textlink="">
      <xdr:nvSpPr>
        <xdr:cNvPr id="153" name="円/楕円 152"/>
        <xdr:cNvSpPr/>
      </xdr:nvSpPr>
      <xdr:spPr>
        <a:xfrm>
          <a:off x="37465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55</xdr:row>
      <xdr:rowOff>124477</xdr:rowOff>
    </xdr:from>
    <xdr:ext cx="405111" cy="259045"/>
    <xdr:sp macro="" textlink="">
      <xdr:nvSpPr>
        <xdr:cNvPr id="154" name="n_1mainValue【体育館・プール】&#10;有形固定資産減価償却率"/>
        <xdr:cNvSpPr txBox="1"/>
      </xdr:nvSpPr>
      <xdr:spPr>
        <a:xfrm>
          <a:off x="3582043" y="955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90.0</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5" name="正方形/長方形 15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6" name="正方形/長方形 15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7" name="正方形/長方形 15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8" name="正方形/長方形 15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9" name="正方形/長方形 15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0" name="正方形/長方形 15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1" name="正方形/長方形 16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2" name="正方形/長方形 16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3" name="テキスト ボックス 16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4" name="直線コネクタ 16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5" name="直線コネクタ 16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6" name="テキスト ボックス 16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7" name="直線コネクタ 16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8" name="テキスト ボックス 16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9" name="直線コネクタ 16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70" name="テキスト ボックス 16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1" name="直線コネクタ 17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2" name="テキスト ボックス 17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3" name="直線コネクタ 17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74" name="テキスト ボックス 17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5" name="直線コネクタ 17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6" name="テキスト ボックス 17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148590</xdr:rowOff>
    </xdr:from>
    <xdr:to>
      <xdr:col>15</xdr:col>
      <xdr:colOff>180340</xdr:colOff>
      <xdr:row>63</xdr:row>
      <xdr:rowOff>11430</xdr:rowOff>
    </xdr:to>
    <xdr:cxnSp macro="">
      <xdr:nvCxnSpPr>
        <xdr:cNvPr id="178" name="直線コネクタ 177"/>
        <xdr:cNvCxnSpPr/>
      </xdr:nvCxnSpPr>
      <xdr:spPr>
        <a:xfrm flipV="1">
          <a:off x="10476865" y="95783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15257</xdr:rowOff>
    </xdr:from>
    <xdr:ext cx="469744" cy="259045"/>
    <xdr:sp macro="" textlink="">
      <xdr:nvSpPr>
        <xdr:cNvPr id="179" name="【体育館・プール】&#10;一人当たり面積最小値テキスト"/>
        <xdr:cNvSpPr txBox="1"/>
      </xdr:nvSpPr>
      <xdr:spPr>
        <a:xfrm>
          <a:off x="10566400"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0.062</a:t>
          </a:r>
          <a:endParaRPr kumimoji="1" lang="ja-JP" altLang="en-US" sz="1000" b="1">
            <a:latin typeface="ＭＳ Ｐゴシック"/>
          </a:endParaRPr>
        </a:p>
      </xdr:txBody>
    </xdr:sp>
    <xdr:clientData/>
  </xdr:oneCellAnchor>
  <xdr:twoCellAnchor>
    <xdr:from>
      <xdr:col>15</xdr:col>
      <xdr:colOff>92075</xdr:colOff>
      <xdr:row>63</xdr:row>
      <xdr:rowOff>11430</xdr:rowOff>
    </xdr:from>
    <xdr:to>
      <xdr:col>15</xdr:col>
      <xdr:colOff>269875</xdr:colOff>
      <xdr:row>63</xdr:row>
      <xdr:rowOff>11430</xdr:rowOff>
    </xdr:to>
    <xdr:cxnSp macro="">
      <xdr:nvCxnSpPr>
        <xdr:cNvPr id="180" name="直線コネクタ 179"/>
        <xdr:cNvCxnSpPr/>
      </xdr:nvCxnSpPr>
      <xdr:spPr>
        <a:xfrm>
          <a:off x="10388600" y="108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95267</xdr:rowOff>
    </xdr:from>
    <xdr:ext cx="469744" cy="259045"/>
    <xdr:sp macro="" textlink="">
      <xdr:nvSpPr>
        <xdr:cNvPr id="181" name="【体育館・プール】&#10;一人当たり面積最大値テキスト"/>
        <xdr:cNvSpPr txBox="1"/>
      </xdr:nvSpPr>
      <xdr:spPr>
        <a:xfrm>
          <a:off x="105664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0.386</a:t>
          </a:r>
          <a:endParaRPr kumimoji="1" lang="ja-JP" altLang="en-US" sz="1000" b="1">
            <a:latin typeface="ＭＳ Ｐゴシック"/>
          </a:endParaRPr>
        </a:p>
      </xdr:txBody>
    </xdr:sp>
    <xdr:clientData/>
  </xdr:oneCellAnchor>
  <xdr:twoCellAnchor>
    <xdr:from>
      <xdr:col>15</xdr:col>
      <xdr:colOff>92075</xdr:colOff>
      <xdr:row>55</xdr:row>
      <xdr:rowOff>148590</xdr:rowOff>
    </xdr:from>
    <xdr:to>
      <xdr:col>15</xdr:col>
      <xdr:colOff>269875</xdr:colOff>
      <xdr:row>55</xdr:row>
      <xdr:rowOff>148590</xdr:rowOff>
    </xdr:to>
    <xdr:cxnSp macro="">
      <xdr:nvCxnSpPr>
        <xdr:cNvPr id="182" name="直線コネクタ 181"/>
        <xdr:cNvCxnSpPr/>
      </xdr:nvCxnSpPr>
      <xdr:spPr>
        <a:xfrm>
          <a:off x="10388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140987</xdr:rowOff>
    </xdr:from>
    <xdr:ext cx="469744" cy="259045"/>
    <xdr:sp macro="" textlink="">
      <xdr:nvSpPr>
        <xdr:cNvPr id="183" name="【体育館・プール】&#10;一人当たり面積平均値テキスト"/>
        <xdr:cNvSpPr txBox="1"/>
      </xdr:nvSpPr>
      <xdr:spPr>
        <a:xfrm>
          <a:off x="10566400" y="10256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0.189</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162560</xdr:rowOff>
    </xdr:from>
    <xdr:to>
      <xdr:col>15</xdr:col>
      <xdr:colOff>231775</xdr:colOff>
      <xdr:row>60</xdr:row>
      <xdr:rowOff>92710</xdr:rowOff>
    </xdr:to>
    <xdr:sp macro="" textlink="">
      <xdr:nvSpPr>
        <xdr:cNvPr id="184" name="フローチャート : 判断 183"/>
        <xdr:cNvSpPr/>
      </xdr:nvSpPr>
      <xdr:spPr>
        <a:xfrm>
          <a:off x="104267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58</xdr:row>
      <xdr:rowOff>55880</xdr:rowOff>
    </xdr:from>
    <xdr:to>
      <xdr:col>14</xdr:col>
      <xdr:colOff>79375</xdr:colOff>
      <xdr:row>58</xdr:row>
      <xdr:rowOff>157480</xdr:rowOff>
    </xdr:to>
    <xdr:sp macro="" textlink="">
      <xdr:nvSpPr>
        <xdr:cNvPr id="185" name="フローチャート : 判断 184"/>
        <xdr:cNvSpPr/>
      </xdr:nvSpPr>
      <xdr:spPr>
        <a:xfrm>
          <a:off x="9588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58</xdr:row>
      <xdr:rowOff>148607</xdr:rowOff>
    </xdr:from>
    <xdr:ext cx="469744" cy="259045"/>
    <xdr:sp macro="" textlink="">
      <xdr:nvSpPr>
        <xdr:cNvPr id="186" name="n_1aveValue【体育館・プール】&#10;一人当たり面積"/>
        <xdr:cNvSpPr txBox="1"/>
      </xdr:nvSpPr>
      <xdr:spPr>
        <a:xfrm>
          <a:off x="9391727" y="1009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0.262</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7" name="テキスト ボックス 18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8" name="テキスト ボックス 18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9" name="テキスト ボックス 18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0" name="テキスト ボックス 18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1" name="テキスト ボックス 19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56</xdr:row>
      <xdr:rowOff>124460</xdr:rowOff>
    </xdr:from>
    <xdr:to>
      <xdr:col>14</xdr:col>
      <xdr:colOff>79375</xdr:colOff>
      <xdr:row>57</xdr:row>
      <xdr:rowOff>54610</xdr:rowOff>
    </xdr:to>
    <xdr:sp macro="" textlink="">
      <xdr:nvSpPr>
        <xdr:cNvPr id="192" name="円/楕円 191"/>
        <xdr:cNvSpPr/>
      </xdr:nvSpPr>
      <xdr:spPr>
        <a:xfrm>
          <a:off x="9588500" y="972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55</xdr:row>
      <xdr:rowOff>71137</xdr:rowOff>
    </xdr:from>
    <xdr:ext cx="469744" cy="259045"/>
    <xdr:sp macro="" textlink="">
      <xdr:nvSpPr>
        <xdr:cNvPr id="193" name="n_1mainValue【体育館・プール】&#10;一人当たり面積"/>
        <xdr:cNvSpPr txBox="1"/>
      </xdr:nvSpPr>
      <xdr:spPr>
        <a:xfrm>
          <a:off x="9391727" y="950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0.334</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4" name="正方形/長方形 19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5" name="正方形/長方形 19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6" name="正方形/長方形 19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7" name="正方形/長方形 19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8" name="正方形/長方形 19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9" name="正方形/長方形 19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0" name="正方形/長方形 19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1" name="正方形/長方形 20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2" name="テキスト ボックス 20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3" name="直線コネクタ 20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204" name="テキスト ボックス 203"/>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205" name="直線コネクタ 20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6" name="テキスト ボックス 20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7" name="直線コネクタ 20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8" name="テキスト ボックス 20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9" name="直線コネクタ 20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10" name="テキスト ボックス 20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11" name="直線コネクタ 21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12" name="テキスト ボックス 21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13" name="直線コネクタ 21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162577</xdr:rowOff>
    </xdr:from>
    <xdr:ext cx="467179" cy="259045"/>
    <xdr:sp macro="" textlink="">
      <xdr:nvSpPr>
        <xdr:cNvPr id="214" name="テキスト ボックス 213"/>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5" name="直線コネクタ 21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6" name="テキスト ボックス 21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163830</xdr:rowOff>
    </xdr:from>
    <xdr:to>
      <xdr:col>6</xdr:col>
      <xdr:colOff>510540</xdr:colOff>
      <xdr:row>86</xdr:row>
      <xdr:rowOff>3811</xdr:rowOff>
    </xdr:to>
    <xdr:cxnSp macro="">
      <xdr:nvCxnSpPr>
        <xdr:cNvPr id="218" name="直線コネクタ 217"/>
        <xdr:cNvCxnSpPr/>
      </xdr:nvCxnSpPr>
      <xdr:spPr>
        <a:xfrm flipV="1">
          <a:off x="4634865" y="13536930"/>
          <a:ext cx="0" cy="1211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7638</xdr:rowOff>
    </xdr:from>
    <xdr:ext cx="405111" cy="259045"/>
    <xdr:sp macro="" textlink="">
      <xdr:nvSpPr>
        <xdr:cNvPr id="219" name="【福祉施設】&#10;有形固定資産減価償却率最小値テキスト"/>
        <xdr:cNvSpPr txBox="1"/>
      </xdr:nvSpPr>
      <xdr:spPr>
        <a:xfrm>
          <a:off x="47244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422275</xdr:colOff>
      <xdr:row>86</xdr:row>
      <xdr:rowOff>3811</xdr:rowOff>
    </xdr:from>
    <xdr:to>
      <xdr:col>6</xdr:col>
      <xdr:colOff>600075</xdr:colOff>
      <xdr:row>86</xdr:row>
      <xdr:rowOff>3811</xdr:rowOff>
    </xdr:to>
    <xdr:cxnSp macro="">
      <xdr:nvCxnSpPr>
        <xdr:cNvPr id="220" name="直線コネクタ 219"/>
        <xdr:cNvCxnSpPr/>
      </xdr:nvCxnSpPr>
      <xdr:spPr>
        <a:xfrm>
          <a:off x="4546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110507</xdr:rowOff>
    </xdr:from>
    <xdr:ext cx="405111" cy="259045"/>
    <xdr:sp macro="" textlink="">
      <xdr:nvSpPr>
        <xdr:cNvPr id="221" name="【福祉施設】&#10;有形固定資産減価償却率最大値テキスト"/>
        <xdr:cNvSpPr txBox="1"/>
      </xdr:nvSpPr>
      <xdr:spPr>
        <a:xfrm>
          <a:off x="4724400" y="1331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89.4</a:t>
          </a:r>
          <a:endParaRPr kumimoji="1" lang="ja-JP" altLang="en-US" sz="1000" b="1">
            <a:latin typeface="ＭＳ Ｐゴシック"/>
          </a:endParaRPr>
        </a:p>
      </xdr:txBody>
    </xdr:sp>
    <xdr:clientData/>
  </xdr:oneCellAnchor>
  <xdr:twoCellAnchor>
    <xdr:from>
      <xdr:col>6</xdr:col>
      <xdr:colOff>422275</xdr:colOff>
      <xdr:row>78</xdr:row>
      <xdr:rowOff>163830</xdr:rowOff>
    </xdr:from>
    <xdr:to>
      <xdr:col>6</xdr:col>
      <xdr:colOff>600075</xdr:colOff>
      <xdr:row>78</xdr:row>
      <xdr:rowOff>163830</xdr:rowOff>
    </xdr:to>
    <xdr:cxnSp macro="">
      <xdr:nvCxnSpPr>
        <xdr:cNvPr id="222" name="直線コネクタ 221"/>
        <xdr:cNvCxnSpPr/>
      </xdr:nvCxnSpPr>
      <xdr:spPr>
        <a:xfrm>
          <a:off x="4546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66691</xdr:rowOff>
    </xdr:from>
    <xdr:ext cx="405111" cy="259045"/>
    <xdr:sp macro="" textlink="">
      <xdr:nvSpPr>
        <xdr:cNvPr id="223" name="【福祉施設】&#10;有形固定資産減価償却率平均値テキスト"/>
        <xdr:cNvSpPr txBox="1"/>
      </xdr:nvSpPr>
      <xdr:spPr>
        <a:xfrm>
          <a:off x="4724400" y="14125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54.7</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88264</xdr:rowOff>
    </xdr:from>
    <xdr:to>
      <xdr:col>6</xdr:col>
      <xdr:colOff>561975</xdr:colOff>
      <xdr:row>83</xdr:row>
      <xdr:rowOff>18414</xdr:rowOff>
    </xdr:to>
    <xdr:sp macro="" textlink="">
      <xdr:nvSpPr>
        <xdr:cNvPr id="224" name="フローチャート : 判断 223"/>
        <xdr:cNvSpPr/>
      </xdr:nvSpPr>
      <xdr:spPr>
        <a:xfrm>
          <a:off x="4584700" y="1414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93980</xdr:rowOff>
    </xdr:from>
    <xdr:to>
      <xdr:col>5</xdr:col>
      <xdr:colOff>409575</xdr:colOff>
      <xdr:row>83</xdr:row>
      <xdr:rowOff>24130</xdr:rowOff>
    </xdr:to>
    <xdr:sp macro="" textlink="">
      <xdr:nvSpPr>
        <xdr:cNvPr id="225" name="フローチャート : 判断 224"/>
        <xdr:cNvSpPr/>
      </xdr:nvSpPr>
      <xdr:spPr>
        <a:xfrm>
          <a:off x="3746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83</xdr:row>
      <xdr:rowOff>15257</xdr:rowOff>
    </xdr:from>
    <xdr:ext cx="405111" cy="259045"/>
    <xdr:sp macro="" textlink="">
      <xdr:nvSpPr>
        <xdr:cNvPr id="226" name="n_1aveValue【福祉施設】&#10;有形固定資産減価償却率"/>
        <xdr:cNvSpPr txBox="1"/>
      </xdr:nvSpPr>
      <xdr:spPr>
        <a:xfrm>
          <a:off x="3582043"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27" name="テキスト ボックス 22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8" name="テキスト ボックス 22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9" name="テキスト ボックス 22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0" name="テキスト ボックス 22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1" name="テキスト ボックス 23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79</xdr:row>
      <xdr:rowOff>34925</xdr:rowOff>
    </xdr:from>
    <xdr:to>
      <xdr:col>5</xdr:col>
      <xdr:colOff>409575</xdr:colOff>
      <xdr:row>79</xdr:row>
      <xdr:rowOff>136525</xdr:rowOff>
    </xdr:to>
    <xdr:sp macro="" textlink="">
      <xdr:nvSpPr>
        <xdr:cNvPr id="232" name="円/楕円 231"/>
        <xdr:cNvSpPr/>
      </xdr:nvSpPr>
      <xdr:spPr>
        <a:xfrm>
          <a:off x="3746500" y="135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77</xdr:row>
      <xdr:rowOff>153052</xdr:rowOff>
    </xdr:from>
    <xdr:ext cx="405111" cy="259045"/>
    <xdr:sp macro="" textlink="">
      <xdr:nvSpPr>
        <xdr:cNvPr id="233" name="n_1mainValue【福祉施設】&#10;有形固定資産減価償却率"/>
        <xdr:cNvSpPr txBox="1"/>
      </xdr:nvSpPr>
      <xdr:spPr>
        <a:xfrm>
          <a:off x="3582043" y="1335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4" name="正方形/長方形 23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5" name="正方形/長方形 23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6" name="正方形/長方形 23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7" name="正方形/長方形 23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8" name="正方形/長方形 23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9" name="正方形/長方形 23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40" name="正方形/長方形 23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1" name="正方形/長方形 24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2" name="テキスト ボックス 24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3" name="直線コネクタ 24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44" name="直線コネクタ 24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45" name="テキスト ボックス 24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46" name="直線コネクタ 24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47" name="テキスト ボックス 24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48" name="直線コネクタ 24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49" name="テキスト ボックス 24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50" name="直線コネクタ 24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51" name="テキスト ボックス 25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52" name="直線コネクタ 25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53" name="テキスト ボックス 25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54" name="直線コネクタ 25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55" name="テキスト ボックス 25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6" name="直線コネクタ 25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7" name="テキスト ボックス 25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20138</xdr:rowOff>
    </xdr:from>
    <xdr:to>
      <xdr:col>15</xdr:col>
      <xdr:colOff>180340</xdr:colOff>
      <xdr:row>86</xdr:row>
      <xdr:rowOff>103414</xdr:rowOff>
    </xdr:to>
    <xdr:cxnSp macro="">
      <xdr:nvCxnSpPr>
        <xdr:cNvPr id="259" name="直線コネクタ 258"/>
        <xdr:cNvCxnSpPr/>
      </xdr:nvCxnSpPr>
      <xdr:spPr>
        <a:xfrm flipV="1">
          <a:off x="10476865" y="13221788"/>
          <a:ext cx="0" cy="1626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107241</xdr:rowOff>
    </xdr:from>
    <xdr:ext cx="469744" cy="259045"/>
    <xdr:sp macro="" textlink="">
      <xdr:nvSpPr>
        <xdr:cNvPr id="260" name="【福祉施設】&#10;一人当たり面積最小値テキスト"/>
        <xdr:cNvSpPr txBox="1"/>
      </xdr:nvSpPr>
      <xdr:spPr>
        <a:xfrm>
          <a:off x="10566400" y="1485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15</xdr:col>
      <xdr:colOff>92075</xdr:colOff>
      <xdr:row>86</xdr:row>
      <xdr:rowOff>103414</xdr:rowOff>
    </xdr:from>
    <xdr:to>
      <xdr:col>15</xdr:col>
      <xdr:colOff>269875</xdr:colOff>
      <xdr:row>86</xdr:row>
      <xdr:rowOff>103414</xdr:rowOff>
    </xdr:to>
    <xdr:cxnSp macro="">
      <xdr:nvCxnSpPr>
        <xdr:cNvPr id="261" name="直線コネクタ 260"/>
        <xdr:cNvCxnSpPr/>
      </xdr:nvCxnSpPr>
      <xdr:spPr>
        <a:xfrm>
          <a:off x="10388600" y="148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75</xdr:row>
      <xdr:rowOff>138265</xdr:rowOff>
    </xdr:from>
    <xdr:ext cx="469744" cy="259045"/>
    <xdr:sp macro="" textlink="">
      <xdr:nvSpPr>
        <xdr:cNvPr id="262" name="【福祉施設】&#10;一人当たり面積最大値テキスト"/>
        <xdr:cNvSpPr txBox="1"/>
      </xdr:nvSpPr>
      <xdr:spPr>
        <a:xfrm>
          <a:off x="10566400" y="1299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0.518</a:t>
          </a:r>
          <a:endParaRPr kumimoji="1" lang="ja-JP" altLang="en-US" sz="1000" b="1">
            <a:latin typeface="ＭＳ Ｐゴシック"/>
          </a:endParaRPr>
        </a:p>
      </xdr:txBody>
    </xdr:sp>
    <xdr:clientData/>
  </xdr:oneCellAnchor>
  <xdr:twoCellAnchor>
    <xdr:from>
      <xdr:col>15</xdr:col>
      <xdr:colOff>92075</xdr:colOff>
      <xdr:row>77</xdr:row>
      <xdr:rowOff>20138</xdr:rowOff>
    </xdr:from>
    <xdr:to>
      <xdr:col>15</xdr:col>
      <xdr:colOff>269875</xdr:colOff>
      <xdr:row>77</xdr:row>
      <xdr:rowOff>20138</xdr:rowOff>
    </xdr:to>
    <xdr:cxnSp macro="">
      <xdr:nvCxnSpPr>
        <xdr:cNvPr id="263" name="直線コネクタ 262"/>
        <xdr:cNvCxnSpPr/>
      </xdr:nvCxnSpPr>
      <xdr:spPr>
        <a:xfrm>
          <a:off x="10388600" y="13221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84</xdr:row>
      <xdr:rowOff>73496</xdr:rowOff>
    </xdr:from>
    <xdr:ext cx="469744" cy="259045"/>
    <xdr:sp macro="" textlink="">
      <xdr:nvSpPr>
        <xdr:cNvPr id="264" name="【福祉施設】&#10;一人当たり面積平均値テキスト"/>
        <xdr:cNvSpPr txBox="1"/>
      </xdr:nvSpPr>
      <xdr:spPr>
        <a:xfrm>
          <a:off x="10566400" y="144752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0.112</a:t>
          </a:r>
          <a:endParaRPr kumimoji="1" lang="ja-JP" altLang="en-US" sz="1000" b="1">
            <a:solidFill>
              <a:srgbClr val="000080"/>
            </a:solidFill>
            <a:latin typeface="ＭＳ Ｐゴシック"/>
          </a:endParaRPr>
        </a:p>
      </xdr:txBody>
    </xdr:sp>
    <xdr:clientData/>
  </xdr:oneCellAnchor>
  <xdr:twoCellAnchor>
    <xdr:from>
      <xdr:col>15</xdr:col>
      <xdr:colOff>130175</xdr:colOff>
      <xdr:row>84</xdr:row>
      <xdr:rowOff>95069</xdr:rowOff>
    </xdr:from>
    <xdr:to>
      <xdr:col>15</xdr:col>
      <xdr:colOff>231775</xdr:colOff>
      <xdr:row>85</xdr:row>
      <xdr:rowOff>25219</xdr:rowOff>
    </xdr:to>
    <xdr:sp macro="" textlink="">
      <xdr:nvSpPr>
        <xdr:cNvPr id="265" name="フローチャート : 判断 264"/>
        <xdr:cNvSpPr/>
      </xdr:nvSpPr>
      <xdr:spPr>
        <a:xfrm>
          <a:off x="10426700" y="1449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65677</xdr:rowOff>
    </xdr:from>
    <xdr:to>
      <xdr:col>14</xdr:col>
      <xdr:colOff>79375</xdr:colOff>
      <xdr:row>84</xdr:row>
      <xdr:rowOff>167277</xdr:rowOff>
    </xdr:to>
    <xdr:sp macro="" textlink="">
      <xdr:nvSpPr>
        <xdr:cNvPr id="266" name="フローチャート : 判断 265"/>
        <xdr:cNvSpPr/>
      </xdr:nvSpPr>
      <xdr:spPr>
        <a:xfrm>
          <a:off x="95885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12354</xdr:rowOff>
    </xdr:from>
    <xdr:ext cx="469744" cy="259045"/>
    <xdr:sp macro="" textlink="">
      <xdr:nvSpPr>
        <xdr:cNvPr id="267" name="n_1aveValue【福祉施設】&#10;一人当たり面積"/>
        <xdr:cNvSpPr txBox="1"/>
      </xdr:nvSpPr>
      <xdr:spPr>
        <a:xfrm>
          <a:off x="9391727" y="1424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0.121</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68" name="テキスト ボックス 26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9" name="テキスト ボックス 26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0" name="テキスト ボックス 26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1" name="テキスト ボックス 27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2" name="テキスト ボックス 27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84</xdr:row>
      <xdr:rowOff>127726</xdr:rowOff>
    </xdr:from>
    <xdr:to>
      <xdr:col>14</xdr:col>
      <xdr:colOff>79375</xdr:colOff>
      <xdr:row>85</xdr:row>
      <xdr:rowOff>57876</xdr:rowOff>
    </xdr:to>
    <xdr:sp macro="" textlink="">
      <xdr:nvSpPr>
        <xdr:cNvPr id="273" name="円/楕円 272"/>
        <xdr:cNvSpPr/>
      </xdr:nvSpPr>
      <xdr:spPr>
        <a:xfrm>
          <a:off x="9588500" y="1452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85</xdr:row>
      <xdr:rowOff>49003</xdr:rowOff>
    </xdr:from>
    <xdr:ext cx="469744" cy="259045"/>
    <xdr:sp macro="" textlink="">
      <xdr:nvSpPr>
        <xdr:cNvPr id="274" name="n_1mainValue【福祉施設】&#10;一人当たり面積"/>
        <xdr:cNvSpPr txBox="1"/>
      </xdr:nvSpPr>
      <xdr:spPr>
        <a:xfrm>
          <a:off x="9391727" y="1462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0.102</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5" name="正方形/長方形 2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6" name="正方形/長方形 2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7" name="正方形/長方形 2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8" name="正方形/長方形 2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9" name="正方形/長方形 2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0" name="正方形/長方形 2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1" name="正方形/長方形 2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2" name="正方形/長方形 2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83" name="テキスト ボックス 2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84" name="直線コネクタ 2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109</xdr:row>
      <xdr:rowOff>35379</xdr:rowOff>
    </xdr:from>
    <xdr:to>
      <xdr:col>7</xdr:col>
      <xdr:colOff>638175</xdr:colOff>
      <xdr:row>109</xdr:row>
      <xdr:rowOff>35379</xdr:rowOff>
    </xdr:to>
    <xdr:cxnSp macro="">
      <xdr:nvCxnSpPr>
        <xdr:cNvPr id="285" name="直線コネクタ 28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64606</xdr:rowOff>
    </xdr:from>
    <xdr:ext cx="338939" cy="259045"/>
    <xdr:sp macro="" textlink="">
      <xdr:nvSpPr>
        <xdr:cNvPr id="286" name="テキスト ボックス 285"/>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287" name="直線コネクタ 28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288" name="テキスト ボックス 28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289" name="直線コネクタ 28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290" name="テキスト ボックス 28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291" name="直線コネクタ 29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292" name="テキスト ボックス 29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293" name="直線コネクタ 29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294" name="テキスト ボックス 29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295" name="直線コネクタ 29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98</xdr:row>
      <xdr:rowOff>146248</xdr:rowOff>
    </xdr:from>
    <xdr:ext cx="467179" cy="259045"/>
    <xdr:sp macro="" textlink="">
      <xdr:nvSpPr>
        <xdr:cNvPr id="296" name="テキスト ボックス 295"/>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7" name="直線コネクタ 29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98" name="テキスト ボックス 29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101</xdr:row>
      <xdr:rowOff>40277</xdr:rowOff>
    </xdr:from>
    <xdr:to>
      <xdr:col>6</xdr:col>
      <xdr:colOff>510540</xdr:colOff>
      <xdr:row>108</xdr:row>
      <xdr:rowOff>102326</xdr:rowOff>
    </xdr:to>
    <xdr:cxnSp macro="">
      <xdr:nvCxnSpPr>
        <xdr:cNvPr id="300" name="直線コネクタ 299"/>
        <xdr:cNvCxnSpPr/>
      </xdr:nvCxnSpPr>
      <xdr:spPr>
        <a:xfrm flipV="1">
          <a:off x="4634865" y="17356727"/>
          <a:ext cx="0" cy="1262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106153</xdr:rowOff>
    </xdr:from>
    <xdr:ext cx="340478" cy="259045"/>
    <xdr:sp macro="" textlink="">
      <xdr:nvSpPr>
        <xdr:cNvPr id="301" name="【市民会館】&#10;有形固定資産減価償却率最小値テキスト"/>
        <xdr:cNvSpPr txBox="1"/>
      </xdr:nvSpPr>
      <xdr:spPr>
        <a:xfrm>
          <a:off x="4724400" y="186227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a:t>
          </a:r>
          <a:endParaRPr kumimoji="1" lang="ja-JP" altLang="en-US" sz="1000" b="1">
            <a:latin typeface="ＭＳ Ｐゴシック"/>
          </a:endParaRPr>
        </a:p>
      </xdr:txBody>
    </xdr:sp>
    <xdr:clientData/>
  </xdr:oneCellAnchor>
  <xdr:twoCellAnchor>
    <xdr:from>
      <xdr:col>6</xdr:col>
      <xdr:colOff>422275</xdr:colOff>
      <xdr:row>108</xdr:row>
      <xdr:rowOff>102326</xdr:rowOff>
    </xdr:from>
    <xdr:to>
      <xdr:col>6</xdr:col>
      <xdr:colOff>600075</xdr:colOff>
      <xdr:row>108</xdr:row>
      <xdr:rowOff>102326</xdr:rowOff>
    </xdr:to>
    <xdr:cxnSp macro="">
      <xdr:nvCxnSpPr>
        <xdr:cNvPr id="302" name="直線コネクタ 301"/>
        <xdr:cNvCxnSpPr/>
      </xdr:nvCxnSpPr>
      <xdr:spPr>
        <a:xfrm>
          <a:off x="4546600" y="1861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158404</xdr:rowOff>
    </xdr:from>
    <xdr:ext cx="405111" cy="259045"/>
    <xdr:sp macro="" textlink="">
      <xdr:nvSpPr>
        <xdr:cNvPr id="303" name="【市民会館】&#10;有形固定資産減価償却率最大値テキスト"/>
        <xdr:cNvSpPr txBox="1"/>
      </xdr:nvSpPr>
      <xdr:spPr>
        <a:xfrm>
          <a:off x="4724400" y="17131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83.7</a:t>
          </a:r>
          <a:endParaRPr kumimoji="1" lang="ja-JP" altLang="en-US" sz="1000" b="1">
            <a:latin typeface="ＭＳ Ｐゴシック"/>
          </a:endParaRPr>
        </a:p>
      </xdr:txBody>
    </xdr:sp>
    <xdr:clientData/>
  </xdr:oneCellAnchor>
  <xdr:twoCellAnchor>
    <xdr:from>
      <xdr:col>6</xdr:col>
      <xdr:colOff>422275</xdr:colOff>
      <xdr:row>101</xdr:row>
      <xdr:rowOff>40277</xdr:rowOff>
    </xdr:from>
    <xdr:to>
      <xdr:col>6</xdr:col>
      <xdr:colOff>600075</xdr:colOff>
      <xdr:row>101</xdr:row>
      <xdr:rowOff>40277</xdr:rowOff>
    </xdr:to>
    <xdr:cxnSp macro="">
      <xdr:nvCxnSpPr>
        <xdr:cNvPr id="304" name="直線コネクタ 303"/>
        <xdr:cNvCxnSpPr/>
      </xdr:nvCxnSpPr>
      <xdr:spPr>
        <a:xfrm>
          <a:off x="4546600" y="1735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100165</xdr:rowOff>
    </xdr:from>
    <xdr:ext cx="405111" cy="259045"/>
    <xdr:sp macro="" textlink="">
      <xdr:nvSpPr>
        <xdr:cNvPr id="305" name="【市民会館】&#10;有形固定資産減価償却率平均値テキスト"/>
        <xdr:cNvSpPr txBox="1"/>
      </xdr:nvSpPr>
      <xdr:spPr>
        <a:xfrm>
          <a:off x="4724400" y="18102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33.6</a:t>
          </a:r>
          <a:endParaRPr kumimoji="1" lang="ja-JP" altLang="en-US" sz="1000" b="1">
            <a:solidFill>
              <a:srgbClr val="000080"/>
            </a:solidFill>
            <a:latin typeface="ＭＳ Ｐゴシック"/>
          </a:endParaRPr>
        </a:p>
      </xdr:txBody>
    </xdr:sp>
    <xdr:clientData/>
  </xdr:oneCellAnchor>
  <xdr:twoCellAnchor>
    <xdr:from>
      <xdr:col>6</xdr:col>
      <xdr:colOff>460375</xdr:colOff>
      <xdr:row>105</xdr:row>
      <xdr:rowOff>121738</xdr:rowOff>
    </xdr:from>
    <xdr:to>
      <xdr:col>6</xdr:col>
      <xdr:colOff>561975</xdr:colOff>
      <xdr:row>106</xdr:row>
      <xdr:rowOff>51888</xdr:rowOff>
    </xdr:to>
    <xdr:sp macro="" textlink="">
      <xdr:nvSpPr>
        <xdr:cNvPr id="306" name="フローチャート : 判断 305"/>
        <xdr:cNvSpPr/>
      </xdr:nvSpPr>
      <xdr:spPr>
        <a:xfrm>
          <a:off x="4584700" y="1812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104</xdr:row>
      <xdr:rowOff>41729</xdr:rowOff>
    </xdr:from>
    <xdr:to>
      <xdr:col>5</xdr:col>
      <xdr:colOff>409575</xdr:colOff>
      <xdr:row>104</xdr:row>
      <xdr:rowOff>143329</xdr:rowOff>
    </xdr:to>
    <xdr:sp macro="" textlink="">
      <xdr:nvSpPr>
        <xdr:cNvPr id="307" name="フローチャート : 判断 306"/>
        <xdr:cNvSpPr/>
      </xdr:nvSpPr>
      <xdr:spPr>
        <a:xfrm>
          <a:off x="3746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104</xdr:row>
      <xdr:rowOff>134456</xdr:rowOff>
    </xdr:from>
    <xdr:ext cx="405111" cy="259045"/>
    <xdr:sp macro="" textlink="">
      <xdr:nvSpPr>
        <xdr:cNvPr id="308" name="n_1aveValue【市民会館】&#10;有形固定資産減価償却率"/>
        <xdr:cNvSpPr txBox="1"/>
      </xdr:nvSpPr>
      <xdr:spPr>
        <a:xfrm>
          <a:off x="3582043"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309" name="テキスト ボックス 3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10" name="テキスト ボックス 3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11" name="テキスト ボックス 3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12" name="テキスト ボックス 3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13" name="テキスト ボックス 3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99</xdr:row>
      <xdr:rowOff>154395</xdr:rowOff>
    </xdr:from>
    <xdr:to>
      <xdr:col>5</xdr:col>
      <xdr:colOff>409575</xdr:colOff>
      <xdr:row>100</xdr:row>
      <xdr:rowOff>84545</xdr:rowOff>
    </xdr:to>
    <xdr:sp macro="" textlink="">
      <xdr:nvSpPr>
        <xdr:cNvPr id="314" name="円/楕円 313"/>
        <xdr:cNvSpPr/>
      </xdr:nvSpPr>
      <xdr:spPr>
        <a:xfrm>
          <a:off x="3746500" y="1712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98</xdr:row>
      <xdr:rowOff>101072</xdr:rowOff>
    </xdr:from>
    <xdr:ext cx="405111" cy="259045"/>
    <xdr:sp macro="" textlink="">
      <xdr:nvSpPr>
        <xdr:cNvPr id="315" name="n_1mainValue【市民会館】&#10;有形固定資産減価償却率"/>
        <xdr:cNvSpPr txBox="1"/>
      </xdr:nvSpPr>
      <xdr:spPr>
        <a:xfrm>
          <a:off x="3582043" y="1690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6" name="正方形/長方形 31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7" name="正方形/長方形 31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8" name="正方形/長方形 31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9" name="正方形/長方形 31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20" name="正方形/長方形 31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21" name="正方形/長方形 32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22" name="正方形/長方形 32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23" name="正方形/長方形 32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24" name="テキスト ボックス 32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25" name="直線コネクタ 32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326" name="テキスト ボックス 325"/>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108</xdr:row>
      <xdr:rowOff>76200</xdr:rowOff>
    </xdr:from>
    <xdr:to>
      <xdr:col>16</xdr:col>
      <xdr:colOff>307975</xdr:colOff>
      <xdr:row>108</xdr:row>
      <xdr:rowOff>76200</xdr:rowOff>
    </xdr:to>
    <xdr:cxnSp macro="">
      <xdr:nvCxnSpPr>
        <xdr:cNvPr id="327" name="直線コネクタ 32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107</xdr:row>
      <xdr:rowOff>105427</xdr:rowOff>
    </xdr:from>
    <xdr:ext cx="467179" cy="259045"/>
    <xdr:sp macro="" textlink="">
      <xdr:nvSpPr>
        <xdr:cNvPr id="328" name="テキスト ボックス 327"/>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105</xdr:row>
      <xdr:rowOff>133350</xdr:rowOff>
    </xdr:from>
    <xdr:to>
      <xdr:col>16</xdr:col>
      <xdr:colOff>307975</xdr:colOff>
      <xdr:row>105</xdr:row>
      <xdr:rowOff>133350</xdr:rowOff>
    </xdr:to>
    <xdr:cxnSp macro="">
      <xdr:nvCxnSpPr>
        <xdr:cNvPr id="329" name="直線コネクタ 32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104</xdr:row>
      <xdr:rowOff>162577</xdr:rowOff>
    </xdr:from>
    <xdr:ext cx="467179" cy="259045"/>
    <xdr:sp macro="" textlink="">
      <xdr:nvSpPr>
        <xdr:cNvPr id="330" name="テキスト ボックス 329"/>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103</xdr:row>
      <xdr:rowOff>19050</xdr:rowOff>
    </xdr:from>
    <xdr:to>
      <xdr:col>16</xdr:col>
      <xdr:colOff>307975</xdr:colOff>
      <xdr:row>103</xdr:row>
      <xdr:rowOff>19050</xdr:rowOff>
    </xdr:to>
    <xdr:cxnSp macro="">
      <xdr:nvCxnSpPr>
        <xdr:cNvPr id="331" name="直線コネクタ 33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102</xdr:row>
      <xdr:rowOff>48277</xdr:rowOff>
    </xdr:from>
    <xdr:ext cx="467179" cy="259045"/>
    <xdr:sp macro="" textlink="">
      <xdr:nvSpPr>
        <xdr:cNvPr id="332" name="テキスト ボックス 331"/>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100</xdr:row>
      <xdr:rowOff>76200</xdr:rowOff>
    </xdr:from>
    <xdr:to>
      <xdr:col>16</xdr:col>
      <xdr:colOff>307975</xdr:colOff>
      <xdr:row>100</xdr:row>
      <xdr:rowOff>76200</xdr:rowOff>
    </xdr:to>
    <xdr:cxnSp macro="">
      <xdr:nvCxnSpPr>
        <xdr:cNvPr id="333" name="直線コネクタ 33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105427</xdr:rowOff>
    </xdr:from>
    <xdr:ext cx="467179" cy="259045"/>
    <xdr:sp macro="" textlink="">
      <xdr:nvSpPr>
        <xdr:cNvPr id="334" name="テキスト ボックス 333"/>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5" name="直線コネクタ 33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36" name="テキスト ボックス 33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144780</xdr:rowOff>
    </xdr:from>
    <xdr:to>
      <xdr:col>15</xdr:col>
      <xdr:colOff>180340</xdr:colOff>
      <xdr:row>108</xdr:row>
      <xdr:rowOff>99061</xdr:rowOff>
    </xdr:to>
    <xdr:cxnSp macro="">
      <xdr:nvCxnSpPr>
        <xdr:cNvPr id="338" name="直線コネクタ 337"/>
        <xdr:cNvCxnSpPr/>
      </xdr:nvCxnSpPr>
      <xdr:spPr>
        <a:xfrm flipV="1">
          <a:off x="10476865" y="17289780"/>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102888</xdr:rowOff>
    </xdr:from>
    <xdr:ext cx="469744" cy="259045"/>
    <xdr:sp macro="" textlink="">
      <xdr:nvSpPr>
        <xdr:cNvPr id="339" name="【市民会館】&#10;一人当たり面積最小値テキスト"/>
        <xdr:cNvSpPr txBox="1"/>
      </xdr:nvSpPr>
      <xdr:spPr>
        <a:xfrm>
          <a:off x="105664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0.095</a:t>
          </a:r>
          <a:endParaRPr kumimoji="1" lang="ja-JP" altLang="en-US" sz="1000" b="1">
            <a:latin typeface="ＭＳ Ｐゴシック"/>
          </a:endParaRPr>
        </a:p>
      </xdr:txBody>
    </xdr:sp>
    <xdr:clientData/>
  </xdr:oneCellAnchor>
  <xdr:twoCellAnchor>
    <xdr:from>
      <xdr:col>15</xdr:col>
      <xdr:colOff>92075</xdr:colOff>
      <xdr:row>108</xdr:row>
      <xdr:rowOff>99061</xdr:rowOff>
    </xdr:from>
    <xdr:to>
      <xdr:col>15</xdr:col>
      <xdr:colOff>269875</xdr:colOff>
      <xdr:row>108</xdr:row>
      <xdr:rowOff>99061</xdr:rowOff>
    </xdr:to>
    <xdr:cxnSp macro="">
      <xdr:nvCxnSpPr>
        <xdr:cNvPr id="340" name="直線コネクタ 339"/>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91457</xdr:rowOff>
    </xdr:from>
    <xdr:ext cx="469744" cy="259045"/>
    <xdr:sp macro="" textlink="">
      <xdr:nvSpPr>
        <xdr:cNvPr id="341" name="【市民会館】&#10;一人当たり面積最大値テキスト"/>
        <xdr:cNvSpPr txBox="1"/>
      </xdr:nvSpPr>
      <xdr:spPr>
        <a:xfrm>
          <a:off x="105664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0.385</a:t>
          </a:r>
          <a:endParaRPr kumimoji="1" lang="ja-JP" altLang="en-US" sz="1000" b="1">
            <a:latin typeface="ＭＳ Ｐゴシック"/>
          </a:endParaRPr>
        </a:p>
      </xdr:txBody>
    </xdr:sp>
    <xdr:clientData/>
  </xdr:oneCellAnchor>
  <xdr:twoCellAnchor>
    <xdr:from>
      <xdr:col>15</xdr:col>
      <xdr:colOff>92075</xdr:colOff>
      <xdr:row>100</xdr:row>
      <xdr:rowOff>144780</xdr:rowOff>
    </xdr:from>
    <xdr:to>
      <xdr:col>15</xdr:col>
      <xdr:colOff>269875</xdr:colOff>
      <xdr:row>100</xdr:row>
      <xdr:rowOff>144780</xdr:rowOff>
    </xdr:to>
    <xdr:cxnSp macro="">
      <xdr:nvCxnSpPr>
        <xdr:cNvPr id="342" name="直線コネクタ 341"/>
        <xdr:cNvCxnSpPr/>
      </xdr:nvCxnSpPr>
      <xdr:spPr>
        <a:xfrm>
          <a:off x="10388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106</xdr:row>
      <xdr:rowOff>58690</xdr:rowOff>
    </xdr:from>
    <xdr:ext cx="469744" cy="259045"/>
    <xdr:sp macro="" textlink="">
      <xdr:nvSpPr>
        <xdr:cNvPr id="343" name="【市民会館】&#10;一人当たり面積平均値テキスト"/>
        <xdr:cNvSpPr txBox="1"/>
      </xdr:nvSpPr>
      <xdr:spPr>
        <a:xfrm>
          <a:off x="10566400" y="18232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0.163</a:t>
          </a:r>
          <a:endParaRPr kumimoji="1" lang="ja-JP" altLang="en-US" sz="1000" b="1">
            <a:solidFill>
              <a:srgbClr val="000080"/>
            </a:solidFill>
            <a:latin typeface="ＭＳ Ｐゴシック"/>
          </a:endParaRPr>
        </a:p>
      </xdr:txBody>
    </xdr:sp>
    <xdr:clientData/>
  </xdr:oneCellAnchor>
  <xdr:twoCellAnchor>
    <xdr:from>
      <xdr:col>15</xdr:col>
      <xdr:colOff>130175</xdr:colOff>
      <xdr:row>106</xdr:row>
      <xdr:rowOff>80263</xdr:rowOff>
    </xdr:from>
    <xdr:to>
      <xdr:col>15</xdr:col>
      <xdr:colOff>231775</xdr:colOff>
      <xdr:row>107</xdr:row>
      <xdr:rowOff>10413</xdr:rowOff>
    </xdr:to>
    <xdr:sp macro="" textlink="">
      <xdr:nvSpPr>
        <xdr:cNvPr id="344" name="フローチャート : 判断 343"/>
        <xdr:cNvSpPr/>
      </xdr:nvSpPr>
      <xdr:spPr>
        <a:xfrm>
          <a:off x="104267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39115</xdr:rowOff>
    </xdr:from>
    <xdr:to>
      <xdr:col>14</xdr:col>
      <xdr:colOff>79375</xdr:colOff>
      <xdr:row>106</xdr:row>
      <xdr:rowOff>140715</xdr:rowOff>
    </xdr:to>
    <xdr:sp macro="" textlink="">
      <xdr:nvSpPr>
        <xdr:cNvPr id="345" name="フローチャート : 判断 344"/>
        <xdr:cNvSpPr/>
      </xdr:nvSpPr>
      <xdr:spPr>
        <a:xfrm>
          <a:off x="9588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104</xdr:row>
      <xdr:rowOff>157242</xdr:rowOff>
    </xdr:from>
    <xdr:ext cx="469744" cy="259045"/>
    <xdr:sp macro="" textlink="">
      <xdr:nvSpPr>
        <xdr:cNvPr id="346" name="n_1aveValue【市民会館】&#10;一人当たり面積"/>
        <xdr:cNvSpPr txBox="1"/>
      </xdr:nvSpPr>
      <xdr:spPr>
        <a:xfrm>
          <a:off x="9391727" y="1798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0.172</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347" name="テキスト ボックス 34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8" name="テキスト ボックス 34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9" name="テキスト ボックス 34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50" name="テキスト ボックス 34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51" name="テキスト ボックス 35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107</xdr:row>
      <xdr:rowOff>160274</xdr:rowOff>
    </xdr:from>
    <xdr:to>
      <xdr:col>14</xdr:col>
      <xdr:colOff>79375</xdr:colOff>
      <xdr:row>108</xdr:row>
      <xdr:rowOff>90424</xdr:rowOff>
    </xdr:to>
    <xdr:sp macro="" textlink="">
      <xdr:nvSpPr>
        <xdr:cNvPr id="352" name="円/楕円 351"/>
        <xdr:cNvSpPr/>
      </xdr:nvSpPr>
      <xdr:spPr>
        <a:xfrm>
          <a:off x="9588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108</xdr:row>
      <xdr:rowOff>81551</xdr:rowOff>
    </xdr:from>
    <xdr:ext cx="469744" cy="259045"/>
    <xdr:sp macro="" textlink="">
      <xdr:nvSpPr>
        <xdr:cNvPr id="353" name="n_1mainValue【市民会館】&#10;一人当たり面積"/>
        <xdr:cNvSpPr txBox="1"/>
      </xdr:nvSpPr>
      <xdr:spPr>
        <a:xfrm>
          <a:off x="93917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0.108</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54" name="正方形/長方形 35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5" name="正方形/長方形 35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6" name="正方形/長方形 35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7" name="正方形/長方形 35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8" name="正方形/長方形 35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9" name="正方形/長方形 35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60" name="正方形/長方形 35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61" name="正方形/長方形 36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62" name="テキスト ボックス 36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63" name="直線コネクタ 36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64" name="テキスト ボックス 36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65" name="直線コネクタ 36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66" name="テキスト ボックス 36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67" name="直線コネクタ 36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68" name="テキスト ボックス 36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69" name="直線コネクタ 36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70" name="テキスト ボックス 36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71" name="直線コネクタ 37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72" name="テキスト ボックス 37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73" name="直線コネクタ 37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86377</xdr:rowOff>
    </xdr:from>
    <xdr:ext cx="403059" cy="259045"/>
    <xdr:sp macro="" textlink="">
      <xdr:nvSpPr>
        <xdr:cNvPr id="374" name="テキスト ボックス 373"/>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75" name="直線コネクタ 37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76" name="テキスト ボックス 375"/>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32</xdr:row>
      <xdr:rowOff>137160</xdr:rowOff>
    </xdr:from>
    <xdr:to>
      <xdr:col>23</xdr:col>
      <xdr:colOff>516889</xdr:colOff>
      <xdr:row>42</xdr:row>
      <xdr:rowOff>0</xdr:rowOff>
    </xdr:to>
    <xdr:cxnSp macro="">
      <xdr:nvCxnSpPr>
        <xdr:cNvPr id="378" name="直線コネクタ 377"/>
        <xdr:cNvCxnSpPr/>
      </xdr:nvCxnSpPr>
      <xdr:spPr>
        <a:xfrm flipV="1">
          <a:off x="16318864" y="5623560"/>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3827</xdr:rowOff>
    </xdr:from>
    <xdr:ext cx="405111" cy="259045"/>
    <xdr:sp macro="" textlink="">
      <xdr:nvSpPr>
        <xdr:cNvPr id="379" name="【一般廃棄物処理施設】&#10;有形固定資産減価償却率最小値テキスト"/>
        <xdr:cNvSpPr txBox="1"/>
      </xdr:nvSpPr>
      <xdr:spPr>
        <a:xfrm>
          <a:off x="16408400" y="720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41.0</a:t>
          </a:r>
          <a:endParaRPr kumimoji="1" lang="ja-JP" altLang="en-US" sz="1000" b="1">
            <a:latin typeface="ＭＳ Ｐゴシック"/>
          </a:endParaRPr>
        </a:p>
      </xdr:txBody>
    </xdr:sp>
    <xdr:clientData/>
  </xdr:oneCellAnchor>
  <xdr:twoCellAnchor>
    <xdr:from>
      <xdr:col>23</xdr:col>
      <xdr:colOff>428625</xdr:colOff>
      <xdr:row>42</xdr:row>
      <xdr:rowOff>0</xdr:rowOff>
    </xdr:from>
    <xdr:to>
      <xdr:col>23</xdr:col>
      <xdr:colOff>606425</xdr:colOff>
      <xdr:row>42</xdr:row>
      <xdr:rowOff>0</xdr:rowOff>
    </xdr:to>
    <xdr:cxnSp macro="">
      <xdr:nvCxnSpPr>
        <xdr:cNvPr id="380" name="直線コネクタ 379"/>
        <xdr:cNvCxnSpPr/>
      </xdr:nvCxnSpPr>
      <xdr:spPr>
        <a:xfrm>
          <a:off x="16230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31</xdr:row>
      <xdr:rowOff>83837</xdr:rowOff>
    </xdr:from>
    <xdr:ext cx="405111" cy="259045"/>
    <xdr:sp macro="" textlink="">
      <xdr:nvSpPr>
        <xdr:cNvPr id="381" name="【一般廃棄物処理施設】&#10;有形固定資産減価償却率最大値テキスト"/>
        <xdr:cNvSpPr txBox="1"/>
      </xdr:nvSpPr>
      <xdr:spPr>
        <a:xfrm>
          <a:off x="16408400" y="539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82.4</a:t>
          </a:r>
          <a:endParaRPr kumimoji="1" lang="ja-JP" altLang="en-US" sz="1000" b="1">
            <a:latin typeface="ＭＳ Ｐゴシック"/>
          </a:endParaRPr>
        </a:p>
      </xdr:txBody>
    </xdr:sp>
    <xdr:clientData/>
  </xdr:oneCellAnchor>
  <xdr:twoCellAnchor>
    <xdr:from>
      <xdr:col>23</xdr:col>
      <xdr:colOff>428625</xdr:colOff>
      <xdr:row>32</xdr:row>
      <xdr:rowOff>137160</xdr:rowOff>
    </xdr:from>
    <xdr:to>
      <xdr:col>23</xdr:col>
      <xdr:colOff>606425</xdr:colOff>
      <xdr:row>32</xdr:row>
      <xdr:rowOff>137160</xdr:rowOff>
    </xdr:to>
    <xdr:cxnSp macro="">
      <xdr:nvCxnSpPr>
        <xdr:cNvPr id="382" name="直線コネクタ 381"/>
        <xdr:cNvCxnSpPr/>
      </xdr:nvCxnSpPr>
      <xdr:spPr>
        <a:xfrm>
          <a:off x="16230600" y="562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57167</xdr:rowOff>
    </xdr:from>
    <xdr:ext cx="405111" cy="259045"/>
    <xdr:sp macro="" textlink="">
      <xdr:nvSpPr>
        <xdr:cNvPr id="383" name="【一般廃棄物処理施設】&#10;有形固定資産減価償却率平均値テキスト"/>
        <xdr:cNvSpPr txBox="1"/>
      </xdr:nvSpPr>
      <xdr:spPr>
        <a:xfrm>
          <a:off x="16408400" y="6572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78740</xdr:rowOff>
    </xdr:from>
    <xdr:to>
      <xdr:col>23</xdr:col>
      <xdr:colOff>568325</xdr:colOff>
      <xdr:row>39</xdr:row>
      <xdr:rowOff>8890</xdr:rowOff>
    </xdr:to>
    <xdr:sp macro="" textlink="">
      <xdr:nvSpPr>
        <xdr:cNvPr id="384" name="フローチャート : 判断 383"/>
        <xdr:cNvSpPr/>
      </xdr:nvSpPr>
      <xdr:spPr>
        <a:xfrm>
          <a:off x="16268700" y="659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166370</xdr:rowOff>
    </xdr:from>
    <xdr:to>
      <xdr:col>22</xdr:col>
      <xdr:colOff>415925</xdr:colOff>
      <xdr:row>38</xdr:row>
      <xdr:rowOff>96520</xdr:rowOff>
    </xdr:to>
    <xdr:sp macro="" textlink="">
      <xdr:nvSpPr>
        <xdr:cNvPr id="385" name="フローチャート : 判断 384"/>
        <xdr:cNvSpPr/>
      </xdr:nvSpPr>
      <xdr:spPr>
        <a:xfrm>
          <a:off x="15430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87647</xdr:rowOff>
    </xdr:from>
    <xdr:ext cx="405111" cy="259045"/>
    <xdr:sp macro="" textlink="">
      <xdr:nvSpPr>
        <xdr:cNvPr id="386" name="n_1aveValue【一般廃棄物処理施設】&#10;有形固定資産減価償却率"/>
        <xdr:cNvSpPr txBox="1"/>
      </xdr:nvSpPr>
      <xdr:spPr>
        <a:xfrm>
          <a:off x="15266043"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87" name="テキスト ボックス 38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8" name="テキスト ボックス 38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89" name="テキスト ボックス 38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90" name="テキスト ボックス 38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91" name="テキスト ボックス 39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34</xdr:row>
      <xdr:rowOff>113030</xdr:rowOff>
    </xdr:from>
    <xdr:to>
      <xdr:col>22</xdr:col>
      <xdr:colOff>415925</xdr:colOff>
      <xdr:row>35</xdr:row>
      <xdr:rowOff>43180</xdr:rowOff>
    </xdr:to>
    <xdr:sp macro="" textlink="">
      <xdr:nvSpPr>
        <xdr:cNvPr id="392" name="円/楕円 391"/>
        <xdr:cNvSpPr/>
      </xdr:nvSpPr>
      <xdr:spPr>
        <a:xfrm>
          <a:off x="15430500" y="594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33</xdr:row>
      <xdr:rowOff>59707</xdr:rowOff>
    </xdr:from>
    <xdr:ext cx="405111" cy="259045"/>
    <xdr:sp macro="" textlink="">
      <xdr:nvSpPr>
        <xdr:cNvPr id="393" name="n_1mainValue【一般廃棄物処理施設】&#10;有形固定資産減価償却率"/>
        <xdr:cNvSpPr txBox="1"/>
      </xdr:nvSpPr>
      <xdr:spPr>
        <a:xfrm>
          <a:off x="15266043" y="57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94" name="正方形/長方形 39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95" name="正方形/長方形 39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96" name="正方形/長方形 39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7" name="正方形/長方形 39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8" name="正方形/長方形 39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99" name="正方形/長方形 39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00" name="正方形/長方形 39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01" name="正方形/長方形 40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02" name="テキスト ボックス 40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03" name="直線コネクタ 40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404" name="直線コネクタ 40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40</xdr:row>
      <xdr:rowOff>162577</xdr:rowOff>
    </xdr:from>
    <xdr:ext cx="248786" cy="259045"/>
    <xdr:sp macro="" textlink="">
      <xdr:nvSpPr>
        <xdr:cNvPr id="405" name="テキスト ボックス 40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406" name="直線コネクタ 40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38</xdr:row>
      <xdr:rowOff>48277</xdr:rowOff>
    </xdr:from>
    <xdr:ext cx="595419" cy="259045"/>
    <xdr:sp macro="" textlink="">
      <xdr:nvSpPr>
        <xdr:cNvPr id="407" name="テキスト ボックス 406"/>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408" name="直線コネクタ 40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35</xdr:row>
      <xdr:rowOff>105427</xdr:rowOff>
    </xdr:from>
    <xdr:ext cx="595419" cy="259045"/>
    <xdr:sp macro="" textlink="">
      <xdr:nvSpPr>
        <xdr:cNvPr id="409" name="テキスト ボックス 40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410" name="直線コネクタ 40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162577</xdr:rowOff>
    </xdr:from>
    <xdr:ext cx="595419" cy="259045"/>
    <xdr:sp macro="" textlink="">
      <xdr:nvSpPr>
        <xdr:cNvPr id="411" name="テキスト ボックス 41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12" name="直線コネクタ 41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13" name="テキスト ボックス 41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1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27751</xdr:rowOff>
    </xdr:from>
    <xdr:to>
      <xdr:col>32</xdr:col>
      <xdr:colOff>186689</xdr:colOff>
      <xdr:row>41</xdr:row>
      <xdr:rowOff>114888</xdr:rowOff>
    </xdr:to>
    <xdr:cxnSp macro="">
      <xdr:nvCxnSpPr>
        <xdr:cNvPr id="415" name="直線コネクタ 414"/>
        <xdr:cNvCxnSpPr/>
      </xdr:nvCxnSpPr>
      <xdr:spPr>
        <a:xfrm flipV="1">
          <a:off x="22160864" y="5857051"/>
          <a:ext cx="0" cy="1287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118715</xdr:rowOff>
    </xdr:from>
    <xdr:ext cx="469744" cy="259045"/>
    <xdr:sp macro="" textlink="">
      <xdr:nvSpPr>
        <xdr:cNvPr id="416" name="【一般廃棄物処理施設】&#10;一人当たり有形固定資産（償却資産）額最小値テキスト"/>
        <xdr:cNvSpPr txBox="1"/>
      </xdr:nvSpPr>
      <xdr:spPr>
        <a:xfrm>
          <a:off x="22250400" y="714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4,038</a:t>
          </a:r>
          <a:endParaRPr kumimoji="1" lang="ja-JP" altLang="en-US" sz="1000" b="1">
            <a:latin typeface="ＭＳ Ｐゴシック"/>
          </a:endParaRPr>
        </a:p>
      </xdr:txBody>
    </xdr:sp>
    <xdr:clientData/>
  </xdr:oneCellAnchor>
  <xdr:twoCellAnchor>
    <xdr:from>
      <xdr:col>32</xdr:col>
      <xdr:colOff>98425</xdr:colOff>
      <xdr:row>41</xdr:row>
      <xdr:rowOff>114888</xdr:rowOff>
    </xdr:from>
    <xdr:to>
      <xdr:col>32</xdr:col>
      <xdr:colOff>276225</xdr:colOff>
      <xdr:row>41</xdr:row>
      <xdr:rowOff>114888</xdr:rowOff>
    </xdr:to>
    <xdr:cxnSp macro="">
      <xdr:nvCxnSpPr>
        <xdr:cNvPr id="417" name="直線コネクタ 416"/>
        <xdr:cNvCxnSpPr/>
      </xdr:nvCxnSpPr>
      <xdr:spPr>
        <a:xfrm>
          <a:off x="22072600" y="7144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145878</xdr:rowOff>
    </xdr:from>
    <xdr:ext cx="599010" cy="259045"/>
    <xdr:sp macro="" textlink="">
      <xdr:nvSpPr>
        <xdr:cNvPr id="418" name="【一般廃棄物処理施設】&#10;一人当たり有形固定資産（償却資産）額最大値テキスト"/>
        <xdr:cNvSpPr txBox="1"/>
      </xdr:nvSpPr>
      <xdr:spPr>
        <a:xfrm>
          <a:off x="22250400" y="563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285,597</a:t>
          </a:r>
          <a:endParaRPr kumimoji="1" lang="ja-JP" altLang="en-US" sz="1000" b="1">
            <a:latin typeface="ＭＳ Ｐゴシック"/>
          </a:endParaRPr>
        </a:p>
      </xdr:txBody>
    </xdr:sp>
    <xdr:clientData/>
  </xdr:oneCellAnchor>
  <xdr:twoCellAnchor>
    <xdr:from>
      <xdr:col>32</xdr:col>
      <xdr:colOff>98425</xdr:colOff>
      <xdr:row>34</xdr:row>
      <xdr:rowOff>27751</xdr:rowOff>
    </xdr:from>
    <xdr:to>
      <xdr:col>32</xdr:col>
      <xdr:colOff>276225</xdr:colOff>
      <xdr:row>34</xdr:row>
      <xdr:rowOff>27751</xdr:rowOff>
    </xdr:to>
    <xdr:cxnSp macro="">
      <xdr:nvCxnSpPr>
        <xdr:cNvPr id="419" name="直線コネクタ 418"/>
        <xdr:cNvCxnSpPr/>
      </xdr:nvCxnSpPr>
      <xdr:spPr>
        <a:xfrm>
          <a:off x="22072600" y="585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8979</xdr:rowOff>
    </xdr:from>
    <xdr:ext cx="534377" cy="259045"/>
    <xdr:sp macro="" textlink="">
      <xdr:nvSpPr>
        <xdr:cNvPr id="420" name="【一般廃棄物処理施設】&#10;一人当たり有形固定資産（償却資産）額平均値テキスト"/>
        <xdr:cNvSpPr txBox="1"/>
      </xdr:nvSpPr>
      <xdr:spPr>
        <a:xfrm>
          <a:off x="22250400" y="66955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86,373</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30552</xdr:rowOff>
    </xdr:from>
    <xdr:to>
      <xdr:col>32</xdr:col>
      <xdr:colOff>238125</xdr:colOff>
      <xdr:row>39</xdr:row>
      <xdr:rowOff>132152</xdr:rowOff>
    </xdr:to>
    <xdr:sp macro="" textlink="">
      <xdr:nvSpPr>
        <xdr:cNvPr id="421" name="フローチャート : 判断 420"/>
        <xdr:cNvSpPr/>
      </xdr:nvSpPr>
      <xdr:spPr>
        <a:xfrm>
          <a:off x="22110700" y="671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89696</xdr:rowOff>
    </xdr:from>
    <xdr:to>
      <xdr:col>31</xdr:col>
      <xdr:colOff>85725</xdr:colOff>
      <xdr:row>40</xdr:row>
      <xdr:rowOff>19846</xdr:rowOff>
    </xdr:to>
    <xdr:sp macro="" textlink="">
      <xdr:nvSpPr>
        <xdr:cNvPr id="422" name="フローチャート : 判断 421"/>
        <xdr:cNvSpPr/>
      </xdr:nvSpPr>
      <xdr:spPr>
        <a:xfrm>
          <a:off x="21272500" y="677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38</xdr:row>
      <xdr:rowOff>36373</xdr:rowOff>
    </xdr:from>
    <xdr:ext cx="534377" cy="259045"/>
    <xdr:sp macro="" textlink="">
      <xdr:nvSpPr>
        <xdr:cNvPr id="423" name="n_1aveValue【一般廃棄物処理施設】&#10;一人当たり有形固定資産（償却資産）額"/>
        <xdr:cNvSpPr txBox="1"/>
      </xdr:nvSpPr>
      <xdr:spPr>
        <a:xfrm>
          <a:off x="21043411" y="655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73,437</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424" name="テキスト ボックス 42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25" name="テキスト ボックス 42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6" name="テキスト ボックス 42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7" name="テキスト ボックス 42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8" name="テキスト ボックス 42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25409</xdr:rowOff>
    </xdr:from>
    <xdr:to>
      <xdr:col>31</xdr:col>
      <xdr:colOff>85725</xdr:colOff>
      <xdr:row>40</xdr:row>
      <xdr:rowOff>127009</xdr:rowOff>
    </xdr:to>
    <xdr:sp macro="" textlink="">
      <xdr:nvSpPr>
        <xdr:cNvPr id="429" name="円/楕円 428"/>
        <xdr:cNvSpPr/>
      </xdr:nvSpPr>
      <xdr:spPr>
        <a:xfrm>
          <a:off x="21272500" y="688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40</xdr:row>
      <xdr:rowOff>118136</xdr:rowOff>
    </xdr:from>
    <xdr:ext cx="534377" cy="259045"/>
    <xdr:sp macro="" textlink="">
      <xdr:nvSpPr>
        <xdr:cNvPr id="430" name="n_1mainValue【一般廃棄物処理施設】&#10;一人当たり有形固定資産（償却資産）額"/>
        <xdr:cNvSpPr txBox="1"/>
      </xdr:nvSpPr>
      <xdr:spPr>
        <a:xfrm>
          <a:off x="21043411" y="69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49,998</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31" name="正方形/長方形 43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32" name="正方形/長方形 43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33" name="正方形/長方形 43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34" name="正方形/長方形 43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5" name="正方形/長方形 43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6" name="正方形/長方形 43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7" name="正方形/長方形 43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8" name="正方形/長方形 43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39" name="テキスト ボックス 43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40" name="直線コネクタ 43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41" name="テキスト ボックス 44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442" name="直線コネクタ 44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443" name="テキスト ボックス 44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444" name="直線コネクタ 44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445" name="テキスト ボックス 44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446" name="直線コネクタ 44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447" name="テキスト ボックス 44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448" name="直線コネクタ 44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449" name="テキスト ボックス 44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450" name="直線コネクタ 44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451" name="テキスト ボックス 45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452" name="直線コネクタ 45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453" name="テキスト ボックス 45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54" name="直線コネクタ 45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55" name="テキスト ボックス 45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5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142059</xdr:rowOff>
    </xdr:from>
    <xdr:to>
      <xdr:col>23</xdr:col>
      <xdr:colOff>516889</xdr:colOff>
      <xdr:row>64</xdr:row>
      <xdr:rowOff>9797</xdr:rowOff>
    </xdr:to>
    <xdr:cxnSp macro="">
      <xdr:nvCxnSpPr>
        <xdr:cNvPr id="457" name="直線コネクタ 456"/>
        <xdr:cNvCxnSpPr/>
      </xdr:nvCxnSpPr>
      <xdr:spPr>
        <a:xfrm flipV="1">
          <a:off x="16318864" y="9571809"/>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13624</xdr:rowOff>
    </xdr:from>
    <xdr:ext cx="405111" cy="259045"/>
    <xdr:sp macro="" textlink="">
      <xdr:nvSpPr>
        <xdr:cNvPr id="458" name="【保健センター・保健所】&#10;有形固定資産減価償却率最小値テキスト"/>
        <xdr:cNvSpPr txBox="1"/>
      </xdr:nvSpPr>
      <xdr:spPr>
        <a:xfrm>
          <a:off x="16408400" y="10986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23.7</a:t>
          </a:r>
          <a:endParaRPr kumimoji="1" lang="ja-JP" altLang="en-US" sz="1000" b="1">
            <a:latin typeface="ＭＳ Ｐゴシック"/>
          </a:endParaRPr>
        </a:p>
      </xdr:txBody>
    </xdr:sp>
    <xdr:clientData/>
  </xdr:oneCellAnchor>
  <xdr:twoCellAnchor>
    <xdr:from>
      <xdr:col>23</xdr:col>
      <xdr:colOff>428625</xdr:colOff>
      <xdr:row>64</xdr:row>
      <xdr:rowOff>9797</xdr:rowOff>
    </xdr:from>
    <xdr:to>
      <xdr:col>23</xdr:col>
      <xdr:colOff>606425</xdr:colOff>
      <xdr:row>64</xdr:row>
      <xdr:rowOff>9797</xdr:rowOff>
    </xdr:to>
    <xdr:cxnSp macro="">
      <xdr:nvCxnSpPr>
        <xdr:cNvPr id="459" name="直線コネクタ 458"/>
        <xdr:cNvCxnSpPr/>
      </xdr:nvCxnSpPr>
      <xdr:spPr>
        <a:xfrm>
          <a:off x="16230600" y="10982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88736</xdr:rowOff>
    </xdr:from>
    <xdr:ext cx="405111" cy="259045"/>
    <xdr:sp macro="" textlink="">
      <xdr:nvSpPr>
        <xdr:cNvPr id="460" name="【保健センター・保健所】&#10;有形固定資産減価償却率最大値テキスト"/>
        <xdr:cNvSpPr txBox="1"/>
      </xdr:nvSpPr>
      <xdr:spPr>
        <a:xfrm>
          <a:off x="16408400" y="9347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66.9</a:t>
          </a:r>
          <a:endParaRPr kumimoji="1" lang="ja-JP" altLang="en-US" sz="1000" b="1">
            <a:latin typeface="ＭＳ Ｐゴシック"/>
          </a:endParaRPr>
        </a:p>
      </xdr:txBody>
    </xdr:sp>
    <xdr:clientData/>
  </xdr:oneCellAnchor>
  <xdr:twoCellAnchor>
    <xdr:from>
      <xdr:col>23</xdr:col>
      <xdr:colOff>428625</xdr:colOff>
      <xdr:row>55</xdr:row>
      <xdr:rowOff>142059</xdr:rowOff>
    </xdr:from>
    <xdr:to>
      <xdr:col>23</xdr:col>
      <xdr:colOff>606425</xdr:colOff>
      <xdr:row>55</xdr:row>
      <xdr:rowOff>142059</xdr:rowOff>
    </xdr:to>
    <xdr:cxnSp macro="">
      <xdr:nvCxnSpPr>
        <xdr:cNvPr id="461" name="直線コネクタ 460"/>
        <xdr:cNvCxnSpPr/>
      </xdr:nvCxnSpPr>
      <xdr:spPr>
        <a:xfrm>
          <a:off x="16230600" y="9571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60</xdr:row>
      <xdr:rowOff>41927</xdr:rowOff>
    </xdr:from>
    <xdr:ext cx="405111" cy="259045"/>
    <xdr:sp macro="" textlink="">
      <xdr:nvSpPr>
        <xdr:cNvPr id="462" name="【保健センター・保健所】&#10;有形固定資産減価償却率平均値テキスト"/>
        <xdr:cNvSpPr txBox="1"/>
      </xdr:nvSpPr>
      <xdr:spPr>
        <a:xfrm>
          <a:off x="16408400" y="1032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41.5</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63500</xdr:rowOff>
    </xdr:from>
    <xdr:to>
      <xdr:col>23</xdr:col>
      <xdr:colOff>568325</xdr:colOff>
      <xdr:row>60</xdr:row>
      <xdr:rowOff>165100</xdr:rowOff>
    </xdr:to>
    <xdr:sp macro="" textlink="">
      <xdr:nvSpPr>
        <xdr:cNvPr id="463" name="フローチャート : 判断 462"/>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17780</xdr:rowOff>
    </xdr:from>
    <xdr:to>
      <xdr:col>22</xdr:col>
      <xdr:colOff>415925</xdr:colOff>
      <xdr:row>60</xdr:row>
      <xdr:rowOff>119380</xdr:rowOff>
    </xdr:to>
    <xdr:sp macro="" textlink="">
      <xdr:nvSpPr>
        <xdr:cNvPr id="464" name="フローチャート : 判断 463"/>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58</xdr:row>
      <xdr:rowOff>135907</xdr:rowOff>
    </xdr:from>
    <xdr:ext cx="405111" cy="259045"/>
    <xdr:sp macro="" textlink="">
      <xdr:nvSpPr>
        <xdr:cNvPr id="465" name="n_1aveValue【保健センター・保健所】&#10;有形固定資産減価償却率"/>
        <xdr:cNvSpPr txBox="1"/>
      </xdr:nvSpPr>
      <xdr:spPr>
        <a:xfrm>
          <a:off x="15266043"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466" name="テキスト ボックス 46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67" name="テキスト ボックス 46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68" name="テキスト ボックス 46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69" name="テキスト ボックス 46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70" name="テキスト ボックス 46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60</xdr:row>
      <xdr:rowOff>112485</xdr:rowOff>
    </xdr:from>
    <xdr:to>
      <xdr:col>22</xdr:col>
      <xdr:colOff>415925</xdr:colOff>
      <xdr:row>61</xdr:row>
      <xdr:rowOff>42635</xdr:rowOff>
    </xdr:to>
    <xdr:sp macro="" textlink="">
      <xdr:nvSpPr>
        <xdr:cNvPr id="471" name="円/楕円 470"/>
        <xdr:cNvSpPr/>
      </xdr:nvSpPr>
      <xdr:spPr>
        <a:xfrm>
          <a:off x="15430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61</xdr:row>
      <xdr:rowOff>33762</xdr:rowOff>
    </xdr:from>
    <xdr:ext cx="405111" cy="259045"/>
    <xdr:sp macro="" textlink="">
      <xdr:nvSpPr>
        <xdr:cNvPr id="472" name="n_1mainValue【保健センター・保健所】&#10;有形固定資産減価償却率"/>
        <xdr:cNvSpPr txBox="1"/>
      </xdr:nvSpPr>
      <xdr:spPr>
        <a:xfrm>
          <a:off x="15266043"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40.0</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73" name="正方形/長方形 4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74" name="正方形/長方形 4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75" name="正方形/長方形 4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76" name="正方形/長方形 4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7" name="正方形/長方形 4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8" name="正方形/長方形 4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9" name="正方形/長方形 4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80" name="正方形/長方形 4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81" name="テキスト ボックス 4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82" name="直線コネクタ 4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0</xdr:rowOff>
    </xdr:from>
    <xdr:to>
      <xdr:col>33</xdr:col>
      <xdr:colOff>314325</xdr:colOff>
      <xdr:row>64</xdr:row>
      <xdr:rowOff>0</xdr:rowOff>
    </xdr:to>
    <xdr:cxnSp macro="">
      <xdr:nvCxnSpPr>
        <xdr:cNvPr id="483" name="直線コネクタ 48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84" name="テキスト ボックス 48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85" name="直線コネクタ 48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86" name="テキスト ボックス 48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87" name="直線コネクタ 48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88" name="テキスト ボックス 48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89" name="直線コネクタ 48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90" name="テキスト ボックス 48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91" name="直線コネクタ 4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92" name="テキスト ボックス 4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4572</xdr:rowOff>
    </xdr:from>
    <xdr:to>
      <xdr:col>32</xdr:col>
      <xdr:colOff>186689</xdr:colOff>
      <xdr:row>63</xdr:row>
      <xdr:rowOff>102870</xdr:rowOff>
    </xdr:to>
    <xdr:cxnSp macro="">
      <xdr:nvCxnSpPr>
        <xdr:cNvPr id="494" name="直線コネクタ 493"/>
        <xdr:cNvCxnSpPr/>
      </xdr:nvCxnSpPr>
      <xdr:spPr>
        <a:xfrm flipV="1">
          <a:off x="22160864" y="9605772"/>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106697</xdr:rowOff>
    </xdr:from>
    <xdr:ext cx="469744" cy="259045"/>
    <xdr:sp macro="" textlink="">
      <xdr:nvSpPr>
        <xdr:cNvPr id="495" name="【保健センター・保健所】&#10;一人当たり面積最小値テキスト"/>
        <xdr:cNvSpPr txBox="1"/>
      </xdr:nvSpPr>
      <xdr:spPr>
        <a:xfrm>
          <a:off x="22250400"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0.015</a:t>
          </a:r>
          <a:endParaRPr kumimoji="1" lang="ja-JP" altLang="en-US" sz="1000" b="1">
            <a:latin typeface="ＭＳ Ｐゴシック"/>
          </a:endParaRPr>
        </a:p>
      </xdr:txBody>
    </xdr:sp>
    <xdr:clientData/>
  </xdr:oneCellAnchor>
  <xdr:twoCellAnchor>
    <xdr:from>
      <xdr:col>32</xdr:col>
      <xdr:colOff>98425</xdr:colOff>
      <xdr:row>63</xdr:row>
      <xdr:rowOff>102870</xdr:rowOff>
    </xdr:from>
    <xdr:to>
      <xdr:col>32</xdr:col>
      <xdr:colOff>276225</xdr:colOff>
      <xdr:row>63</xdr:row>
      <xdr:rowOff>102870</xdr:rowOff>
    </xdr:to>
    <xdr:cxnSp macro="">
      <xdr:nvCxnSpPr>
        <xdr:cNvPr id="496" name="直線コネクタ 495"/>
        <xdr:cNvCxnSpPr/>
      </xdr:nvCxnSpPr>
      <xdr:spPr>
        <a:xfrm>
          <a:off x="22072600" y="1090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122699</xdr:rowOff>
    </xdr:from>
    <xdr:ext cx="469744" cy="259045"/>
    <xdr:sp macro="" textlink="">
      <xdr:nvSpPr>
        <xdr:cNvPr id="497" name="【保健センター・保健所】&#10;一人当たり面積最大値テキスト"/>
        <xdr:cNvSpPr txBox="1"/>
      </xdr:nvSpPr>
      <xdr:spPr>
        <a:xfrm>
          <a:off x="22250400" y="938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0.299</a:t>
          </a:r>
          <a:endParaRPr kumimoji="1" lang="ja-JP" altLang="en-US" sz="1000" b="1">
            <a:latin typeface="ＭＳ Ｐゴシック"/>
          </a:endParaRPr>
        </a:p>
      </xdr:txBody>
    </xdr:sp>
    <xdr:clientData/>
  </xdr:oneCellAnchor>
  <xdr:twoCellAnchor>
    <xdr:from>
      <xdr:col>32</xdr:col>
      <xdr:colOff>98425</xdr:colOff>
      <xdr:row>56</xdr:row>
      <xdr:rowOff>4572</xdr:rowOff>
    </xdr:from>
    <xdr:to>
      <xdr:col>32</xdr:col>
      <xdr:colOff>276225</xdr:colOff>
      <xdr:row>56</xdr:row>
      <xdr:rowOff>4572</xdr:rowOff>
    </xdr:to>
    <xdr:cxnSp macro="">
      <xdr:nvCxnSpPr>
        <xdr:cNvPr id="498" name="直線コネクタ 497"/>
        <xdr:cNvCxnSpPr/>
      </xdr:nvCxnSpPr>
      <xdr:spPr>
        <a:xfrm>
          <a:off x="22072600" y="9605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48785</xdr:rowOff>
    </xdr:from>
    <xdr:ext cx="469744" cy="259045"/>
    <xdr:sp macro="" textlink="">
      <xdr:nvSpPr>
        <xdr:cNvPr id="499" name="【保健センター・保健所】&#10;一人当たり面積平均値テキスト"/>
        <xdr:cNvSpPr txBox="1"/>
      </xdr:nvSpPr>
      <xdr:spPr>
        <a:xfrm>
          <a:off x="22250400" y="105072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0.086</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70358</xdr:rowOff>
    </xdr:from>
    <xdr:to>
      <xdr:col>32</xdr:col>
      <xdr:colOff>238125</xdr:colOff>
      <xdr:row>62</xdr:row>
      <xdr:rowOff>508</xdr:rowOff>
    </xdr:to>
    <xdr:sp macro="" textlink="">
      <xdr:nvSpPr>
        <xdr:cNvPr id="500" name="フローチャート : 判断 499"/>
        <xdr:cNvSpPr/>
      </xdr:nvSpPr>
      <xdr:spPr>
        <a:xfrm>
          <a:off x="221107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120650</xdr:rowOff>
    </xdr:from>
    <xdr:to>
      <xdr:col>31</xdr:col>
      <xdr:colOff>85725</xdr:colOff>
      <xdr:row>62</xdr:row>
      <xdr:rowOff>50800</xdr:rowOff>
    </xdr:to>
    <xdr:sp macro="" textlink="">
      <xdr:nvSpPr>
        <xdr:cNvPr id="501" name="フローチャート : 判断 500"/>
        <xdr:cNvSpPr/>
      </xdr:nvSpPr>
      <xdr:spPr>
        <a:xfrm>
          <a:off x="21272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67327</xdr:rowOff>
    </xdr:from>
    <xdr:ext cx="469744" cy="259045"/>
    <xdr:sp macro="" textlink="">
      <xdr:nvSpPr>
        <xdr:cNvPr id="502" name="n_1aveValue【保健センター・保健所】&#10;一人当たり面積"/>
        <xdr:cNvSpPr txBox="1"/>
      </xdr:nvSpPr>
      <xdr:spPr>
        <a:xfrm>
          <a:off x="210757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0.075</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503" name="テキスト ボックス 5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04" name="テキスト ボックス 5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05" name="テキスト ボックス 5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06" name="テキスト ボックス 5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07" name="テキスト ボックス 5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62</xdr:row>
      <xdr:rowOff>132080</xdr:rowOff>
    </xdr:from>
    <xdr:to>
      <xdr:col>31</xdr:col>
      <xdr:colOff>85725</xdr:colOff>
      <xdr:row>63</xdr:row>
      <xdr:rowOff>62230</xdr:rowOff>
    </xdr:to>
    <xdr:sp macro="" textlink="">
      <xdr:nvSpPr>
        <xdr:cNvPr id="508" name="円/楕円 507"/>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63</xdr:row>
      <xdr:rowOff>53357</xdr:rowOff>
    </xdr:from>
    <xdr:ext cx="469744" cy="259045"/>
    <xdr:sp macro="" textlink="">
      <xdr:nvSpPr>
        <xdr:cNvPr id="509" name="n_1mainValue【保健センター・保健所】&#10;一人当たり面積"/>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0.035</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10" name="正方形/長方形 50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11" name="正方形/長方形 51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12" name="正方形/長方形 51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13" name="正方形/長方形 51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14" name="正方形/長方形 51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15" name="正方形/長方形 51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16" name="正方形/長方形 51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17" name="正方形/長方形 51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18" name="テキスト ボックス 51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19" name="直線コネクタ 51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520" name="テキスト ボックス 519"/>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521" name="直線コネクタ 520"/>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522" name="テキスト ボックス 521"/>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523" name="直線コネクタ 522"/>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524" name="テキスト ボックス 523"/>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525" name="直線コネクタ 524"/>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526" name="テキスト ボックス 525"/>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527" name="直線コネクタ 526"/>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77</xdr:row>
      <xdr:rowOff>67327</xdr:rowOff>
    </xdr:from>
    <xdr:ext cx="403059" cy="259045"/>
    <xdr:sp macro="" textlink="">
      <xdr:nvSpPr>
        <xdr:cNvPr id="528" name="テキスト ボックス 527"/>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29" name="直線コネクタ 52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30" name="テキスト ボックス 52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3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19813</xdr:rowOff>
    </xdr:from>
    <xdr:to>
      <xdr:col>23</xdr:col>
      <xdr:colOff>516889</xdr:colOff>
      <xdr:row>86</xdr:row>
      <xdr:rowOff>65532</xdr:rowOff>
    </xdr:to>
    <xdr:cxnSp macro="">
      <xdr:nvCxnSpPr>
        <xdr:cNvPr id="532" name="直線コネクタ 531"/>
        <xdr:cNvCxnSpPr/>
      </xdr:nvCxnSpPr>
      <xdr:spPr>
        <a:xfrm flipV="1">
          <a:off x="16318864" y="13392913"/>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69359</xdr:rowOff>
    </xdr:from>
    <xdr:ext cx="405111" cy="259045"/>
    <xdr:sp macro="" textlink="">
      <xdr:nvSpPr>
        <xdr:cNvPr id="533" name="【消防施設】&#10;有形固定資産減価償却率最小値テキスト"/>
        <xdr:cNvSpPr txBox="1"/>
      </xdr:nvSpPr>
      <xdr:spPr>
        <a:xfrm>
          <a:off x="16408400" y="14814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428625</xdr:colOff>
      <xdr:row>86</xdr:row>
      <xdr:rowOff>65532</xdr:rowOff>
    </xdr:from>
    <xdr:to>
      <xdr:col>23</xdr:col>
      <xdr:colOff>606425</xdr:colOff>
      <xdr:row>86</xdr:row>
      <xdr:rowOff>65532</xdr:rowOff>
    </xdr:to>
    <xdr:cxnSp macro="">
      <xdr:nvCxnSpPr>
        <xdr:cNvPr id="534" name="直線コネクタ 533"/>
        <xdr:cNvCxnSpPr/>
      </xdr:nvCxnSpPr>
      <xdr:spPr>
        <a:xfrm>
          <a:off x="16230600" y="1481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137940</xdr:rowOff>
    </xdr:from>
    <xdr:ext cx="405111" cy="259045"/>
    <xdr:sp macro="" textlink="">
      <xdr:nvSpPr>
        <xdr:cNvPr id="535" name="【消防施設】&#10;有形固定資産減価償却率最大値テキスト"/>
        <xdr:cNvSpPr txBox="1"/>
      </xdr:nvSpPr>
      <xdr:spPr>
        <a:xfrm>
          <a:off x="16408400" y="1316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23</xdr:col>
      <xdr:colOff>428625</xdr:colOff>
      <xdr:row>78</xdr:row>
      <xdr:rowOff>19813</xdr:rowOff>
    </xdr:from>
    <xdr:to>
      <xdr:col>23</xdr:col>
      <xdr:colOff>606425</xdr:colOff>
      <xdr:row>78</xdr:row>
      <xdr:rowOff>19813</xdr:rowOff>
    </xdr:to>
    <xdr:cxnSp macro="">
      <xdr:nvCxnSpPr>
        <xdr:cNvPr id="536" name="直線コネクタ 535"/>
        <xdr:cNvCxnSpPr/>
      </xdr:nvCxnSpPr>
      <xdr:spPr>
        <a:xfrm>
          <a:off x="16230600" y="1339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2303</xdr:rowOff>
    </xdr:from>
    <xdr:ext cx="405111" cy="259045"/>
    <xdr:sp macro="" textlink="">
      <xdr:nvSpPr>
        <xdr:cNvPr id="537" name="【消防施設】&#10;有形固定資産減価償却率平均値テキスト"/>
        <xdr:cNvSpPr txBox="1"/>
      </xdr:nvSpPr>
      <xdr:spPr>
        <a:xfrm>
          <a:off x="16408400" y="13718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63.4</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23876</xdr:rowOff>
    </xdr:from>
    <xdr:to>
      <xdr:col>23</xdr:col>
      <xdr:colOff>568325</xdr:colOff>
      <xdr:row>80</xdr:row>
      <xdr:rowOff>125476</xdr:rowOff>
    </xdr:to>
    <xdr:sp macro="" textlink="">
      <xdr:nvSpPr>
        <xdr:cNvPr id="538" name="フローチャート : 判断 537"/>
        <xdr:cNvSpPr/>
      </xdr:nvSpPr>
      <xdr:spPr>
        <a:xfrm>
          <a:off x="16268700" y="1373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81</xdr:row>
      <xdr:rowOff>126746</xdr:rowOff>
    </xdr:from>
    <xdr:to>
      <xdr:col>22</xdr:col>
      <xdr:colOff>415925</xdr:colOff>
      <xdr:row>82</xdr:row>
      <xdr:rowOff>56896</xdr:rowOff>
    </xdr:to>
    <xdr:sp macro="" textlink="">
      <xdr:nvSpPr>
        <xdr:cNvPr id="539" name="フローチャート : 判断 538"/>
        <xdr:cNvSpPr/>
      </xdr:nvSpPr>
      <xdr:spPr>
        <a:xfrm>
          <a:off x="15430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80</xdr:row>
      <xdr:rowOff>73423</xdr:rowOff>
    </xdr:from>
    <xdr:ext cx="405111" cy="259045"/>
    <xdr:sp macro="" textlink="">
      <xdr:nvSpPr>
        <xdr:cNvPr id="540" name="n_1aveValue【消防施設】&#10;有形固定資産減価償却率"/>
        <xdr:cNvSpPr txBox="1"/>
      </xdr:nvSpPr>
      <xdr:spPr>
        <a:xfrm>
          <a:off x="15266043"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51.4</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541" name="テキスト ボックス 54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42" name="テキスト ボックス 54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43" name="テキスト ボックス 54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44" name="テキスト ボックス 54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45" name="テキスト ボックス 54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82</xdr:row>
      <xdr:rowOff>49022</xdr:rowOff>
    </xdr:from>
    <xdr:to>
      <xdr:col>22</xdr:col>
      <xdr:colOff>415925</xdr:colOff>
      <xdr:row>82</xdr:row>
      <xdr:rowOff>150622</xdr:rowOff>
    </xdr:to>
    <xdr:sp macro="" textlink="">
      <xdr:nvSpPr>
        <xdr:cNvPr id="546" name="円/楕円 545"/>
        <xdr:cNvSpPr/>
      </xdr:nvSpPr>
      <xdr:spPr>
        <a:xfrm>
          <a:off x="15430500" y="1410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82</xdr:row>
      <xdr:rowOff>141749</xdr:rowOff>
    </xdr:from>
    <xdr:ext cx="405111" cy="259045"/>
    <xdr:sp macro="" textlink="">
      <xdr:nvSpPr>
        <xdr:cNvPr id="547" name="n_1mainValue【消防施設】&#10;有形固定資産減価償却率"/>
        <xdr:cNvSpPr txBox="1"/>
      </xdr:nvSpPr>
      <xdr:spPr>
        <a:xfrm>
          <a:off x="15266043" y="142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47.3</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48" name="正方形/長方形 54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49" name="正方形/長方形 54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50" name="正方形/長方形 54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51" name="正方形/長方形 55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52" name="正方形/長方形 55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53" name="正方形/長方形 55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54" name="正方形/長方形 55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55" name="正方形/長方形 55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56" name="テキスト ボックス 55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57" name="直線コネクタ 55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558" name="テキスト ボックス 557"/>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559" name="直線コネクタ 55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560" name="テキスト ボックス 55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561" name="直線コネクタ 56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562" name="テキスト ボックス 56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63" name="直線コネクタ 56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64" name="テキスト ボックス 56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565" name="直線コネクタ 56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566" name="テキスト ボックス 56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567" name="直線コネクタ 56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568" name="テキスト ボックス 56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69" name="直線コネクタ 56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70" name="テキスト ボックス 56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7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79</xdr:row>
      <xdr:rowOff>31750</xdr:rowOff>
    </xdr:from>
    <xdr:to>
      <xdr:col>32</xdr:col>
      <xdr:colOff>186689</xdr:colOff>
      <xdr:row>85</xdr:row>
      <xdr:rowOff>95250</xdr:rowOff>
    </xdr:to>
    <xdr:cxnSp macro="">
      <xdr:nvCxnSpPr>
        <xdr:cNvPr id="572" name="直線コネクタ 571"/>
        <xdr:cNvCxnSpPr/>
      </xdr:nvCxnSpPr>
      <xdr:spPr>
        <a:xfrm flipV="1">
          <a:off x="22160864" y="13576300"/>
          <a:ext cx="0" cy="1092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99077</xdr:rowOff>
    </xdr:from>
    <xdr:ext cx="469744" cy="259045"/>
    <xdr:sp macro="" textlink="">
      <xdr:nvSpPr>
        <xdr:cNvPr id="573" name="【消防施設】&#10;一人当たり面積最小値テキスト"/>
        <xdr:cNvSpPr txBox="1"/>
      </xdr:nvSpPr>
      <xdr:spPr>
        <a:xfrm>
          <a:off x="222504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0.045</a:t>
          </a:r>
          <a:endParaRPr kumimoji="1" lang="ja-JP" altLang="en-US" sz="1000" b="1">
            <a:latin typeface="ＭＳ Ｐゴシック"/>
          </a:endParaRPr>
        </a:p>
      </xdr:txBody>
    </xdr:sp>
    <xdr:clientData/>
  </xdr:oneCellAnchor>
  <xdr:twoCellAnchor>
    <xdr:from>
      <xdr:col>32</xdr:col>
      <xdr:colOff>98425</xdr:colOff>
      <xdr:row>85</xdr:row>
      <xdr:rowOff>95250</xdr:rowOff>
    </xdr:from>
    <xdr:to>
      <xdr:col>32</xdr:col>
      <xdr:colOff>276225</xdr:colOff>
      <xdr:row>85</xdr:row>
      <xdr:rowOff>95250</xdr:rowOff>
    </xdr:to>
    <xdr:cxnSp macro="">
      <xdr:nvCxnSpPr>
        <xdr:cNvPr id="574" name="直線コネクタ 573"/>
        <xdr:cNvCxnSpPr/>
      </xdr:nvCxnSpPr>
      <xdr:spPr>
        <a:xfrm>
          <a:off x="22072600" y="1466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149877</xdr:rowOff>
    </xdr:from>
    <xdr:ext cx="469744" cy="259045"/>
    <xdr:sp macro="" textlink="">
      <xdr:nvSpPr>
        <xdr:cNvPr id="575" name="【消防施設】&#10;一人当たり面積最大値テキスト"/>
        <xdr:cNvSpPr txBox="1"/>
      </xdr:nvSpPr>
      <xdr:spPr>
        <a:xfrm>
          <a:off x="22250400" y="1335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0.131</a:t>
          </a:r>
          <a:endParaRPr kumimoji="1" lang="ja-JP" altLang="en-US" sz="1000" b="1">
            <a:latin typeface="ＭＳ Ｐゴシック"/>
          </a:endParaRPr>
        </a:p>
      </xdr:txBody>
    </xdr:sp>
    <xdr:clientData/>
  </xdr:oneCellAnchor>
  <xdr:twoCellAnchor>
    <xdr:from>
      <xdr:col>32</xdr:col>
      <xdr:colOff>98425</xdr:colOff>
      <xdr:row>79</xdr:row>
      <xdr:rowOff>31750</xdr:rowOff>
    </xdr:from>
    <xdr:to>
      <xdr:col>32</xdr:col>
      <xdr:colOff>276225</xdr:colOff>
      <xdr:row>79</xdr:row>
      <xdr:rowOff>31750</xdr:rowOff>
    </xdr:to>
    <xdr:cxnSp macro="">
      <xdr:nvCxnSpPr>
        <xdr:cNvPr id="576" name="直線コネクタ 575"/>
        <xdr:cNvCxnSpPr/>
      </xdr:nvCxnSpPr>
      <xdr:spPr>
        <a:xfrm>
          <a:off x="22072600" y="1357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41927</xdr:rowOff>
    </xdr:from>
    <xdr:ext cx="469744" cy="259045"/>
    <xdr:sp macro="" textlink="">
      <xdr:nvSpPr>
        <xdr:cNvPr id="577" name="【消防施設】&#10;一人当たり面積平均値テキスト"/>
        <xdr:cNvSpPr txBox="1"/>
      </xdr:nvSpPr>
      <xdr:spPr>
        <a:xfrm>
          <a:off x="22250400" y="1410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0.084</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63500</xdr:rowOff>
    </xdr:from>
    <xdr:to>
      <xdr:col>32</xdr:col>
      <xdr:colOff>238125</xdr:colOff>
      <xdr:row>82</xdr:row>
      <xdr:rowOff>165100</xdr:rowOff>
    </xdr:to>
    <xdr:sp macro="" textlink="">
      <xdr:nvSpPr>
        <xdr:cNvPr id="578" name="フローチャート : 判断 577"/>
        <xdr:cNvSpPr/>
      </xdr:nvSpPr>
      <xdr:spPr>
        <a:xfrm>
          <a:off x="22110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77</xdr:row>
      <xdr:rowOff>95250</xdr:rowOff>
    </xdr:from>
    <xdr:to>
      <xdr:col>31</xdr:col>
      <xdr:colOff>85725</xdr:colOff>
      <xdr:row>78</xdr:row>
      <xdr:rowOff>25400</xdr:rowOff>
    </xdr:to>
    <xdr:sp macro="" textlink="">
      <xdr:nvSpPr>
        <xdr:cNvPr id="579" name="フローチャート : 判断 578"/>
        <xdr:cNvSpPr/>
      </xdr:nvSpPr>
      <xdr:spPr>
        <a:xfrm>
          <a:off x="212725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76</xdr:row>
      <xdr:rowOff>41927</xdr:rowOff>
    </xdr:from>
    <xdr:ext cx="469744" cy="259045"/>
    <xdr:sp macro="" textlink="">
      <xdr:nvSpPr>
        <xdr:cNvPr id="580" name="n_1aveValue【消防施設】&#10;一人当たり面積"/>
        <xdr:cNvSpPr txBox="1"/>
      </xdr:nvSpPr>
      <xdr:spPr>
        <a:xfrm>
          <a:off x="21075727"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0.149</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81" name="テキスト ボックス 58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82" name="テキスト ボックス 58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83" name="テキスト ボックス 58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84" name="テキスト ボックス 58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85" name="テキスト ボックス 58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85</xdr:row>
      <xdr:rowOff>44450</xdr:rowOff>
    </xdr:from>
    <xdr:to>
      <xdr:col>31</xdr:col>
      <xdr:colOff>85725</xdr:colOff>
      <xdr:row>85</xdr:row>
      <xdr:rowOff>146050</xdr:rowOff>
    </xdr:to>
    <xdr:sp macro="" textlink="">
      <xdr:nvSpPr>
        <xdr:cNvPr id="586" name="円/楕円 585"/>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85</xdr:row>
      <xdr:rowOff>137177</xdr:rowOff>
    </xdr:from>
    <xdr:ext cx="469744" cy="259045"/>
    <xdr:sp macro="" textlink="">
      <xdr:nvSpPr>
        <xdr:cNvPr id="587" name="n_1mainValue【消防施設】&#10;一人当たり面積"/>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0.045</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88" name="正方形/長方形 58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89" name="正方形/長方形 58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90" name="正方形/長方形 58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91" name="正方形/長方形 59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92" name="正方形/長方形 59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93" name="正方形/長方形 59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94" name="正方形/長方形 59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95" name="正方形/長方形 59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96" name="テキスト ボックス 59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97" name="直線コネクタ 59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109</xdr:row>
      <xdr:rowOff>35379</xdr:rowOff>
    </xdr:from>
    <xdr:to>
      <xdr:col>24</xdr:col>
      <xdr:colOff>644525</xdr:colOff>
      <xdr:row>109</xdr:row>
      <xdr:rowOff>35379</xdr:rowOff>
    </xdr:to>
    <xdr:cxnSp macro="">
      <xdr:nvCxnSpPr>
        <xdr:cNvPr id="598" name="直線コネクタ 59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64606</xdr:rowOff>
    </xdr:from>
    <xdr:ext cx="338939" cy="259045"/>
    <xdr:sp macro="" textlink="">
      <xdr:nvSpPr>
        <xdr:cNvPr id="599" name="テキスト ボックス 59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600" name="直線コネクタ 59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601" name="テキスト ボックス 60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602" name="直線コネクタ 60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603" name="テキスト ボックス 60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604" name="直線コネクタ 60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605" name="テキスト ボックス 60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606" name="直線コネクタ 60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607" name="テキスト ボックス 60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608" name="直線コネクタ 60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98</xdr:row>
      <xdr:rowOff>146248</xdr:rowOff>
    </xdr:from>
    <xdr:ext cx="467179" cy="259045"/>
    <xdr:sp macro="" textlink="">
      <xdr:nvSpPr>
        <xdr:cNvPr id="609" name="テキスト ボックス 60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10" name="直線コネクタ 60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11" name="テキスト ボックス 61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1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107224</xdr:rowOff>
    </xdr:from>
    <xdr:to>
      <xdr:col>23</xdr:col>
      <xdr:colOff>516889</xdr:colOff>
      <xdr:row>109</xdr:row>
      <xdr:rowOff>33745</xdr:rowOff>
    </xdr:to>
    <xdr:cxnSp macro="">
      <xdr:nvCxnSpPr>
        <xdr:cNvPr id="613" name="直線コネクタ 612"/>
        <xdr:cNvCxnSpPr/>
      </xdr:nvCxnSpPr>
      <xdr:spPr>
        <a:xfrm flipV="1">
          <a:off x="16318864" y="17252224"/>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109</xdr:row>
      <xdr:rowOff>37572</xdr:rowOff>
    </xdr:from>
    <xdr:ext cx="340478" cy="259045"/>
    <xdr:sp macro="" textlink="">
      <xdr:nvSpPr>
        <xdr:cNvPr id="614" name="【庁舎】&#10;有形固定資産減価償却率最小値テキスト"/>
        <xdr:cNvSpPr txBox="1"/>
      </xdr:nvSpPr>
      <xdr:spPr>
        <a:xfrm>
          <a:off x="16408400" y="187256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a:t>
          </a:r>
          <a:endParaRPr kumimoji="1" lang="ja-JP" altLang="en-US" sz="1000" b="1">
            <a:latin typeface="ＭＳ Ｐゴシック"/>
          </a:endParaRPr>
        </a:p>
      </xdr:txBody>
    </xdr:sp>
    <xdr:clientData/>
  </xdr:oneCellAnchor>
  <xdr:twoCellAnchor>
    <xdr:from>
      <xdr:col>23</xdr:col>
      <xdr:colOff>428625</xdr:colOff>
      <xdr:row>109</xdr:row>
      <xdr:rowOff>33745</xdr:rowOff>
    </xdr:from>
    <xdr:to>
      <xdr:col>23</xdr:col>
      <xdr:colOff>606425</xdr:colOff>
      <xdr:row>109</xdr:row>
      <xdr:rowOff>33745</xdr:rowOff>
    </xdr:to>
    <xdr:cxnSp macro="">
      <xdr:nvCxnSpPr>
        <xdr:cNvPr id="615" name="直線コネクタ 614"/>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53901</xdr:rowOff>
    </xdr:from>
    <xdr:ext cx="405111" cy="259045"/>
    <xdr:sp macro="" textlink="">
      <xdr:nvSpPr>
        <xdr:cNvPr id="616" name="【庁舎】&#10;有形固定資産減価償却率最大値テキスト"/>
        <xdr:cNvSpPr txBox="1"/>
      </xdr:nvSpPr>
      <xdr:spPr>
        <a:xfrm>
          <a:off x="16408400" y="17027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90.1</a:t>
          </a:r>
          <a:endParaRPr kumimoji="1" lang="ja-JP" altLang="en-US" sz="1000" b="1">
            <a:latin typeface="ＭＳ Ｐゴシック"/>
          </a:endParaRPr>
        </a:p>
      </xdr:txBody>
    </xdr:sp>
    <xdr:clientData/>
  </xdr:oneCellAnchor>
  <xdr:twoCellAnchor>
    <xdr:from>
      <xdr:col>23</xdr:col>
      <xdr:colOff>428625</xdr:colOff>
      <xdr:row>100</xdr:row>
      <xdr:rowOff>107224</xdr:rowOff>
    </xdr:from>
    <xdr:to>
      <xdr:col>23</xdr:col>
      <xdr:colOff>606425</xdr:colOff>
      <xdr:row>100</xdr:row>
      <xdr:rowOff>107224</xdr:rowOff>
    </xdr:to>
    <xdr:cxnSp macro="">
      <xdr:nvCxnSpPr>
        <xdr:cNvPr id="617" name="直線コネクタ 616"/>
        <xdr:cNvCxnSpPr/>
      </xdr:nvCxnSpPr>
      <xdr:spPr>
        <a:xfrm>
          <a:off x="16230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158948</xdr:rowOff>
    </xdr:from>
    <xdr:ext cx="405111" cy="259045"/>
    <xdr:sp macro="" textlink="">
      <xdr:nvSpPr>
        <xdr:cNvPr id="618" name="【庁舎】&#10;有形固定資産減価償却率平均値テキスト"/>
        <xdr:cNvSpPr txBox="1"/>
      </xdr:nvSpPr>
      <xdr:spPr>
        <a:xfrm>
          <a:off x="16408400" y="178182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51.0</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9071</xdr:rowOff>
    </xdr:from>
    <xdr:to>
      <xdr:col>23</xdr:col>
      <xdr:colOff>568325</xdr:colOff>
      <xdr:row>104</xdr:row>
      <xdr:rowOff>110671</xdr:rowOff>
    </xdr:to>
    <xdr:sp macro="" textlink="">
      <xdr:nvSpPr>
        <xdr:cNvPr id="619" name="フローチャート : 判断 618"/>
        <xdr:cNvSpPr/>
      </xdr:nvSpPr>
      <xdr:spPr>
        <a:xfrm>
          <a:off x="162687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103</xdr:row>
      <xdr:rowOff>56424</xdr:rowOff>
    </xdr:from>
    <xdr:to>
      <xdr:col>22</xdr:col>
      <xdr:colOff>415925</xdr:colOff>
      <xdr:row>103</xdr:row>
      <xdr:rowOff>158024</xdr:rowOff>
    </xdr:to>
    <xdr:sp macro="" textlink="">
      <xdr:nvSpPr>
        <xdr:cNvPr id="620" name="フローチャート : 判断 619"/>
        <xdr:cNvSpPr/>
      </xdr:nvSpPr>
      <xdr:spPr>
        <a:xfrm>
          <a:off x="15430500" y="177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149151</xdr:rowOff>
    </xdr:from>
    <xdr:ext cx="405111" cy="259045"/>
    <xdr:sp macro="" textlink="">
      <xdr:nvSpPr>
        <xdr:cNvPr id="621" name="n_1aveValue【庁舎】&#10;有形固定資産減価償却率"/>
        <xdr:cNvSpPr txBox="1"/>
      </xdr:nvSpPr>
      <xdr:spPr>
        <a:xfrm>
          <a:off x="15266043" y="1780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622" name="テキスト ボックス 62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23" name="テキスト ボックス 62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24" name="テキスト ボックス 62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25" name="テキスト ボックス 62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26" name="テキスト ボックス 62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99</xdr:row>
      <xdr:rowOff>146231</xdr:rowOff>
    </xdr:from>
    <xdr:to>
      <xdr:col>22</xdr:col>
      <xdr:colOff>415925</xdr:colOff>
      <xdr:row>100</xdr:row>
      <xdr:rowOff>76381</xdr:rowOff>
    </xdr:to>
    <xdr:sp macro="" textlink="">
      <xdr:nvSpPr>
        <xdr:cNvPr id="627" name="円/楕円 626"/>
        <xdr:cNvSpPr/>
      </xdr:nvSpPr>
      <xdr:spPr>
        <a:xfrm>
          <a:off x="15430500" y="1711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98</xdr:row>
      <xdr:rowOff>92908</xdr:rowOff>
    </xdr:from>
    <xdr:ext cx="405111" cy="259045"/>
    <xdr:sp macro="" textlink="">
      <xdr:nvSpPr>
        <xdr:cNvPr id="628" name="n_1mainValue【庁舎】&#10;有形固定資産減価償却率"/>
        <xdr:cNvSpPr txBox="1"/>
      </xdr:nvSpPr>
      <xdr:spPr>
        <a:xfrm>
          <a:off x="15266043" y="16895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29" name="正方形/長方形 62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30" name="正方形/長方形 62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31" name="正方形/長方形 63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32" name="正方形/長方形 63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33" name="正方形/長方形 63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34" name="正方形/長方形 63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35" name="正方形/長方形 63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36" name="正方形/長方形 63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37" name="テキスト ボックス 63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38" name="直線コネクタ 63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39" name="テキスト ボックス 638"/>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76200</xdr:rowOff>
    </xdr:from>
    <xdr:to>
      <xdr:col>33</xdr:col>
      <xdr:colOff>314325</xdr:colOff>
      <xdr:row>108</xdr:row>
      <xdr:rowOff>76200</xdr:rowOff>
    </xdr:to>
    <xdr:cxnSp macro="">
      <xdr:nvCxnSpPr>
        <xdr:cNvPr id="640" name="直線コネクタ 639"/>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641" name="テキスト ボックス 640"/>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642" name="直線コネクタ 641"/>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643" name="テキスト ボックス 642"/>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644" name="直線コネクタ 643"/>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645" name="テキスト ボックス 644"/>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646" name="直線コネクタ 645"/>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647" name="テキスト ボックス 646"/>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48" name="直線コネクタ 64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49" name="テキスト ボックス 64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5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53339</xdr:rowOff>
    </xdr:from>
    <xdr:to>
      <xdr:col>32</xdr:col>
      <xdr:colOff>186689</xdr:colOff>
      <xdr:row>107</xdr:row>
      <xdr:rowOff>151637</xdr:rowOff>
    </xdr:to>
    <xdr:cxnSp macro="">
      <xdr:nvCxnSpPr>
        <xdr:cNvPr id="651" name="直線コネクタ 650"/>
        <xdr:cNvCxnSpPr/>
      </xdr:nvCxnSpPr>
      <xdr:spPr>
        <a:xfrm flipV="1">
          <a:off x="22160864" y="17198339"/>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155464</xdr:rowOff>
    </xdr:from>
    <xdr:ext cx="469744" cy="259045"/>
    <xdr:sp macro="" textlink="">
      <xdr:nvSpPr>
        <xdr:cNvPr id="652" name="【庁舎】&#10;一人当たり面積最小値テキスト"/>
        <xdr:cNvSpPr txBox="1"/>
      </xdr:nvSpPr>
      <xdr:spPr>
        <a:xfrm>
          <a:off x="22250400" y="1850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0.121</a:t>
          </a:r>
          <a:endParaRPr kumimoji="1" lang="ja-JP" altLang="en-US" sz="1000" b="1">
            <a:latin typeface="ＭＳ Ｐゴシック"/>
          </a:endParaRPr>
        </a:p>
      </xdr:txBody>
    </xdr:sp>
    <xdr:clientData/>
  </xdr:oneCellAnchor>
  <xdr:twoCellAnchor>
    <xdr:from>
      <xdr:col>32</xdr:col>
      <xdr:colOff>98425</xdr:colOff>
      <xdr:row>107</xdr:row>
      <xdr:rowOff>151637</xdr:rowOff>
    </xdr:from>
    <xdr:to>
      <xdr:col>32</xdr:col>
      <xdr:colOff>276225</xdr:colOff>
      <xdr:row>107</xdr:row>
      <xdr:rowOff>151637</xdr:rowOff>
    </xdr:to>
    <xdr:cxnSp macro="">
      <xdr:nvCxnSpPr>
        <xdr:cNvPr id="653" name="直線コネクタ 652"/>
        <xdr:cNvCxnSpPr/>
      </xdr:nvCxnSpPr>
      <xdr:spPr>
        <a:xfrm>
          <a:off x="22072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16</xdr:rowOff>
    </xdr:from>
    <xdr:ext cx="469744" cy="259045"/>
    <xdr:sp macro="" textlink="">
      <xdr:nvSpPr>
        <xdr:cNvPr id="654" name="【庁舎】&#10;一人当たり面積最大値テキスト"/>
        <xdr:cNvSpPr txBox="1"/>
      </xdr:nvSpPr>
      <xdr:spPr>
        <a:xfrm>
          <a:off x="222504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0.405</a:t>
          </a:r>
          <a:endParaRPr kumimoji="1" lang="ja-JP" altLang="en-US" sz="1000" b="1">
            <a:latin typeface="ＭＳ Ｐゴシック"/>
          </a:endParaRPr>
        </a:p>
      </xdr:txBody>
    </xdr:sp>
    <xdr:clientData/>
  </xdr:oneCellAnchor>
  <xdr:twoCellAnchor>
    <xdr:from>
      <xdr:col>32</xdr:col>
      <xdr:colOff>98425</xdr:colOff>
      <xdr:row>100</xdr:row>
      <xdr:rowOff>53339</xdr:rowOff>
    </xdr:from>
    <xdr:to>
      <xdr:col>32</xdr:col>
      <xdr:colOff>276225</xdr:colOff>
      <xdr:row>100</xdr:row>
      <xdr:rowOff>53339</xdr:rowOff>
    </xdr:to>
    <xdr:cxnSp macro="">
      <xdr:nvCxnSpPr>
        <xdr:cNvPr id="655" name="直線コネクタ 654"/>
        <xdr:cNvCxnSpPr/>
      </xdr:nvCxnSpPr>
      <xdr:spPr>
        <a:xfrm>
          <a:off x="22072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168419</xdr:rowOff>
    </xdr:from>
    <xdr:ext cx="469744" cy="259045"/>
    <xdr:sp macro="" textlink="">
      <xdr:nvSpPr>
        <xdr:cNvPr id="656" name="【庁舎】&#10;一人当たり面積平均値テキスト"/>
        <xdr:cNvSpPr txBox="1"/>
      </xdr:nvSpPr>
      <xdr:spPr>
        <a:xfrm>
          <a:off x="22250400" y="179992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0.214</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18542</xdr:rowOff>
    </xdr:from>
    <xdr:to>
      <xdr:col>32</xdr:col>
      <xdr:colOff>238125</xdr:colOff>
      <xdr:row>105</xdr:row>
      <xdr:rowOff>120142</xdr:rowOff>
    </xdr:to>
    <xdr:sp macro="" textlink="">
      <xdr:nvSpPr>
        <xdr:cNvPr id="657" name="フローチャート : 判断 656"/>
        <xdr:cNvSpPr/>
      </xdr:nvSpPr>
      <xdr:spPr>
        <a:xfrm>
          <a:off x="22110700" y="1802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102</xdr:row>
      <xdr:rowOff>144272</xdr:rowOff>
    </xdr:from>
    <xdr:to>
      <xdr:col>31</xdr:col>
      <xdr:colOff>85725</xdr:colOff>
      <xdr:row>103</xdr:row>
      <xdr:rowOff>74422</xdr:rowOff>
    </xdr:to>
    <xdr:sp macro="" textlink="">
      <xdr:nvSpPr>
        <xdr:cNvPr id="658" name="フローチャート : 判断 657"/>
        <xdr:cNvSpPr/>
      </xdr:nvSpPr>
      <xdr:spPr>
        <a:xfrm>
          <a:off x="21272500" y="1763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101</xdr:row>
      <xdr:rowOff>90949</xdr:rowOff>
    </xdr:from>
    <xdr:ext cx="469744" cy="259045"/>
    <xdr:sp macro="" textlink="">
      <xdr:nvSpPr>
        <xdr:cNvPr id="659" name="n_1aveValue【庁舎】&#10;一人当たり面積"/>
        <xdr:cNvSpPr txBox="1"/>
      </xdr:nvSpPr>
      <xdr:spPr>
        <a:xfrm>
          <a:off x="21075727" y="1740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0.299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660" name="テキスト ボックス 65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61" name="テキスト ボックス 66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62" name="テキスト ボックス 66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63" name="テキスト ボックス 66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64" name="テキスト ボックス 66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105</xdr:row>
      <xdr:rowOff>68835</xdr:rowOff>
    </xdr:from>
    <xdr:to>
      <xdr:col>31</xdr:col>
      <xdr:colOff>85725</xdr:colOff>
      <xdr:row>105</xdr:row>
      <xdr:rowOff>170435</xdr:rowOff>
    </xdr:to>
    <xdr:sp macro="" textlink="">
      <xdr:nvSpPr>
        <xdr:cNvPr id="665" name="円/楕円 664"/>
        <xdr:cNvSpPr/>
      </xdr:nvSpPr>
      <xdr:spPr>
        <a:xfrm>
          <a:off x="21272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161562</xdr:rowOff>
    </xdr:from>
    <xdr:ext cx="469744" cy="259045"/>
    <xdr:sp macro="" textlink="">
      <xdr:nvSpPr>
        <xdr:cNvPr id="666" name="n_1mainValue【庁舎】&#10;一人当たり面積"/>
        <xdr:cNvSpPr txBox="1"/>
      </xdr:nvSpPr>
      <xdr:spPr>
        <a:xfrm>
          <a:off x="210757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0.203</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67" name="正方形/長方形 66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68" name="正方形/長方形 66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69" name="テキスト ボックス 66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他の公共施設同様，福祉施設や文教施設，市役所庁舎など老朽化の度合いが高く，改修や建て替えなどの必要性があったが，２８年４月の熊本地震により老朽化が進行していた建物の多くが倒壊等の被害を受け，現在建て替え等の対応をしている。よって，今後は有形固定資産減価償却率は低下する可能性がある。宇土市公共施設等総合管理計画の「施設類型ごとの基本方針」に則り，各自維持更新を行っていく（複合施設の検討など）。</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37,598
37,471
74.30
19,485,647
18,396,884
674,614
8,536,053
17,642,952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35.6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[0.51]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8/36</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財政力指数は，ここ数年，ほぼ横ばいの状況が続いているが，収納率の伸びもあり，わずかな上昇傾向にあった。</a:t>
          </a:r>
          <a:endParaRPr kumimoji="1" lang="en-US" altLang="ja-JP" sz="1300">
            <a:latin typeface="ＭＳ Ｐゴシック"/>
          </a:endParaRPr>
        </a:p>
        <a:p>
          <a:r>
            <a:rPr kumimoji="1" lang="ja-JP" altLang="en-US" sz="1300">
              <a:latin typeface="ＭＳ Ｐゴシック"/>
            </a:rPr>
            <a:t>　しかし，類似団体内平均値を上回っているものの依然として，地方交付税等の歳入に依存しており，財政力が弱いことがうかがえる。</a:t>
          </a:r>
          <a:endParaRPr kumimoji="1" lang="en-US" altLang="ja-JP" sz="1300">
            <a:latin typeface="ＭＳ Ｐゴシック"/>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今後も，</a:t>
          </a:r>
          <a:r>
            <a:rPr kumimoji="1" lang="ja-JP" altLang="ja-JP" sz="1300">
              <a:solidFill>
                <a:schemeClr val="dk1"/>
              </a:solidFill>
              <a:effectLst/>
              <a:latin typeface="+mn-lt"/>
              <a:ea typeface="+mn-ea"/>
              <a:cs typeface="+mn-cs"/>
            </a:rPr>
            <a:t>引き続き，税収等の収納率向上に努める</a:t>
          </a:r>
          <a:r>
            <a:rPr kumimoji="1" lang="ja-JP" altLang="en-US" sz="1300">
              <a:solidFill>
                <a:schemeClr val="dk1"/>
              </a:solidFill>
              <a:effectLst/>
              <a:latin typeface="+mn-lt"/>
              <a:ea typeface="+mn-ea"/>
              <a:cs typeface="+mn-cs"/>
            </a:rPr>
            <a:t>とともに</a:t>
          </a:r>
          <a:r>
            <a:rPr kumimoji="1" lang="en-US" altLang="ja-JP" sz="1300">
              <a:solidFill>
                <a:schemeClr val="dk1"/>
              </a:solidFill>
              <a:effectLst/>
              <a:latin typeface="+mn-lt"/>
              <a:ea typeface="+mn-ea"/>
              <a:cs typeface="+mn-cs"/>
            </a:rPr>
            <a:t>､</a:t>
          </a:r>
          <a:r>
            <a:rPr kumimoji="1" lang="ja-JP" altLang="en-US" sz="1300">
              <a:latin typeface="ＭＳ Ｐゴシック"/>
            </a:rPr>
            <a:t>新たな収入源の確保を図っていく。</a:t>
          </a:r>
          <a:endParaRPr kumimoji="1" lang="en-US" altLang="ja-JP"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44</xdr:row>
      <xdr:rowOff>113393</xdr:rowOff>
    </xdr:to>
    <xdr:cxnSp macro="">
      <xdr:nvCxnSpPr>
        <xdr:cNvPr id="64" name="直線コネクタ 63"/>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85470</xdr:rowOff>
    </xdr:from>
    <xdr:ext cx="762000" cy="259045"/>
    <xdr:sp macro="" textlink="">
      <xdr:nvSpPr>
        <xdr:cNvPr id="65"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0.11</a:t>
          </a:r>
          <a:endParaRPr kumimoji="1" lang="ja-JP" altLang="en-US" sz="1000" b="1">
            <a:latin typeface="ＭＳ Ｐゴシック"/>
          </a:endParaRPr>
        </a:p>
      </xdr:txBody>
    </xdr:sp>
    <xdr:clientData/>
  </xdr:oneCellAnchor>
  <xdr:twoCellAnchor>
    <xdr:from>
      <xdr:col>7</xdr:col>
      <xdr:colOff>63500</xdr:colOff>
      <xdr:row>44</xdr:row>
      <xdr:rowOff>113393</xdr:rowOff>
    </xdr:from>
    <xdr:to>
      <xdr:col>7</xdr:col>
      <xdr:colOff>241300</xdr:colOff>
      <xdr:row>44</xdr:row>
      <xdr:rowOff>113393</xdr:rowOff>
    </xdr:to>
    <xdr:cxnSp macro="">
      <xdr:nvCxnSpPr>
        <xdr:cNvPr id="66" name="直線コネクタ 65"/>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7"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8" name="直線コネクタ 67"/>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109765</xdr:rowOff>
    </xdr:from>
    <xdr:to>
      <xdr:col>7</xdr:col>
      <xdr:colOff>152400</xdr:colOff>
      <xdr:row>40</xdr:row>
      <xdr:rowOff>144235</xdr:rowOff>
    </xdr:to>
    <xdr:cxnSp macro="">
      <xdr:nvCxnSpPr>
        <xdr:cNvPr id="69" name="直線コネクタ 68"/>
        <xdr:cNvCxnSpPr/>
      </xdr:nvCxnSpPr>
      <xdr:spPr>
        <a:xfrm flipV="1">
          <a:off x="4114800" y="696776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31949</xdr:rowOff>
    </xdr:from>
    <xdr:ext cx="762000" cy="259045"/>
    <xdr:sp macro="" textlink="">
      <xdr:nvSpPr>
        <xdr:cNvPr id="70" name="財政力平均値テキスト"/>
        <xdr:cNvSpPr txBox="1"/>
      </xdr:nvSpPr>
      <xdr:spPr>
        <a:xfrm>
          <a:off x="5041900" y="7061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59872</xdr:rowOff>
    </xdr:from>
    <xdr:to>
      <xdr:col>7</xdr:col>
      <xdr:colOff>203200</xdr:colOff>
      <xdr:row>41</xdr:row>
      <xdr:rowOff>161472</xdr:rowOff>
    </xdr:to>
    <xdr:sp macro="" textlink="">
      <xdr:nvSpPr>
        <xdr:cNvPr id="71" name="フローチャート : 判断 70"/>
        <xdr:cNvSpPr/>
      </xdr:nvSpPr>
      <xdr:spPr>
        <a:xfrm>
          <a:off x="49022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144235</xdr:rowOff>
    </xdr:from>
    <xdr:to>
      <xdr:col>6</xdr:col>
      <xdr:colOff>0</xdr:colOff>
      <xdr:row>40</xdr:row>
      <xdr:rowOff>161472</xdr:rowOff>
    </xdr:to>
    <xdr:cxnSp macro="">
      <xdr:nvCxnSpPr>
        <xdr:cNvPr id="72" name="直線コネクタ 71"/>
        <xdr:cNvCxnSpPr/>
      </xdr:nvCxnSpPr>
      <xdr:spPr>
        <a:xfrm flipV="1">
          <a:off x="3225800" y="70022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94343</xdr:rowOff>
    </xdr:from>
    <xdr:to>
      <xdr:col>6</xdr:col>
      <xdr:colOff>50800</xdr:colOff>
      <xdr:row>42</xdr:row>
      <xdr:rowOff>24493</xdr:rowOff>
    </xdr:to>
    <xdr:sp macro="" textlink="">
      <xdr:nvSpPr>
        <xdr:cNvPr id="73" name="フローチャート : 判断 72"/>
        <xdr:cNvSpPr/>
      </xdr:nvSpPr>
      <xdr:spPr>
        <a:xfrm>
          <a:off x="4064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9270</xdr:rowOff>
    </xdr:from>
    <xdr:ext cx="736600" cy="259045"/>
    <xdr:sp macro="" textlink="">
      <xdr:nvSpPr>
        <xdr:cNvPr id="74" name="テキスト ボックス 73"/>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161472</xdr:rowOff>
    </xdr:from>
    <xdr:to>
      <xdr:col>4</xdr:col>
      <xdr:colOff>482600</xdr:colOff>
      <xdr:row>41</xdr:row>
      <xdr:rowOff>7257</xdr:rowOff>
    </xdr:to>
    <xdr:cxnSp macro="">
      <xdr:nvCxnSpPr>
        <xdr:cNvPr id="75" name="直線コネクタ 74"/>
        <xdr:cNvCxnSpPr/>
      </xdr:nvCxnSpPr>
      <xdr:spPr>
        <a:xfrm flipV="1">
          <a:off x="2336800" y="70194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59872</xdr:rowOff>
    </xdr:from>
    <xdr:to>
      <xdr:col>4</xdr:col>
      <xdr:colOff>533400</xdr:colOff>
      <xdr:row>41</xdr:row>
      <xdr:rowOff>161472</xdr:rowOff>
    </xdr:to>
    <xdr:sp macro="" textlink="">
      <xdr:nvSpPr>
        <xdr:cNvPr id="76" name="フローチャート : 判断 75"/>
        <xdr:cNvSpPr/>
      </xdr:nvSpPr>
      <xdr:spPr>
        <a:xfrm>
          <a:off x="3175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146249</xdr:rowOff>
    </xdr:from>
    <xdr:ext cx="762000" cy="259045"/>
    <xdr:sp macro="" textlink="">
      <xdr:nvSpPr>
        <xdr:cNvPr id="77" name="テキスト ボックス 76"/>
        <xdr:cNvSpPr txBox="1"/>
      </xdr:nvSpPr>
      <xdr:spPr>
        <a:xfrm>
          <a:off x="2844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7257</xdr:rowOff>
    </xdr:from>
    <xdr:to>
      <xdr:col>3</xdr:col>
      <xdr:colOff>279400</xdr:colOff>
      <xdr:row>41</xdr:row>
      <xdr:rowOff>7257</xdr:rowOff>
    </xdr:to>
    <xdr:cxnSp macro="">
      <xdr:nvCxnSpPr>
        <xdr:cNvPr id="78" name="直線コネクタ 77"/>
        <xdr:cNvCxnSpPr/>
      </xdr:nvCxnSpPr>
      <xdr:spPr>
        <a:xfrm>
          <a:off x="1447800" y="703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59872</xdr:rowOff>
    </xdr:from>
    <xdr:to>
      <xdr:col>3</xdr:col>
      <xdr:colOff>330200</xdr:colOff>
      <xdr:row>41</xdr:row>
      <xdr:rowOff>161472</xdr:rowOff>
    </xdr:to>
    <xdr:sp macro="" textlink="">
      <xdr:nvSpPr>
        <xdr:cNvPr id="79" name="フローチャート : 判断 78"/>
        <xdr:cNvSpPr/>
      </xdr:nvSpPr>
      <xdr:spPr>
        <a:xfrm>
          <a:off x="2286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146249</xdr:rowOff>
    </xdr:from>
    <xdr:ext cx="762000" cy="259045"/>
    <xdr:sp macro="" textlink="">
      <xdr:nvSpPr>
        <xdr:cNvPr id="80" name="テキスト ボックス 79"/>
        <xdr:cNvSpPr txBox="1"/>
      </xdr:nvSpPr>
      <xdr:spPr>
        <a:xfrm>
          <a:off x="1955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42635</xdr:rowOff>
    </xdr:from>
    <xdr:to>
      <xdr:col>2</xdr:col>
      <xdr:colOff>127000</xdr:colOff>
      <xdr:row>41</xdr:row>
      <xdr:rowOff>144235</xdr:rowOff>
    </xdr:to>
    <xdr:sp macro="" textlink="">
      <xdr:nvSpPr>
        <xdr:cNvPr id="81" name="フローチャート : 判断 80"/>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129012</xdr:rowOff>
    </xdr:from>
    <xdr:ext cx="762000" cy="259045"/>
    <xdr:sp macro="" textlink="">
      <xdr:nvSpPr>
        <xdr:cNvPr id="82" name="テキスト ボックス 81"/>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40</xdr:row>
      <xdr:rowOff>58965</xdr:rowOff>
    </xdr:from>
    <xdr:to>
      <xdr:col>7</xdr:col>
      <xdr:colOff>203200</xdr:colOff>
      <xdr:row>40</xdr:row>
      <xdr:rowOff>160565</xdr:rowOff>
    </xdr:to>
    <xdr:sp macro="" textlink="">
      <xdr:nvSpPr>
        <xdr:cNvPr id="88" name="円/楕円 87"/>
        <xdr:cNvSpPr/>
      </xdr:nvSpPr>
      <xdr:spPr>
        <a:xfrm>
          <a:off x="49022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75492</xdr:rowOff>
    </xdr:from>
    <xdr:ext cx="762000" cy="259045"/>
    <xdr:sp macro="" textlink="">
      <xdr:nvSpPr>
        <xdr:cNvPr id="89" name="財政力該当値テキスト"/>
        <xdr:cNvSpPr txBox="1"/>
      </xdr:nvSpPr>
      <xdr:spPr>
        <a:xfrm>
          <a:off x="5041900" y="676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0.51</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93435</xdr:rowOff>
    </xdr:from>
    <xdr:to>
      <xdr:col>6</xdr:col>
      <xdr:colOff>50800</xdr:colOff>
      <xdr:row>41</xdr:row>
      <xdr:rowOff>23585</xdr:rowOff>
    </xdr:to>
    <xdr:sp macro="" textlink="">
      <xdr:nvSpPr>
        <xdr:cNvPr id="90" name="円/楕円 89"/>
        <xdr:cNvSpPr/>
      </xdr:nvSpPr>
      <xdr:spPr>
        <a:xfrm>
          <a:off x="4064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33762</xdr:rowOff>
    </xdr:from>
    <xdr:ext cx="736600" cy="259045"/>
    <xdr:sp macro="" textlink="">
      <xdr:nvSpPr>
        <xdr:cNvPr id="91" name="テキスト ボックス 90"/>
        <xdr:cNvSpPr txBox="1"/>
      </xdr:nvSpPr>
      <xdr:spPr>
        <a:xfrm>
          <a:off x="3733800" y="6720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0.49</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110672</xdr:rowOff>
    </xdr:from>
    <xdr:to>
      <xdr:col>4</xdr:col>
      <xdr:colOff>533400</xdr:colOff>
      <xdr:row>41</xdr:row>
      <xdr:rowOff>40822</xdr:rowOff>
    </xdr:to>
    <xdr:sp macro="" textlink="">
      <xdr:nvSpPr>
        <xdr:cNvPr id="92" name="円/楕円 91"/>
        <xdr:cNvSpPr/>
      </xdr:nvSpPr>
      <xdr:spPr>
        <a:xfrm>
          <a:off x="3175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50999</xdr:rowOff>
    </xdr:from>
    <xdr:ext cx="762000" cy="259045"/>
    <xdr:sp macro="" textlink="">
      <xdr:nvSpPr>
        <xdr:cNvPr id="93" name="テキスト ボックス 92"/>
        <xdr:cNvSpPr txBox="1"/>
      </xdr:nvSpPr>
      <xdr:spPr>
        <a:xfrm>
          <a:off x="2844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127907</xdr:rowOff>
    </xdr:from>
    <xdr:to>
      <xdr:col>3</xdr:col>
      <xdr:colOff>330200</xdr:colOff>
      <xdr:row>41</xdr:row>
      <xdr:rowOff>58057</xdr:rowOff>
    </xdr:to>
    <xdr:sp macro="" textlink="">
      <xdr:nvSpPr>
        <xdr:cNvPr id="94" name="円/楕円 93"/>
        <xdr:cNvSpPr/>
      </xdr:nvSpPr>
      <xdr:spPr>
        <a:xfrm>
          <a:off x="2286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68234</xdr:rowOff>
    </xdr:from>
    <xdr:ext cx="762000" cy="259045"/>
    <xdr:sp macro="" textlink="">
      <xdr:nvSpPr>
        <xdr:cNvPr id="95" name="テキスト ボックス 94"/>
        <xdr:cNvSpPr txBox="1"/>
      </xdr:nvSpPr>
      <xdr:spPr>
        <a:xfrm>
          <a:off x="1955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127907</xdr:rowOff>
    </xdr:from>
    <xdr:to>
      <xdr:col>2</xdr:col>
      <xdr:colOff>127000</xdr:colOff>
      <xdr:row>41</xdr:row>
      <xdr:rowOff>58057</xdr:rowOff>
    </xdr:to>
    <xdr:sp macro="" textlink="">
      <xdr:nvSpPr>
        <xdr:cNvPr id="96" name="円/楕円 95"/>
        <xdr:cNvSpPr/>
      </xdr:nvSpPr>
      <xdr:spPr>
        <a:xfrm>
          <a:off x="1397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68234</xdr:rowOff>
    </xdr:from>
    <xdr:ext cx="762000" cy="259045"/>
    <xdr:sp macro="" textlink="">
      <xdr:nvSpPr>
        <xdr:cNvPr id="97" name="テキスト ボックス 96"/>
        <xdr:cNvSpPr txBox="1"/>
      </xdr:nvSpPr>
      <xdr:spPr>
        <a:xfrm>
          <a:off x="1066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24/36</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en-US" sz="1300">
              <a:solidFill>
                <a:sysClr val="windowText" lastClr="000000"/>
              </a:solidFill>
              <a:effectLst/>
              <a:latin typeface="+mn-lt"/>
              <a:ea typeface="+mn-ea"/>
              <a:cs typeface="+mn-cs"/>
            </a:rPr>
            <a:t>経常収支比率は，前年度比</a:t>
          </a:r>
          <a:r>
            <a:rPr kumimoji="1" lang="en-US" altLang="ja-JP" sz="1300">
              <a:solidFill>
                <a:sysClr val="windowText" lastClr="000000"/>
              </a:solidFill>
              <a:effectLst/>
              <a:latin typeface="+mn-lt"/>
              <a:ea typeface="+mn-ea"/>
              <a:cs typeface="+mn-cs"/>
            </a:rPr>
            <a:t>0.8</a:t>
          </a:r>
          <a:r>
            <a:rPr kumimoji="1" lang="ja-JP" altLang="en-US" sz="1300">
              <a:solidFill>
                <a:sysClr val="windowText" lastClr="000000"/>
              </a:solidFill>
              <a:effectLst/>
              <a:latin typeface="+mn-lt"/>
              <a:ea typeface="+mn-ea"/>
              <a:cs typeface="+mn-cs"/>
            </a:rPr>
            <a:t>ポイント上昇し，依然として高い比率となっている。</a:t>
          </a:r>
          <a:endParaRPr kumimoji="1" lang="en-US" altLang="ja-JP" sz="130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28</a:t>
          </a:r>
          <a:r>
            <a:rPr kumimoji="1" lang="ja-JP" altLang="ja-JP" sz="1300">
              <a:solidFill>
                <a:sysClr val="windowText" lastClr="000000"/>
              </a:solidFill>
              <a:effectLst/>
              <a:latin typeface="+mn-lt"/>
              <a:ea typeface="+mn-ea"/>
              <a:cs typeface="+mn-cs"/>
            </a:rPr>
            <a:t>年度は，</a:t>
          </a:r>
          <a:r>
            <a:rPr kumimoji="1" lang="ja-JP" altLang="en-US"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28</a:t>
          </a:r>
          <a:r>
            <a:rPr kumimoji="1" lang="ja-JP" altLang="en-US" sz="1300">
              <a:solidFill>
                <a:sysClr val="windowText" lastClr="000000"/>
              </a:solidFill>
              <a:effectLst/>
              <a:latin typeface="+mn-lt"/>
              <a:ea typeface="+mn-ea"/>
              <a:cs typeface="+mn-cs"/>
            </a:rPr>
            <a:t>年</a:t>
          </a:r>
          <a:r>
            <a:rPr kumimoji="1" lang="ja-JP" altLang="ja-JP" sz="1300">
              <a:solidFill>
                <a:sysClr val="windowText" lastClr="000000"/>
              </a:solidFill>
              <a:effectLst/>
              <a:latin typeface="+mn-lt"/>
              <a:ea typeface="+mn-ea"/>
              <a:cs typeface="+mn-cs"/>
            </a:rPr>
            <a:t>熊本地震に</a:t>
          </a:r>
          <a:r>
            <a:rPr kumimoji="1" lang="ja-JP" altLang="en-US" sz="1300">
              <a:solidFill>
                <a:sysClr val="windowText" lastClr="000000"/>
              </a:solidFill>
              <a:effectLst/>
              <a:latin typeface="+mn-lt"/>
              <a:ea typeface="+mn-ea"/>
              <a:cs typeface="+mn-cs"/>
            </a:rPr>
            <a:t>よる対応等に伴い，</a:t>
          </a:r>
          <a:r>
            <a:rPr kumimoji="1" lang="ja-JP" altLang="ja-JP" sz="1300">
              <a:solidFill>
                <a:sysClr val="windowText" lastClr="000000"/>
              </a:solidFill>
              <a:effectLst/>
              <a:latin typeface="+mn-lt"/>
              <a:ea typeface="+mn-ea"/>
              <a:cs typeface="+mn-cs"/>
            </a:rPr>
            <a:t>臨時的経費が増加したことで，経常的経費が減少し</a:t>
          </a:r>
          <a:r>
            <a:rPr kumimoji="1" lang="ja-JP" altLang="en-US" sz="1300">
              <a:solidFill>
                <a:sysClr val="windowText" lastClr="000000"/>
              </a:solidFill>
              <a:effectLst/>
              <a:latin typeface="+mn-lt"/>
              <a:ea typeface="+mn-ea"/>
              <a:cs typeface="+mn-cs"/>
            </a:rPr>
            <a:t>たが，</a:t>
          </a:r>
          <a:r>
            <a:rPr kumimoji="1" lang="ja-JP" altLang="ja-JP" sz="1300">
              <a:solidFill>
                <a:sysClr val="windowText" lastClr="000000"/>
              </a:solidFill>
              <a:effectLst/>
              <a:latin typeface="+mn-lt"/>
              <a:ea typeface="+mn-ea"/>
              <a:cs typeface="+mn-cs"/>
            </a:rPr>
            <a:t>罹災に</a:t>
          </a:r>
          <a:r>
            <a:rPr kumimoji="1" lang="ja-JP" altLang="en-US" sz="1300">
              <a:solidFill>
                <a:sysClr val="windowText" lastClr="000000"/>
              </a:solidFill>
              <a:effectLst/>
              <a:latin typeface="+mn-lt"/>
              <a:ea typeface="+mn-ea"/>
              <a:cs typeface="+mn-cs"/>
            </a:rPr>
            <a:t>伴う</a:t>
          </a:r>
          <a:r>
            <a:rPr kumimoji="1" lang="ja-JP" altLang="ja-JP" sz="1300">
              <a:solidFill>
                <a:sysClr val="windowText" lastClr="000000"/>
              </a:solidFill>
              <a:effectLst/>
              <a:latin typeface="+mn-lt"/>
              <a:ea typeface="+mn-ea"/>
              <a:cs typeface="+mn-cs"/>
            </a:rPr>
            <a:t>減免や法人税の減収等により</a:t>
          </a:r>
          <a:r>
            <a:rPr kumimoji="1" lang="ja-JP" altLang="en-US" sz="1300">
              <a:solidFill>
                <a:sysClr val="windowText" lastClr="000000"/>
              </a:solidFill>
              <a:effectLst/>
              <a:latin typeface="+mn-lt"/>
              <a:ea typeface="+mn-ea"/>
              <a:cs typeface="+mn-cs"/>
            </a:rPr>
            <a:t>自主</a:t>
          </a:r>
          <a:r>
            <a:rPr kumimoji="1" lang="ja-JP" altLang="ja-JP" sz="1300">
              <a:solidFill>
                <a:sysClr val="windowText" lastClr="000000"/>
              </a:solidFill>
              <a:effectLst/>
              <a:latin typeface="+mn-lt"/>
              <a:ea typeface="+mn-ea"/>
              <a:cs typeface="+mn-cs"/>
            </a:rPr>
            <a:t>財源</a:t>
          </a:r>
          <a:r>
            <a:rPr kumimoji="1" lang="ja-JP" altLang="en-US" sz="1300">
              <a:solidFill>
                <a:sysClr val="windowText" lastClr="000000"/>
              </a:solidFill>
              <a:effectLst/>
              <a:latin typeface="+mn-lt"/>
              <a:ea typeface="+mn-ea"/>
              <a:cs typeface="+mn-cs"/>
            </a:rPr>
            <a:t>も</a:t>
          </a:r>
          <a:r>
            <a:rPr kumimoji="1" lang="ja-JP" altLang="ja-JP" sz="1300">
              <a:solidFill>
                <a:sysClr val="windowText" lastClr="000000"/>
              </a:solidFill>
              <a:effectLst/>
              <a:latin typeface="+mn-lt"/>
              <a:ea typeface="+mn-ea"/>
              <a:cs typeface="+mn-cs"/>
            </a:rPr>
            <a:t>減少した</a:t>
          </a:r>
          <a:r>
            <a:rPr kumimoji="1" lang="ja-JP" altLang="en-US" sz="1300">
              <a:solidFill>
                <a:sysClr val="windowText" lastClr="000000"/>
              </a:solidFill>
              <a:effectLst/>
              <a:latin typeface="+mn-lt"/>
              <a:ea typeface="+mn-ea"/>
              <a:cs typeface="+mn-cs"/>
            </a:rPr>
            <a:t>ため，経常収支比率</a:t>
          </a:r>
          <a:r>
            <a:rPr kumimoji="1" lang="ja-JP" altLang="ja-JP" sz="1300">
              <a:solidFill>
                <a:sysClr val="windowText" lastClr="000000"/>
              </a:solidFill>
              <a:effectLst/>
              <a:latin typeface="+mn-lt"/>
              <a:ea typeface="+mn-ea"/>
              <a:cs typeface="+mn-cs"/>
            </a:rPr>
            <a:t>が上昇</a:t>
          </a:r>
          <a:r>
            <a:rPr kumimoji="1" lang="ja-JP" altLang="en-US" sz="1300">
              <a:solidFill>
                <a:sysClr val="windowText" lastClr="000000"/>
              </a:solidFill>
              <a:effectLst/>
              <a:latin typeface="+mn-lt"/>
              <a:ea typeface="+mn-ea"/>
              <a:cs typeface="+mn-cs"/>
            </a:rPr>
            <a:t>する結果となった</a:t>
          </a:r>
          <a:r>
            <a:rPr kumimoji="1" lang="ja-JP" altLang="ja-JP" sz="1300">
              <a:solidFill>
                <a:sysClr val="windowText" lastClr="000000"/>
              </a:solidFill>
              <a:effectLst/>
              <a:latin typeface="+mn-lt"/>
              <a:ea typeface="+mn-ea"/>
              <a:cs typeface="+mn-cs"/>
            </a:rPr>
            <a:t>。</a:t>
          </a:r>
          <a:endParaRPr lang="ja-JP" altLang="ja-JP" sz="130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300">
              <a:solidFill>
                <a:sysClr val="windowText" lastClr="000000"/>
              </a:solidFill>
              <a:effectLst/>
            </a:rPr>
            <a:t>　今後も，年々増加している扶助費や広域連合施設の建替に伴う負担金の増加，平成</a:t>
          </a:r>
          <a:r>
            <a:rPr lang="en-US" altLang="ja-JP" sz="1300">
              <a:solidFill>
                <a:sysClr val="windowText" lastClr="000000"/>
              </a:solidFill>
              <a:effectLst/>
            </a:rPr>
            <a:t>28</a:t>
          </a:r>
          <a:r>
            <a:rPr lang="ja-JP" altLang="en-US" sz="1300">
              <a:solidFill>
                <a:sysClr val="windowText" lastClr="000000"/>
              </a:solidFill>
              <a:effectLst/>
            </a:rPr>
            <a:t>年熊本地震による地方債の償還等により，厳しい財政運営となることが見込まれる。</a:t>
          </a:r>
          <a:endParaRPr lang="en-US" altLang="ja-JP" sz="130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ja-JP" sz="13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165608</xdr:rowOff>
    </xdr:from>
    <xdr:to>
      <xdr:col>7</xdr:col>
      <xdr:colOff>152400</xdr:colOff>
      <xdr:row>65</xdr:row>
      <xdr:rowOff>27178</xdr:rowOff>
    </xdr:to>
    <xdr:cxnSp macro="">
      <xdr:nvCxnSpPr>
        <xdr:cNvPr id="125" name="直線コネクタ 124"/>
        <xdr:cNvCxnSpPr/>
      </xdr:nvCxnSpPr>
      <xdr:spPr>
        <a:xfrm flipV="1">
          <a:off x="4953000" y="10109708"/>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170705</xdr:rowOff>
    </xdr:from>
    <xdr:ext cx="762000" cy="259045"/>
    <xdr:sp macro="" textlink="">
      <xdr:nvSpPr>
        <xdr:cNvPr id="126" name="財政構造の弾力性最小値テキスト"/>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102.8</a:t>
          </a:r>
          <a:endParaRPr kumimoji="1" lang="ja-JP" altLang="en-US" sz="1000" b="1">
            <a:latin typeface="ＭＳ Ｐゴシック"/>
          </a:endParaRPr>
        </a:p>
      </xdr:txBody>
    </xdr:sp>
    <xdr:clientData/>
  </xdr:oneCellAnchor>
  <xdr:twoCellAnchor>
    <xdr:from>
      <xdr:col>7</xdr:col>
      <xdr:colOff>63500</xdr:colOff>
      <xdr:row>65</xdr:row>
      <xdr:rowOff>27178</xdr:rowOff>
    </xdr:from>
    <xdr:to>
      <xdr:col>7</xdr:col>
      <xdr:colOff>241300</xdr:colOff>
      <xdr:row>65</xdr:row>
      <xdr:rowOff>27178</xdr:rowOff>
    </xdr:to>
    <xdr:cxnSp macro="">
      <xdr:nvCxnSpPr>
        <xdr:cNvPr id="127" name="直線コネクタ 126"/>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80535</xdr:rowOff>
    </xdr:from>
    <xdr:ext cx="762000" cy="259045"/>
    <xdr:sp macro="" textlink="">
      <xdr:nvSpPr>
        <xdr:cNvPr id="128" name="財政構造の弾力性最大値テキスト"/>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7</xdr:col>
      <xdr:colOff>63500</xdr:colOff>
      <xdr:row>58</xdr:row>
      <xdr:rowOff>165608</xdr:rowOff>
    </xdr:from>
    <xdr:to>
      <xdr:col>7</xdr:col>
      <xdr:colOff>241300</xdr:colOff>
      <xdr:row>58</xdr:row>
      <xdr:rowOff>165608</xdr:rowOff>
    </xdr:to>
    <xdr:cxnSp macro="">
      <xdr:nvCxnSpPr>
        <xdr:cNvPr id="129" name="直線コネクタ 128"/>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116840</xdr:rowOff>
    </xdr:from>
    <xdr:to>
      <xdr:col>7</xdr:col>
      <xdr:colOff>152400</xdr:colOff>
      <xdr:row>62</xdr:row>
      <xdr:rowOff>155448</xdr:rowOff>
    </xdr:to>
    <xdr:cxnSp macro="">
      <xdr:nvCxnSpPr>
        <xdr:cNvPr id="130" name="直線コネクタ 129"/>
        <xdr:cNvCxnSpPr/>
      </xdr:nvCxnSpPr>
      <xdr:spPr>
        <a:xfrm>
          <a:off x="4114800" y="10746740"/>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10177</xdr:rowOff>
    </xdr:from>
    <xdr:ext cx="762000" cy="259045"/>
    <xdr:sp macro="" textlink="">
      <xdr:nvSpPr>
        <xdr:cNvPr id="131" name="財政構造の弾力性平均値テキスト"/>
        <xdr:cNvSpPr txBox="1"/>
      </xdr:nvSpPr>
      <xdr:spPr>
        <a:xfrm>
          <a:off x="5041900" y="1046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92.5</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165100</xdr:rowOff>
    </xdr:from>
    <xdr:to>
      <xdr:col>7</xdr:col>
      <xdr:colOff>203200</xdr:colOff>
      <xdr:row>62</xdr:row>
      <xdr:rowOff>95250</xdr:rowOff>
    </xdr:to>
    <xdr:sp macro="" textlink="">
      <xdr:nvSpPr>
        <xdr:cNvPr id="132" name="フローチャート : 判断 131"/>
        <xdr:cNvSpPr/>
      </xdr:nvSpPr>
      <xdr:spPr>
        <a:xfrm>
          <a:off x="4902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15494</xdr:rowOff>
    </xdr:from>
    <xdr:to>
      <xdr:col>6</xdr:col>
      <xdr:colOff>0</xdr:colOff>
      <xdr:row>62</xdr:row>
      <xdr:rowOff>116840</xdr:rowOff>
    </xdr:to>
    <xdr:cxnSp macro="">
      <xdr:nvCxnSpPr>
        <xdr:cNvPr id="133" name="直線コネクタ 132"/>
        <xdr:cNvCxnSpPr/>
      </xdr:nvCxnSpPr>
      <xdr:spPr>
        <a:xfrm>
          <a:off x="3225800" y="10645394"/>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162814</xdr:rowOff>
    </xdr:from>
    <xdr:to>
      <xdr:col>6</xdr:col>
      <xdr:colOff>50800</xdr:colOff>
      <xdr:row>61</xdr:row>
      <xdr:rowOff>92964</xdr:rowOff>
    </xdr:to>
    <xdr:sp macro="" textlink="">
      <xdr:nvSpPr>
        <xdr:cNvPr id="134" name="フローチャート : 判断 133"/>
        <xdr:cNvSpPr/>
      </xdr:nvSpPr>
      <xdr:spPr>
        <a:xfrm>
          <a:off x="4064000" y="1044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103141</xdr:rowOff>
    </xdr:from>
    <xdr:ext cx="736600" cy="259045"/>
    <xdr:sp macro="" textlink="">
      <xdr:nvSpPr>
        <xdr:cNvPr id="135" name="テキスト ボックス 134"/>
        <xdr:cNvSpPr txBox="1"/>
      </xdr:nvSpPr>
      <xdr:spPr>
        <a:xfrm>
          <a:off x="3733800" y="10218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51816</xdr:rowOff>
    </xdr:from>
    <xdr:to>
      <xdr:col>4</xdr:col>
      <xdr:colOff>482600</xdr:colOff>
      <xdr:row>62</xdr:row>
      <xdr:rowOff>15494</xdr:rowOff>
    </xdr:to>
    <xdr:cxnSp macro="">
      <xdr:nvCxnSpPr>
        <xdr:cNvPr id="136" name="直線コネクタ 135"/>
        <xdr:cNvCxnSpPr/>
      </xdr:nvCxnSpPr>
      <xdr:spPr>
        <a:xfrm>
          <a:off x="2336800" y="10510266"/>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49276</xdr:rowOff>
    </xdr:from>
    <xdr:to>
      <xdr:col>4</xdr:col>
      <xdr:colOff>533400</xdr:colOff>
      <xdr:row>61</xdr:row>
      <xdr:rowOff>150876</xdr:rowOff>
    </xdr:to>
    <xdr:sp macro="" textlink="">
      <xdr:nvSpPr>
        <xdr:cNvPr id="137" name="フローチャート : 判断 136"/>
        <xdr:cNvSpPr/>
      </xdr:nvSpPr>
      <xdr:spPr>
        <a:xfrm>
          <a:off x="3175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161053</xdr:rowOff>
    </xdr:from>
    <xdr:ext cx="762000" cy="259045"/>
    <xdr:sp macro="" textlink="">
      <xdr:nvSpPr>
        <xdr:cNvPr id="138" name="テキスト ボックス 137"/>
        <xdr:cNvSpPr txBox="1"/>
      </xdr:nvSpPr>
      <xdr:spPr>
        <a:xfrm>
          <a:off x="2844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51816</xdr:rowOff>
    </xdr:from>
    <xdr:to>
      <xdr:col>3</xdr:col>
      <xdr:colOff>279400</xdr:colOff>
      <xdr:row>61</xdr:row>
      <xdr:rowOff>124206</xdr:rowOff>
    </xdr:to>
    <xdr:cxnSp macro="">
      <xdr:nvCxnSpPr>
        <xdr:cNvPr id="139" name="直線コネクタ 138"/>
        <xdr:cNvCxnSpPr/>
      </xdr:nvCxnSpPr>
      <xdr:spPr>
        <a:xfrm flipV="1">
          <a:off x="1447800" y="1051026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153162</xdr:rowOff>
    </xdr:from>
    <xdr:to>
      <xdr:col>3</xdr:col>
      <xdr:colOff>330200</xdr:colOff>
      <xdr:row>61</xdr:row>
      <xdr:rowOff>83312</xdr:rowOff>
    </xdr:to>
    <xdr:sp macro="" textlink="">
      <xdr:nvSpPr>
        <xdr:cNvPr id="140" name="フローチャート : 判断 139"/>
        <xdr:cNvSpPr/>
      </xdr:nvSpPr>
      <xdr:spPr>
        <a:xfrm>
          <a:off x="2286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93489</xdr:rowOff>
    </xdr:from>
    <xdr:ext cx="762000" cy="259045"/>
    <xdr:sp macro="" textlink="">
      <xdr:nvSpPr>
        <xdr:cNvPr id="141" name="テキスト ボックス 140"/>
        <xdr:cNvSpPr txBox="1"/>
      </xdr:nvSpPr>
      <xdr:spPr>
        <a:xfrm>
          <a:off x="1955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25146</xdr:rowOff>
    </xdr:from>
    <xdr:to>
      <xdr:col>2</xdr:col>
      <xdr:colOff>127000</xdr:colOff>
      <xdr:row>61</xdr:row>
      <xdr:rowOff>126746</xdr:rowOff>
    </xdr:to>
    <xdr:sp macro="" textlink="">
      <xdr:nvSpPr>
        <xdr:cNvPr id="142" name="フローチャート : 判断 141"/>
        <xdr:cNvSpPr/>
      </xdr:nvSpPr>
      <xdr:spPr>
        <a:xfrm>
          <a:off x="1397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136923</xdr:rowOff>
    </xdr:from>
    <xdr:ext cx="762000" cy="259045"/>
    <xdr:sp macro="" textlink="">
      <xdr:nvSpPr>
        <xdr:cNvPr id="143" name="テキスト ボックス 142"/>
        <xdr:cNvSpPr txBox="1"/>
      </xdr:nvSpPr>
      <xdr:spPr>
        <a:xfrm>
          <a:off x="1066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104648</xdr:rowOff>
    </xdr:from>
    <xdr:to>
      <xdr:col>7</xdr:col>
      <xdr:colOff>203200</xdr:colOff>
      <xdr:row>63</xdr:row>
      <xdr:rowOff>34798</xdr:rowOff>
    </xdr:to>
    <xdr:sp macro="" textlink="">
      <xdr:nvSpPr>
        <xdr:cNvPr id="149" name="円/楕円 148"/>
        <xdr:cNvSpPr/>
      </xdr:nvSpPr>
      <xdr:spPr>
        <a:xfrm>
          <a:off x="49022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76725</xdr:rowOff>
    </xdr:from>
    <xdr:ext cx="762000" cy="259045"/>
    <xdr:sp macro="" textlink="">
      <xdr:nvSpPr>
        <xdr:cNvPr id="150" name="財政構造の弾力性該当値テキスト"/>
        <xdr:cNvSpPr txBox="1"/>
      </xdr:nvSpPr>
      <xdr:spPr>
        <a:xfrm>
          <a:off x="5041900" y="1070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66040</xdr:rowOff>
    </xdr:from>
    <xdr:to>
      <xdr:col>6</xdr:col>
      <xdr:colOff>50800</xdr:colOff>
      <xdr:row>62</xdr:row>
      <xdr:rowOff>167640</xdr:rowOff>
    </xdr:to>
    <xdr:sp macro="" textlink="">
      <xdr:nvSpPr>
        <xdr:cNvPr id="151" name="円/楕円 150"/>
        <xdr:cNvSpPr/>
      </xdr:nvSpPr>
      <xdr:spPr>
        <a:xfrm>
          <a:off x="4064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152417</xdr:rowOff>
    </xdr:from>
    <xdr:ext cx="736600" cy="259045"/>
    <xdr:sp macro="" textlink="">
      <xdr:nvSpPr>
        <xdr:cNvPr id="152" name="テキスト ボックス 151"/>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94.0</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136144</xdr:rowOff>
    </xdr:from>
    <xdr:to>
      <xdr:col>4</xdr:col>
      <xdr:colOff>533400</xdr:colOff>
      <xdr:row>62</xdr:row>
      <xdr:rowOff>66294</xdr:rowOff>
    </xdr:to>
    <xdr:sp macro="" textlink="">
      <xdr:nvSpPr>
        <xdr:cNvPr id="153" name="円/楕円 152"/>
        <xdr:cNvSpPr/>
      </xdr:nvSpPr>
      <xdr:spPr>
        <a:xfrm>
          <a:off x="3175000" y="1059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51071</xdr:rowOff>
    </xdr:from>
    <xdr:ext cx="762000" cy="259045"/>
    <xdr:sp macro="" textlink="">
      <xdr:nvSpPr>
        <xdr:cNvPr id="154" name="テキスト ボックス 153"/>
        <xdr:cNvSpPr txBox="1"/>
      </xdr:nvSpPr>
      <xdr:spPr>
        <a:xfrm>
          <a:off x="2844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1016</xdr:rowOff>
    </xdr:from>
    <xdr:to>
      <xdr:col>3</xdr:col>
      <xdr:colOff>330200</xdr:colOff>
      <xdr:row>61</xdr:row>
      <xdr:rowOff>102616</xdr:rowOff>
    </xdr:to>
    <xdr:sp macro="" textlink="">
      <xdr:nvSpPr>
        <xdr:cNvPr id="155" name="円/楕円 154"/>
        <xdr:cNvSpPr/>
      </xdr:nvSpPr>
      <xdr:spPr>
        <a:xfrm>
          <a:off x="2286000" y="104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87393</xdr:rowOff>
    </xdr:from>
    <xdr:ext cx="762000" cy="259045"/>
    <xdr:sp macro="" textlink="">
      <xdr:nvSpPr>
        <xdr:cNvPr id="156" name="テキスト ボックス 155"/>
        <xdr:cNvSpPr txBox="1"/>
      </xdr:nvSpPr>
      <xdr:spPr>
        <a:xfrm>
          <a:off x="1955800" y="1054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73406</xdr:rowOff>
    </xdr:from>
    <xdr:to>
      <xdr:col>2</xdr:col>
      <xdr:colOff>127000</xdr:colOff>
      <xdr:row>62</xdr:row>
      <xdr:rowOff>3556</xdr:rowOff>
    </xdr:to>
    <xdr:sp macro="" textlink="">
      <xdr:nvSpPr>
        <xdr:cNvPr id="157" name="円/楕円 156"/>
        <xdr:cNvSpPr/>
      </xdr:nvSpPr>
      <xdr:spPr>
        <a:xfrm>
          <a:off x="13970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159783</xdr:rowOff>
    </xdr:from>
    <xdr:ext cx="762000" cy="259045"/>
    <xdr:sp macro="" textlink="">
      <xdr:nvSpPr>
        <xdr:cNvPr id="158" name="テキスト ボックス 157"/>
        <xdr:cNvSpPr txBox="1"/>
      </xdr:nvSpPr>
      <xdr:spPr>
        <a:xfrm>
          <a:off x="1066800" y="1061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90.6</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[139,316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ysClr val="windowText" lastClr="000000"/>
              </a:solidFill>
              <a:effectLst/>
              <a:latin typeface="+mn-lt"/>
              <a:ea typeface="+mn-ea"/>
              <a:cs typeface="+mn-cs"/>
            </a:rPr>
            <a:t>財政健全化プランによる職員数の削減</a:t>
          </a:r>
          <a:r>
            <a:rPr kumimoji="1" lang="ja-JP" altLang="en-US" sz="1300">
              <a:solidFill>
                <a:sysClr val="windowText" lastClr="000000"/>
              </a:solidFill>
              <a:effectLst/>
              <a:latin typeface="+mn-lt"/>
              <a:ea typeface="+mn-ea"/>
              <a:cs typeface="+mn-cs"/>
            </a:rPr>
            <a:t>等により，ここ数年は，類似団体に比べ低い数値を維持してきたが，平成</a:t>
          </a:r>
          <a:r>
            <a:rPr kumimoji="1" lang="en-US" altLang="ja-JP" sz="1300">
              <a:solidFill>
                <a:sysClr val="windowText" lastClr="000000"/>
              </a:solidFill>
              <a:effectLst/>
              <a:latin typeface="+mn-lt"/>
              <a:ea typeface="+mn-ea"/>
              <a:cs typeface="+mn-cs"/>
            </a:rPr>
            <a:t>28</a:t>
          </a:r>
          <a:r>
            <a:rPr kumimoji="1" lang="ja-JP" altLang="en-US" sz="1300">
              <a:solidFill>
                <a:sysClr val="windowText" lastClr="000000"/>
              </a:solidFill>
              <a:effectLst/>
              <a:latin typeface="+mn-lt"/>
              <a:ea typeface="+mn-ea"/>
              <a:cs typeface="+mn-cs"/>
            </a:rPr>
            <a:t>年</a:t>
          </a:r>
          <a:r>
            <a:rPr kumimoji="1" lang="ja-JP" altLang="en-US" sz="1300">
              <a:solidFill>
                <a:sysClr val="windowText" lastClr="000000"/>
              </a:solidFill>
              <a:latin typeface="+mn-lt"/>
            </a:rPr>
            <a:t>熊本地震により災害廃棄物の処分に要する経費（物件費）が大幅に増加した。</a:t>
          </a:r>
          <a:endParaRPr kumimoji="1" lang="en-US" altLang="ja-JP" sz="1300">
            <a:solidFill>
              <a:sysClr val="windowText" lastClr="000000"/>
            </a:solidFill>
            <a:latin typeface="+mn-lt"/>
          </a:endParaRPr>
        </a:p>
        <a:p>
          <a:r>
            <a:rPr kumimoji="1" lang="ja-JP" altLang="en-US" sz="1300">
              <a:solidFill>
                <a:sysClr val="windowText" lastClr="000000"/>
              </a:solidFill>
              <a:latin typeface="+mn-lt"/>
            </a:rPr>
            <a:t>　平成</a:t>
          </a:r>
          <a:r>
            <a:rPr kumimoji="1" lang="en-US" altLang="ja-JP" sz="1300">
              <a:solidFill>
                <a:sysClr val="windowText" lastClr="000000"/>
              </a:solidFill>
              <a:latin typeface="+mn-lt"/>
            </a:rPr>
            <a:t>29</a:t>
          </a:r>
          <a:r>
            <a:rPr kumimoji="1" lang="ja-JP" altLang="en-US" sz="1300">
              <a:solidFill>
                <a:sysClr val="windowText" lastClr="000000"/>
              </a:solidFill>
              <a:latin typeface="+mn-lt"/>
            </a:rPr>
            <a:t>年度も継続して災害廃棄物の処分を行っていくため，類似団体内平均値を上回ることが予想</a:t>
          </a:r>
          <a:r>
            <a:rPr kumimoji="1" lang="ja-JP" altLang="en-US" sz="1300" strike="noStrike">
              <a:solidFill>
                <a:sysClr val="windowText" lastClr="000000"/>
              </a:solidFill>
              <a:latin typeface="+mn-lt"/>
            </a:rPr>
            <a:t>される</a:t>
          </a:r>
          <a:r>
            <a:rPr kumimoji="1" lang="ja-JP" altLang="en-US" sz="1300" strike="noStrike" baseline="0">
              <a:solidFill>
                <a:sysClr val="windowText" lastClr="000000"/>
              </a:solidFill>
              <a:latin typeface="+mn-lt"/>
            </a:rPr>
            <a:t>。</a:t>
          </a:r>
          <a:endParaRPr kumimoji="1" lang="en-US" altLang="ja-JP" sz="1300" strike="noStrike" baseline="0">
            <a:solidFill>
              <a:sysClr val="windowText" lastClr="000000"/>
            </a:solidFill>
            <a:latin typeface="+mn-lt"/>
          </a:endParaRPr>
        </a:p>
        <a:p>
          <a:r>
            <a:rPr kumimoji="1" lang="ja-JP" altLang="en-US" sz="1300" strike="noStrike" baseline="0">
              <a:solidFill>
                <a:sysClr val="windowText" lastClr="000000"/>
              </a:solidFill>
              <a:latin typeface="+mn-lt"/>
            </a:rPr>
            <a:t>　</a:t>
          </a:r>
          <a:r>
            <a:rPr kumimoji="1" lang="ja-JP" altLang="en-US" sz="1300">
              <a:solidFill>
                <a:sysClr val="windowText" lastClr="000000"/>
              </a:solidFill>
              <a:latin typeface="+mn-lt"/>
            </a:rPr>
            <a:t>平成</a:t>
          </a:r>
          <a:r>
            <a:rPr kumimoji="1" lang="en-US" altLang="ja-JP" sz="1300">
              <a:solidFill>
                <a:sysClr val="windowText" lastClr="000000"/>
              </a:solidFill>
              <a:latin typeface="+mn-lt"/>
            </a:rPr>
            <a:t>30</a:t>
          </a:r>
          <a:r>
            <a:rPr kumimoji="1" lang="ja-JP" altLang="en-US" sz="1300">
              <a:solidFill>
                <a:sysClr val="windowText" lastClr="000000"/>
              </a:solidFill>
              <a:latin typeface="+mn-lt"/>
            </a:rPr>
            <a:t>年度以降は職員数の増員により，人件費の増加が見込まれるものの，災害廃棄物処分に係る経費の減により</a:t>
          </a:r>
          <a:r>
            <a:rPr kumimoji="1" lang="ja-JP" altLang="ja-JP" sz="1100">
              <a:solidFill>
                <a:sysClr val="windowText" lastClr="000000"/>
              </a:solidFill>
              <a:effectLst/>
              <a:latin typeface="+mn-lt"/>
              <a:ea typeface="+mn-ea"/>
              <a:cs typeface="+mn-cs"/>
            </a:rPr>
            <a:t>，</a:t>
          </a:r>
          <a:r>
            <a:rPr kumimoji="1" lang="ja-JP" altLang="en-US" sz="1300">
              <a:solidFill>
                <a:sysClr val="windowText" lastClr="000000"/>
              </a:solidFill>
              <a:latin typeface="+mn-lt"/>
            </a:rPr>
            <a:t>決算額は全体として減少することが見込まれる。</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163035</xdr:rowOff>
    </xdr:from>
    <xdr:to>
      <xdr:col>7</xdr:col>
      <xdr:colOff>152400</xdr:colOff>
      <xdr:row>89</xdr:row>
      <xdr:rowOff>94848</xdr:rowOff>
    </xdr:to>
    <xdr:cxnSp macro="">
      <xdr:nvCxnSpPr>
        <xdr:cNvPr id="186" name="直線コネクタ 185"/>
        <xdr:cNvCxnSpPr/>
      </xdr:nvCxnSpPr>
      <xdr:spPr>
        <a:xfrm flipV="1">
          <a:off x="4953000" y="13879035"/>
          <a:ext cx="0" cy="14748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66925</xdr:rowOff>
    </xdr:from>
    <xdr:ext cx="762000" cy="259045"/>
    <xdr:sp macro="" textlink="">
      <xdr:nvSpPr>
        <xdr:cNvPr id="187" name="人件費・物件費等の状況最小値テキスト"/>
        <xdr:cNvSpPr txBox="1"/>
      </xdr:nvSpPr>
      <xdr:spPr>
        <a:xfrm>
          <a:off x="5041900" y="15325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405,180</a:t>
          </a:r>
          <a:endParaRPr kumimoji="1" lang="ja-JP" altLang="en-US" sz="1000" b="1">
            <a:latin typeface="ＭＳ Ｐゴシック"/>
          </a:endParaRPr>
        </a:p>
      </xdr:txBody>
    </xdr:sp>
    <xdr:clientData/>
  </xdr:oneCellAnchor>
  <xdr:twoCellAnchor>
    <xdr:from>
      <xdr:col>7</xdr:col>
      <xdr:colOff>63500</xdr:colOff>
      <xdr:row>89</xdr:row>
      <xdr:rowOff>94848</xdr:rowOff>
    </xdr:from>
    <xdr:to>
      <xdr:col>7</xdr:col>
      <xdr:colOff>241300</xdr:colOff>
      <xdr:row>89</xdr:row>
      <xdr:rowOff>94848</xdr:rowOff>
    </xdr:to>
    <xdr:cxnSp macro="">
      <xdr:nvCxnSpPr>
        <xdr:cNvPr id="188" name="直線コネクタ 187"/>
        <xdr:cNvCxnSpPr/>
      </xdr:nvCxnSpPr>
      <xdr:spPr>
        <a:xfrm>
          <a:off x="4864100" y="1535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77962</xdr:rowOff>
    </xdr:from>
    <xdr:ext cx="762000" cy="259045"/>
    <xdr:sp macro="" textlink="">
      <xdr:nvSpPr>
        <xdr:cNvPr id="189" name="人件費・物件費等の状況最大値テキスト"/>
        <xdr:cNvSpPr txBox="1"/>
      </xdr:nvSpPr>
      <xdr:spPr>
        <a:xfrm>
          <a:off x="5041900" y="1362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99,572</a:t>
          </a:r>
          <a:endParaRPr kumimoji="1" lang="ja-JP" altLang="en-US" sz="1000" b="1">
            <a:latin typeface="ＭＳ Ｐゴシック"/>
          </a:endParaRPr>
        </a:p>
      </xdr:txBody>
    </xdr:sp>
    <xdr:clientData/>
  </xdr:oneCellAnchor>
  <xdr:twoCellAnchor>
    <xdr:from>
      <xdr:col>7</xdr:col>
      <xdr:colOff>63500</xdr:colOff>
      <xdr:row>80</xdr:row>
      <xdr:rowOff>163035</xdr:rowOff>
    </xdr:from>
    <xdr:to>
      <xdr:col>7</xdr:col>
      <xdr:colOff>241300</xdr:colOff>
      <xdr:row>80</xdr:row>
      <xdr:rowOff>163035</xdr:rowOff>
    </xdr:to>
    <xdr:cxnSp macro="">
      <xdr:nvCxnSpPr>
        <xdr:cNvPr id="190" name="直線コネクタ 189"/>
        <xdr:cNvCxnSpPr/>
      </xdr:nvCxnSpPr>
      <xdr:spPr>
        <a:xfrm>
          <a:off x="4864100" y="1387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131863</xdr:rowOff>
    </xdr:from>
    <xdr:to>
      <xdr:col>7</xdr:col>
      <xdr:colOff>152400</xdr:colOff>
      <xdr:row>82</xdr:row>
      <xdr:rowOff>11939</xdr:rowOff>
    </xdr:to>
    <xdr:cxnSp macro="">
      <xdr:nvCxnSpPr>
        <xdr:cNvPr id="191" name="直線コネクタ 190"/>
        <xdr:cNvCxnSpPr/>
      </xdr:nvCxnSpPr>
      <xdr:spPr>
        <a:xfrm>
          <a:off x="4114800" y="13847863"/>
          <a:ext cx="838200" cy="22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161540</xdr:rowOff>
    </xdr:from>
    <xdr:ext cx="762000" cy="259045"/>
    <xdr:sp macro="" textlink="">
      <xdr:nvSpPr>
        <xdr:cNvPr id="192" name="人件費・物件費等の状況平均値テキスト"/>
        <xdr:cNvSpPr txBox="1"/>
      </xdr:nvSpPr>
      <xdr:spPr>
        <a:xfrm>
          <a:off x="5041900" y="140489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151,101</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18013</xdr:rowOff>
    </xdr:from>
    <xdr:to>
      <xdr:col>7</xdr:col>
      <xdr:colOff>203200</xdr:colOff>
      <xdr:row>82</xdr:row>
      <xdr:rowOff>119613</xdr:rowOff>
    </xdr:to>
    <xdr:sp macro="" textlink="">
      <xdr:nvSpPr>
        <xdr:cNvPr id="193" name="フローチャート : 判断 192"/>
        <xdr:cNvSpPr/>
      </xdr:nvSpPr>
      <xdr:spPr>
        <a:xfrm>
          <a:off x="4902200" y="1407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116807</xdr:rowOff>
    </xdr:from>
    <xdr:to>
      <xdr:col>6</xdr:col>
      <xdr:colOff>0</xdr:colOff>
      <xdr:row>80</xdr:row>
      <xdr:rowOff>131863</xdr:rowOff>
    </xdr:to>
    <xdr:cxnSp macro="">
      <xdr:nvCxnSpPr>
        <xdr:cNvPr id="194" name="直線コネクタ 193"/>
        <xdr:cNvCxnSpPr/>
      </xdr:nvCxnSpPr>
      <xdr:spPr>
        <a:xfrm>
          <a:off x="3225800" y="13832807"/>
          <a:ext cx="889000" cy="1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46830</xdr:rowOff>
    </xdr:from>
    <xdr:to>
      <xdr:col>6</xdr:col>
      <xdr:colOff>50800</xdr:colOff>
      <xdr:row>82</xdr:row>
      <xdr:rowOff>148430</xdr:rowOff>
    </xdr:to>
    <xdr:sp macro="" textlink="">
      <xdr:nvSpPr>
        <xdr:cNvPr id="195" name="フローチャート : 判断 194"/>
        <xdr:cNvSpPr/>
      </xdr:nvSpPr>
      <xdr:spPr>
        <a:xfrm>
          <a:off x="4064000" y="141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133207</xdr:rowOff>
    </xdr:from>
    <xdr:ext cx="736600" cy="259045"/>
    <xdr:sp macro="" textlink="">
      <xdr:nvSpPr>
        <xdr:cNvPr id="196" name="テキスト ボックス 195"/>
        <xdr:cNvSpPr txBox="1"/>
      </xdr:nvSpPr>
      <xdr:spPr>
        <a:xfrm>
          <a:off x="3733800" y="14192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99316</xdr:rowOff>
    </xdr:from>
    <xdr:to>
      <xdr:col>4</xdr:col>
      <xdr:colOff>482600</xdr:colOff>
      <xdr:row>80</xdr:row>
      <xdr:rowOff>116807</xdr:rowOff>
    </xdr:to>
    <xdr:cxnSp macro="">
      <xdr:nvCxnSpPr>
        <xdr:cNvPr id="197" name="直線コネクタ 196"/>
        <xdr:cNvCxnSpPr/>
      </xdr:nvCxnSpPr>
      <xdr:spPr>
        <a:xfrm>
          <a:off x="2336800" y="13815316"/>
          <a:ext cx="889000" cy="1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23120</xdr:rowOff>
    </xdr:from>
    <xdr:to>
      <xdr:col>4</xdr:col>
      <xdr:colOff>533400</xdr:colOff>
      <xdr:row>82</xdr:row>
      <xdr:rowOff>124720</xdr:rowOff>
    </xdr:to>
    <xdr:sp macro="" textlink="">
      <xdr:nvSpPr>
        <xdr:cNvPr id="198" name="フローチャート : 判断 197"/>
        <xdr:cNvSpPr/>
      </xdr:nvSpPr>
      <xdr:spPr>
        <a:xfrm>
          <a:off x="3175000" y="14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109497</xdr:rowOff>
    </xdr:from>
    <xdr:ext cx="762000" cy="259045"/>
    <xdr:sp macro="" textlink="">
      <xdr:nvSpPr>
        <xdr:cNvPr id="199" name="テキスト ボックス 198"/>
        <xdr:cNvSpPr txBox="1"/>
      </xdr:nvSpPr>
      <xdr:spPr>
        <a:xfrm>
          <a:off x="2844800" y="14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99316</xdr:rowOff>
    </xdr:from>
    <xdr:to>
      <xdr:col>3</xdr:col>
      <xdr:colOff>279400</xdr:colOff>
      <xdr:row>80</xdr:row>
      <xdr:rowOff>103352</xdr:rowOff>
    </xdr:to>
    <xdr:cxnSp macro="">
      <xdr:nvCxnSpPr>
        <xdr:cNvPr id="200" name="直線コネクタ 199"/>
        <xdr:cNvCxnSpPr/>
      </xdr:nvCxnSpPr>
      <xdr:spPr>
        <a:xfrm flipV="1">
          <a:off x="1447800" y="13815316"/>
          <a:ext cx="889000" cy="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380</xdr:rowOff>
    </xdr:from>
    <xdr:to>
      <xdr:col>3</xdr:col>
      <xdr:colOff>330200</xdr:colOff>
      <xdr:row>82</xdr:row>
      <xdr:rowOff>101980</xdr:rowOff>
    </xdr:to>
    <xdr:sp macro="" textlink="">
      <xdr:nvSpPr>
        <xdr:cNvPr id="201" name="フローチャート : 判断 200"/>
        <xdr:cNvSpPr/>
      </xdr:nvSpPr>
      <xdr:spPr>
        <a:xfrm>
          <a:off x="2286000" y="1405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86757</xdr:rowOff>
    </xdr:from>
    <xdr:ext cx="762000" cy="259045"/>
    <xdr:sp macro="" textlink="">
      <xdr:nvSpPr>
        <xdr:cNvPr id="202" name="テキスト ボックス 201"/>
        <xdr:cNvSpPr txBox="1"/>
      </xdr:nvSpPr>
      <xdr:spPr>
        <a:xfrm>
          <a:off x="1955800" y="1414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9356</xdr:rowOff>
    </xdr:from>
    <xdr:to>
      <xdr:col>2</xdr:col>
      <xdr:colOff>127000</xdr:colOff>
      <xdr:row>82</xdr:row>
      <xdr:rowOff>110956</xdr:rowOff>
    </xdr:to>
    <xdr:sp macro="" textlink="">
      <xdr:nvSpPr>
        <xdr:cNvPr id="203" name="フローチャート : 判断 202"/>
        <xdr:cNvSpPr/>
      </xdr:nvSpPr>
      <xdr:spPr>
        <a:xfrm>
          <a:off x="1397000" y="140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95733</xdr:rowOff>
    </xdr:from>
    <xdr:ext cx="762000" cy="259045"/>
    <xdr:sp macro="" textlink="">
      <xdr:nvSpPr>
        <xdr:cNvPr id="204" name="テキスト ボックス 203"/>
        <xdr:cNvSpPr txBox="1"/>
      </xdr:nvSpPr>
      <xdr:spPr>
        <a:xfrm>
          <a:off x="1066800" y="141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81</xdr:row>
      <xdr:rowOff>132589</xdr:rowOff>
    </xdr:from>
    <xdr:to>
      <xdr:col>7</xdr:col>
      <xdr:colOff>203200</xdr:colOff>
      <xdr:row>82</xdr:row>
      <xdr:rowOff>62739</xdr:rowOff>
    </xdr:to>
    <xdr:sp macro="" textlink="">
      <xdr:nvSpPr>
        <xdr:cNvPr id="210" name="円/楕円 209"/>
        <xdr:cNvSpPr/>
      </xdr:nvSpPr>
      <xdr:spPr>
        <a:xfrm>
          <a:off x="4902200" y="1402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149116</xdr:rowOff>
    </xdr:from>
    <xdr:ext cx="762000" cy="259045"/>
    <xdr:sp macro="" textlink="">
      <xdr:nvSpPr>
        <xdr:cNvPr id="211" name="人件費・物件費等の状況該当値テキスト"/>
        <xdr:cNvSpPr txBox="1"/>
      </xdr:nvSpPr>
      <xdr:spPr>
        <a:xfrm>
          <a:off x="5041900" y="13865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139,316</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81063</xdr:rowOff>
    </xdr:from>
    <xdr:to>
      <xdr:col>6</xdr:col>
      <xdr:colOff>50800</xdr:colOff>
      <xdr:row>81</xdr:row>
      <xdr:rowOff>11213</xdr:rowOff>
    </xdr:to>
    <xdr:sp macro="" textlink="">
      <xdr:nvSpPr>
        <xdr:cNvPr id="212" name="円/楕円 211"/>
        <xdr:cNvSpPr/>
      </xdr:nvSpPr>
      <xdr:spPr>
        <a:xfrm>
          <a:off x="4064000" y="1379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21390</xdr:rowOff>
    </xdr:from>
    <xdr:ext cx="736600" cy="259045"/>
    <xdr:sp macro="" textlink="">
      <xdr:nvSpPr>
        <xdr:cNvPr id="213" name="テキスト ボックス 212"/>
        <xdr:cNvSpPr txBox="1"/>
      </xdr:nvSpPr>
      <xdr:spPr>
        <a:xfrm>
          <a:off x="3733800" y="13565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93,113</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66007</xdr:rowOff>
    </xdr:from>
    <xdr:to>
      <xdr:col>4</xdr:col>
      <xdr:colOff>533400</xdr:colOff>
      <xdr:row>80</xdr:row>
      <xdr:rowOff>167607</xdr:rowOff>
    </xdr:to>
    <xdr:sp macro="" textlink="">
      <xdr:nvSpPr>
        <xdr:cNvPr id="214" name="円/楕円 213"/>
        <xdr:cNvSpPr/>
      </xdr:nvSpPr>
      <xdr:spPr>
        <a:xfrm>
          <a:off x="3175000" y="1378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6334</xdr:rowOff>
    </xdr:from>
    <xdr:ext cx="762000" cy="259045"/>
    <xdr:sp macro="" textlink="">
      <xdr:nvSpPr>
        <xdr:cNvPr id="215" name="テキスト ボックス 214"/>
        <xdr:cNvSpPr txBox="1"/>
      </xdr:nvSpPr>
      <xdr:spPr>
        <a:xfrm>
          <a:off x="2844800" y="1355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89,993</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48516</xdr:rowOff>
    </xdr:from>
    <xdr:to>
      <xdr:col>3</xdr:col>
      <xdr:colOff>330200</xdr:colOff>
      <xdr:row>80</xdr:row>
      <xdr:rowOff>150116</xdr:rowOff>
    </xdr:to>
    <xdr:sp macro="" textlink="">
      <xdr:nvSpPr>
        <xdr:cNvPr id="216" name="円/楕円 215"/>
        <xdr:cNvSpPr/>
      </xdr:nvSpPr>
      <xdr:spPr>
        <a:xfrm>
          <a:off x="2286000" y="1376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78</xdr:row>
      <xdr:rowOff>160293</xdr:rowOff>
    </xdr:from>
    <xdr:ext cx="762000" cy="259045"/>
    <xdr:sp macro="" textlink="">
      <xdr:nvSpPr>
        <xdr:cNvPr id="217" name="テキスト ボックス 216"/>
        <xdr:cNvSpPr txBox="1"/>
      </xdr:nvSpPr>
      <xdr:spPr>
        <a:xfrm>
          <a:off x="1955800" y="1353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86,369</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52552</xdr:rowOff>
    </xdr:from>
    <xdr:to>
      <xdr:col>2</xdr:col>
      <xdr:colOff>127000</xdr:colOff>
      <xdr:row>80</xdr:row>
      <xdr:rowOff>154152</xdr:rowOff>
    </xdr:to>
    <xdr:sp macro="" textlink="">
      <xdr:nvSpPr>
        <xdr:cNvPr id="218" name="円/楕円 217"/>
        <xdr:cNvSpPr/>
      </xdr:nvSpPr>
      <xdr:spPr>
        <a:xfrm>
          <a:off x="1397000" y="1376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78</xdr:row>
      <xdr:rowOff>164329</xdr:rowOff>
    </xdr:from>
    <xdr:ext cx="762000" cy="259045"/>
    <xdr:sp macro="" textlink="">
      <xdr:nvSpPr>
        <xdr:cNvPr id="219" name="テキスト ボックス 218"/>
        <xdr:cNvSpPr txBox="1"/>
      </xdr:nvSpPr>
      <xdr:spPr>
        <a:xfrm>
          <a:off x="1066800" y="1353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87,205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22/36</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給与水準については，前年に比べ</a:t>
          </a:r>
          <a:r>
            <a:rPr kumimoji="1" lang="en-US" altLang="ja-JP" sz="1300">
              <a:solidFill>
                <a:schemeClr val="dk1"/>
              </a:solidFill>
              <a:effectLst/>
              <a:latin typeface="+mn-lt"/>
              <a:ea typeface="+mn-ea"/>
              <a:cs typeface="+mn-cs"/>
            </a:rPr>
            <a:t>1.4</a:t>
          </a:r>
          <a:r>
            <a:rPr kumimoji="1" lang="ja-JP" altLang="ja-JP" sz="1300">
              <a:solidFill>
                <a:schemeClr val="dk1"/>
              </a:solidFill>
              <a:effectLst/>
              <a:latin typeface="+mn-lt"/>
              <a:ea typeface="+mn-ea"/>
              <a:cs typeface="+mn-cs"/>
            </a:rPr>
            <a:t>ポイント減少した。</a:t>
          </a:r>
          <a:endParaRPr lang="ja-JP" altLang="ja-JP" sz="1300">
            <a:effectLst/>
          </a:endParaRPr>
        </a:p>
        <a:p>
          <a:r>
            <a:rPr kumimoji="1" lang="ja-JP" altLang="ja-JP" sz="1300">
              <a:solidFill>
                <a:schemeClr val="dk1"/>
              </a:solidFill>
              <a:effectLst/>
              <a:latin typeface="+mn-lt"/>
              <a:ea typeface="+mn-ea"/>
              <a:cs typeface="+mn-cs"/>
            </a:rPr>
            <a:t>要因としては，平成</a:t>
          </a:r>
          <a:r>
            <a:rPr kumimoji="1" lang="en-US" altLang="ja-JP" sz="1300">
              <a:solidFill>
                <a:schemeClr val="dk1"/>
              </a:solidFill>
              <a:effectLst/>
              <a:latin typeface="+mn-lt"/>
              <a:ea typeface="+mn-ea"/>
              <a:cs typeface="+mn-cs"/>
            </a:rPr>
            <a:t>16</a:t>
          </a:r>
          <a:r>
            <a:rPr kumimoji="1" lang="ja-JP" altLang="ja-JP" sz="1300">
              <a:solidFill>
                <a:schemeClr val="dk1"/>
              </a:solidFill>
              <a:effectLst/>
              <a:latin typeface="+mn-lt"/>
              <a:ea typeface="+mn-ea"/>
              <a:cs typeface="+mn-cs"/>
            </a:rPr>
            <a:t>年度から導入している人事評価制度による査定昇給が，平成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年熊本地震の影響により実施できず，全職員を「標準」の</a:t>
          </a:r>
          <a:r>
            <a:rPr kumimoji="1" lang="en-US" altLang="ja-JP" sz="1300">
              <a:solidFill>
                <a:schemeClr val="dk1"/>
              </a:solidFill>
              <a:effectLst/>
              <a:latin typeface="+mn-lt"/>
              <a:ea typeface="+mn-ea"/>
              <a:cs typeface="+mn-cs"/>
            </a:rPr>
            <a:t>4</a:t>
          </a:r>
          <a:r>
            <a:rPr kumimoji="1" lang="ja-JP" altLang="ja-JP" sz="1300">
              <a:solidFill>
                <a:schemeClr val="dk1"/>
              </a:solidFill>
              <a:effectLst/>
              <a:latin typeface="+mn-lt"/>
              <a:ea typeface="+mn-ea"/>
              <a:cs typeface="+mn-cs"/>
            </a:rPr>
            <a:t>号給の昇給として扱ったことが考えられる</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57855</xdr:rowOff>
    </xdr:from>
    <xdr:to>
      <xdr:col>24</xdr:col>
      <xdr:colOff>558800</xdr:colOff>
      <xdr:row>88</xdr:row>
      <xdr:rowOff>40216</xdr:rowOff>
    </xdr:to>
    <xdr:cxnSp macro="">
      <xdr:nvCxnSpPr>
        <xdr:cNvPr id="248" name="直線コネクタ 247"/>
        <xdr:cNvCxnSpPr/>
      </xdr:nvCxnSpPr>
      <xdr:spPr>
        <a:xfrm flipV="1">
          <a:off x="17018000" y="13773855"/>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12293</xdr:rowOff>
    </xdr:from>
    <xdr:ext cx="762000" cy="259045"/>
    <xdr:sp macro="" textlink="">
      <xdr:nvSpPr>
        <xdr:cNvPr id="249"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88</xdr:row>
      <xdr:rowOff>40216</xdr:rowOff>
    </xdr:from>
    <xdr:to>
      <xdr:col>24</xdr:col>
      <xdr:colOff>647700</xdr:colOff>
      <xdr:row>88</xdr:row>
      <xdr:rowOff>40216</xdr:rowOff>
    </xdr:to>
    <xdr:cxnSp macro="">
      <xdr:nvCxnSpPr>
        <xdr:cNvPr id="250" name="直線コネクタ 249"/>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144232</xdr:rowOff>
    </xdr:from>
    <xdr:ext cx="762000" cy="259045"/>
    <xdr:sp macro="" textlink="">
      <xdr:nvSpPr>
        <xdr:cNvPr id="251" name="給与水準   （国との比較）最大値テキスト"/>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92.8</a:t>
          </a:r>
          <a:endParaRPr kumimoji="1" lang="ja-JP" altLang="en-US" sz="1000" b="1">
            <a:latin typeface="ＭＳ Ｐゴシック"/>
          </a:endParaRPr>
        </a:p>
      </xdr:txBody>
    </xdr:sp>
    <xdr:clientData/>
  </xdr:oneCellAnchor>
  <xdr:twoCellAnchor>
    <xdr:from>
      <xdr:col>24</xdr:col>
      <xdr:colOff>469900</xdr:colOff>
      <xdr:row>80</xdr:row>
      <xdr:rowOff>57855</xdr:rowOff>
    </xdr:from>
    <xdr:to>
      <xdr:col>24</xdr:col>
      <xdr:colOff>647700</xdr:colOff>
      <xdr:row>80</xdr:row>
      <xdr:rowOff>57855</xdr:rowOff>
    </xdr:to>
    <xdr:cxnSp macro="">
      <xdr:nvCxnSpPr>
        <xdr:cNvPr id="252" name="直線コネクタ 251"/>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28928</xdr:rowOff>
    </xdr:from>
    <xdr:to>
      <xdr:col>24</xdr:col>
      <xdr:colOff>558800</xdr:colOff>
      <xdr:row>85</xdr:row>
      <xdr:rowOff>45155</xdr:rowOff>
    </xdr:to>
    <xdr:cxnSp macro="">
      <xdr:nvCxnSpPr>
        <xdr:cNvPr id="253" name="直線コネクタ 252"/>
        <xdr:cNvCxnSpPr/>
      </xdr:nvCxnSpPr>
      <xdr:spPr>
        <a:xfrm flipV="1">
          <a:off x="16179800" y="14430728"/>
          <a:ext cx="8382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99077</xdr:rowOff>
    </xdr:from>
    <xdr:ext cx="762000" cy="259045"/>
    <xdr:sp macro="" textlink="">
      <xdr:nvSpPr>
        <xdr:cNvPr id="254" name="給与水準   （国との比較）平均値テキスト"/>
        <xdr:cNvSpPr txBox="1"/>
      </xdr:nvSpPr>
      <xdr:spPr>
        <a:xfrm>
          <a:off x="17106900" y="1415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97.2</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82550</xdr:rowOff>
    </xdr:from>
    <xdr:to>
      <xdr:col>24</xdr:col>
      <xdr:colOff>609600</xdr:colOff>
      <xdr:row>84</xdr:row>
      <xdr:rowOff>12700</xdr:rowOff>
    </xdr:to>
    <xdr:sp macro="" textlink="">
      <xdr:nvSpPr>
        <xdr:cNvPr id="255" name="フローチャート : 判断 254"/>
        <xdr:cNvSpPr/>
      </xdr:nvSpPr>
      <xdr:spPr>
        <a:xfrm>
          <a:off x="169672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82550</xdr:rowOff>
    </xdr:from>
    <xdr:to>
      <xdr:col>23</xdr:col>
      <xdr:colOff>406400</xdr:colOff>
      <xdr:row>85</xdr:row>
      <xdr:rowOff>45155</xdr:rowOff>
    </xdr:to>
    <xdr:cxnSp macro="">
      <xdr:nvCxnSpPr>
        <xdr:cNvPr id="256" name="直線コネクタ 255"/>
        <xdr:cNvCxnSpPr/>
      </xdr:nvCxnSpPr>
      <xdr:spPr>
        <a:xfrm>
          <a:off x="15290800" y="14484350"/>
          <a:ext cx="8890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162984</xdr:rowOff>
    </xdr:from>
    <xdr:to>
      <xdr:col>23</xdr:col>
      <xdr:colOff>457200</xdr:colOff>
      <xdr:row>84</xdr:row>
      <xdr:rowOff>93134</xdr:rowOff>
    </xdr:to>
    <xdr:sp macro="" textlink="">
      <xdr:nvSpPr>
        <xdr:cNvPr id="257" name="フローチャート : 判断 256"/>
        <xdr:cNvSpPr/>
      </xdr:nvSpPr>
      <xdr:spPr>
        <a:xfrm>
          <a:off x="16129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103311</xdr:rowOff>
    </xdr:from>
    <xdr:ext cx="736600" cy="259045"/>
    <xdr:sp macro="" textlink="">
      <xdr:nvSpPr>
        <xdr:cNvPr id="258" name="テキスト ボックス 257"/>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93134</xdr:rowOff>
    </xdr:from>
    <xdr:to>
      <xdr:col>22</xdr:col>
      <xdr:colOff>203200</xdr:colOff>
      <xdr:row>84</xdr:row>
      <xdr:rowOff>82550</xdr:rowOff>
    </xdr:to>
    <xdr:cxnSp macro="">
      <xdr:nvCxnSpPr>
        <xdr:cNvPr id="259" name="直線コネクタ 258"/>
        <xdr:cNvCxnSpPr/>
      </xdr:nvCxnSpPr>
      <xdr:spPr>
        <a:xfrm>
          <a:off x="14401800" y="1432348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55739</xdr:rowOff>
    </xdr:from>
    <xdr:to>
      <xdr:col>22</xdr:col>
      <xdr:colOff>254000</xdr:colOff>
      <xdr:row>83</xdr:row>
      <xdr:rowOff>157339</xdr:rowOff>
    </xdr:to>
    <xdr:sp macro="" textlink="">
      <xdr:nvSpPr>
        <xdr:cNvPr id="260" name="フローチャート : 判断 259"/>
        <xdr:cNvSpPr/>
      </xdr:nvSpPr>
      <xdr:spPr>
        <a:xfrm>
          <a:off x="15240000" y="142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167516</xdr:rowOff>
    </xdr:from>
    <xdr:ext cx="762000" cy="259045"/>
    <xdr:sp macro="" textlink="">
      <xdr:nvSpPr>
        <xdr:cNvPr id="261" name="テキスト ボックス 260"/>
        <xdr:cNvSpPr txBox="1"/>
      </xdr:nvSpPr>
      <xdr:spPr>
        <a:xfrm>
          <a:off x="14909800" y="1405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93134</xdr:rowOff>
    </xdr:from>
    <xdr:to>
      <xdr:col>21</xdr:col>
      <xdr:colOff>0</xdr:colOff>
      <xdr:row>89</xdr:row>
      <xdr:rowOff>96661</xdr:rowOff>
    </xdr:to>
    <xdr:cxnSp macro="">
      <xdr:nvCxnSpPr>
        <xdr:cNvPr id="262" name="直線コネクタ 261"/>
        <xdr:cNvCxnSpPr/>
      </xdr:nvCxnSpPr>
      <xdr:spPr>
        <a:xfrm flipV="1">
          <a:off x="13512800" y="14323484"/>
          <a:ext cx="889000" cy="103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28928</xdr:rowOff>
    </xdr:from>
    <xdr:to>
      <xdr:col>21</xdr:col>
      <xdr:colOff>50800</xdr:colOff>
      <xdr:row>83</xdr:row>
      <xdr:rowOff>130528</xdr:rowOff>
    </xdr:to>
    <xdr:sp macro="" textlink="">
      <xdr:nvSpPr>
        <xdr:cNvPr id="263" name="フローチャート : 判断 262"/>
        <xdr:cNvSpPr/>
      </xdr:nvSpPr>
      <xdr:spPr>
        <a:xfrm>
          <a:off x="14351000" y="1425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140705</xdr:rowOff>
    </xdr:from>
    <xdr:ext cx="762000" cy="259045"/>
    <xdr:sp macro="" textlink="">
      <xdr:nvSpPr>
        <xdr:cNvPr id="264" name="テキスト ボックス 263"/>
        <xdr:cNvSpPr txBox="1"/>
      </xdr:nvSpPr>
      <xdr:spPr>
        <a:xfrm>
          <a:off x="14020800" y="1402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45861</xdr:rowOff>
    </xdr:from>
    <xdr:to>
      <xdr:col>19</xdr:col>
      <xdr:colOff>533400</xdr:colOff>
      <xdr:row>89</xdr:row>
      <xdr:rowOff>147461</xdr:rowOff>
    </xdr:to>
    <xdr:sp macro="" textlink="">
      <xdr:nvSpPr>
        <xdr:cNvPr id="265" name="フローチャート : 判断 264"/>
        <xdr:cNvSpPr/>
      </xdr:nvSpPr>
      <xdr:spPr>
        <a:xfrm>
          <a:off x="13462000" y="1530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157638</xdr:rowOff>
    </xdr:from>
    <xdr:ext cx="762000" cy="259045"/>
    <xdr:sp macro="" textlink="">
      <xdr:nvSpPr>
        <xdr:cNvPr id="266" name="テキスト ボックス 265"/>
        <xdr:cNvSpPr txBox="1"/>
      </xdr:nvSpPr>
      <xdr:spPr>
        <a:xfrm>
          <a:off x="13131800" y="1507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149578</xdr:rowOff>
    </xdr:from>
    <xdr:to>
      <xdr:col>24</xdr:col>
      <xdr:colOff>609600</xdr:colOff>
      <xdr:row>84</xdr:row>
      <xdr:rowOff>79728</xdr:rowOff>
    </xdr:to>
    <xdr:sp macro="" textlink="">
      <xdr:nvSpPr>
        <xdr:cNvPr id="272" name="円/楕円 271"/>
        <xdr:cNvSpPr/>
      </xdr:nvSpPr>
      <xdr:spPr>
        <a:xfrm>
          <a:off x="169672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121655</xdr:rowOff>
    </xdr:from>
    <xdr:ext cx="762000" cy="259045"/>
    <xdr:sp macro="" textlink="">
      <xdr:nvSpPr>
        <xdr:cNvPr id="273" name="給与水準   （国との比較）該当値テキスト"/>
        <xdr:cNvSpPr txBox="1"/>
      </xdr:nvSpPr>
      <xdr:spPr>
        <a:xfrm>
          <a:off x="17106900" y="1435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165805</xdr:rowOff>
    </xdr:from>
    <xdr:to>
      <xdr:col>23</xdr:col>
      <xdr:colOff>457200</xdr:colOff>
      <xdr:row>85</xdr:row>
      <xdr:rowOff>95955</xdr:rowOff>
    </xdr:to>
    <xdr:sp macro="" textlink="">
      <xdr:nvSpPr>
        <xdr:cNvPr id="274" name="円/楕円 273"/>
        <xdr:cNvSpPr/>
      </xdr:nvSpPr>
      <xdr:spPr>
        <a:xfrm>
          <a:off x="16129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80732</xdr:rowOff>
    </xdr:from>
    <xdr:ext cx="736600" cy="259045"/>
    <xdr:sp macro="" textlink="">
      <xdr:nvSpPr>
        <xdr:cNvPr id="275" name="テキスト ボックス 274"/>
        <xdr:cNvSpPr txBox="1"/>
      </xdr:nvSpPr>
      <xdr:spPr>
        <a:xfrm>
          <a:off x="15798800" y="14653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31750</xdr:rowOff>
    </xdr:from>
    <xdr:to>
      <xdr:col>22</xdr:col>
      <xdr:colOff>254000</xdr:colOff>
      <xdr:row>84</xdr:row>
      <xdr:rowOff>133350</xdr:rowOff>
    </xdr:to>
    <xdr:sp macro="" textlink="">
      <xdr:nvSpPr>
        <xdr:cNvPr id="276" name="円/楕円 275"/>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118127</xdr:rowOff>
    </xdr:from>
    <xdr:ext cx="762000" cy="259045"/>
    <xdr:sp macro="" textlink="">
      <xdr:nvSpPr>
        <xdr:cNvPr id="277" name="テキスト ボックス 276"/>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42334</xdr:rowOff>
    </xdr:from>
    <xdr:to>
      <xdr:col>21</xdr:col>
      <xdr:colOff>50800</xdr:colOff>
      <xdr:row>83</xdr:row>
      <xdr:rowOff>143934</xdr:rowOff>
    </xdr:to>
    <xdr:sp macro="" textlink="">
      <xdr:nvSpPr>
        <xdr:cNvPr id="278" name="円/楕円 277"/>
        <xdr:cNvSpPr/>
      </xdr:nvSpPr>
      <xdr:spPr>
        <a:xfrm>
          <a:off x="14351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128711</xdr:rowOff>
    </xdr:from>
    <xdr:ext cx="762000" cy="259045"/>
    <xdr:sp macro="" textlink="">
      <xdr:nvSpPr>
        <xdr:cNvPr id="279" name="テキスト ボックス 278"/>
        <xdr:cNvSpPr txBox="1"/>
      </xdr:nvSpPr>
      <xdr:spPr>
        <a:xfrm>
          <a:off x="140208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96.9</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45861</xdr:rowOff>
    </xdr:from>
    <xdr:to>
      <xdr:col>19</xdr:col>
      <xdr:colOff>533400</xdr:colOff>
      <xdr:row>89</xdr:row>
      <xdr:rowOff>147461</xdr:rowOff>
    </xdr:to>
    <xdr:sp macro="" textlink="">
      <xdr:nvSpPr>
        <xdr:cNvPr id="280" name="円/楕円 279"/>
        <xdr:cNvSpPr/>
      </xdr:nvSpPr>
      <xdr:spPr>
        <a:xfrm>
          <a:off x="13462000" y="1530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132238</xdr:rowOff>
    </xdr:from>
    <xdr:ext cx="762000" cy="259045"/>
    <xdr:sp macro="" textlink="">
      <xdr:nvSpPr>
        <xdr:cNvPr id="281" name="テキスト ボックス 280"/>
        <xdr:cNvSpPr txBox="1"/>
      </xdr:nvSpPr>
      <xdr:spPr>
        <a:xfrm>
          <a:off x="13131800" y="1539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[5.90</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過去からの新規採用抑制，早期退職制度及び民間委託等による職員削減を進めてきたことで，類似団体中</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位の水準にある。</a:t>
          </a:r>
          <a:endParaRPr lang="ja-JP" altLang="ja-JP" sz="1300">
            <a:effectLst/>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年熊本地震からの復興業務の推進に加え，専門職の配属先拡大及び女性が働きやすい職場環境整備のため，定員適正化計画を平成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月に見直し，今後，職員数の増加を予定している。このような中でも，適切な人員配置を行う必要があることから，これまで取り組んできた早期退職制度や民間委託等の検討は継続していく。</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8" name="直線コネクタ 297"/>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299" name="テキスト ボックス 298"/>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0" name="直線コネクタ 299"/>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1" name="テキスト ボックス 300"/>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2" name="直線コネクタ 301"/>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3" name="テキスト ボックス 302"/>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4" name="直線コネクタ 303"/>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5" name="テキスト ボックス 304"/>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68834</xdr:rowOff>
    </xdr:from>
    <xdr:to>
      <xdr:col>24</xdr:col>
      <xdr:colOff>558800</xdr:colOff>
      <xdr:row>66</xdr:row>
      <xdr:rowOff>138532</xdr:rowOff>
    </xdr:to>
    <xdr:cxnSp macro="">
      <xdr:nvCxnSpPr>
        <xdr:cNvPr id="308" name="直線コネクタ 307"/>
        <xdr:cNvCxnSpPr/>
      </xdr:nvCxnSpPr>
      <xdr:spPr>
        <a:xfrm flipV="1">
          <a:off x="17018000" y="10355834"/>
          <a:ext cx="0" cy="10983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110609</xdr:rowOff>
    </xdr:from>
    <xdr:ext cx="762000" cy="259045"/>
    <xdr:sp macro="" textlink="">
      <xdr:nvSpPr>
        <xdr:cNvPr id="309" name="定員管理の状況最小値テキスト"/>
        <xdr:cNvSpPr txBox="1"/>
      </xdr:nvSpPr>
      <xdr:spPr>
        <a:xfrm>
          <a:off x="17106900" y="1142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28.66</a:t>
          </a:r>
          <a:endParaRPr kumimoji="1" lang="ja-JP" altLang="en-US" sz="1000" b="1">
            <a:latin typeface="ＭＳ Ｐゴシック"/>
          </a:endParaRPr>
        </a:p>
      </xdr:txBody>
    </xdr:sp>
    <xdr:clientData/>
  </xdr:oneCellAnchor>
  <xdr:twoCellAnchor>
    <xdr:from>
      <xdr:col>24</xdr:col>
      <xdr:colOff>469900</xdr:colOff>
      <xdr:row>66</xdr:row>
      <xdr:rowOff>138532</xdr:rowOff>
    </xdr:from>
    <xdr:to>
      <xdr:col>24</xdr:col>
      <xdr:colOff>647700</xdr:colOff>
      <xdr:row>66</xdr:row>
      <xdr:rowOff>138532</xdr:rowOff>
    </xdr:to>
    <xdr:cxnSp macro="">
      <xdr:nvCxnSpPr>
        <xdr:cNvPr id="310" name="直線コネクタ 309"/>
        <xdr:cNvCxnSpPr/>
      </xdr:nvCxnSpPr>
      <xdr:spPr>
        <a:xfrm>
          <a:off x="16929100" y="1145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155211</xdr:rowOff>
    </xdr:from>
    <xdr:ext cx="762000" cy="259045"/>
    <xdr:sp macro="" textlink="">
      <xdr:nvSpPr>
        <xdr:cNvPr id="311" name="定員管理の状況最大値テキスト"/>
        <xdr:cNvSpPr txBox="1"/>
      </xdr:nvSpPr>
      <xdr:spPr>
        <a:xfrm>
          <a:off x="17106900" y="10099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5.90</a:t>
          </a:r>
          <a:endParaRPr kumimoji="1" lang="ja-JP" altLang="en-US" sz="1000" b="1">
            <a:latin typeface="ＭＳ Ｐゴシック"/>
          </a:endParaRPr>
        </a:p>
      </xdr:txBody>
    </xdr:sp>
    <xdr:clientData/>
  </xdr:oneCellAnchor>
  <xdr:twoCellAnchor>
    <xdr:from>
      <xdr:col>24</xdr:col>
      <xdr:colOff>469900</xdr:colOff>
      <xdr:row>60</xdr:row>
      <xdr:rowOff>68834</xdr:rowOff>
    </xdr:from>
    <xdr:to>
      <xdr:col>24</xdr:col>
      <xdr:colOff>647700</xdr:colOff>
      <xdr:row>60</xdr:row>
      <xdr:rowOff>68834</xdr:rowOff>
    </xdr:to>
    <xdr:cxnSp macro="">
      <xdr:nvCxnSpPr>
        <xdr:cNvPr id="312" name="直線コネクタ 311"/>
        <xdr:cNvCxnSpPr/>
      </xdr:nvCxnSpPr>
      <xdr:spPr>
        <a:xfrm>
          <a:off x="16929100" y="1035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68834</xdr:rowOff>
    </xdr:from>
    <xdr:to>
      <xdr:col>24</xdr:col>
      <xdr:colOff>558800</xdr:colOff>
      <xdr:row>60</xdr:row>
      <xdr:rowOff>69799</xdr:rowOff>
    </xdr:to>
    <xdr:cxnSp macro="">
      <xdr:nvCxnSpPr>
        <xdr:cNvPr id="313" name="直線コネクタ 312"/>
        <xdr:cNvCxnSpPr/>
      </xdr:nvCxnSpPr>
      <xdr:spPr>
        <a:xfrm flipV="1">
          <a:off x="16179800" y="10355834"/>
          <a:ext cx="8382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148403</xdr:rowOff>
    </xdr:from>
    <xdr:ext cx="762000" cy="259045"/>
    <xdr:sp macro="" textlink="">
      <xdr:nvSpPr>
        <xdr:cNvPr id="314" name="定員管理の状況平均値テキスト"/>
        <xdr:cNvSpPr txBox="1"/>
      </xdr:nvSpPr>
      <xdr:spPr>
        <a:xfrm>
          <a:off x="17106900" y="104354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9.18</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4876</xdr:rowOff>
    </xdr:from>
    <xdr:to>
      <xdr:col>24</xdr:col>
      <xdr:colOff>609600</xdr:colOff>
      <xdr:row>61</xdr:row>
      <xdr:rowOff>106476</xdr:rowOff>
    </xdr:to>
    <xdr:sp macro="" textlink="">
      <xdr:nvSpPr>
        <xdr:cNvPr id="315" name="フローチャート : 判断 314"/>
        <xdr:cNvSpPr/>
      </xdr:nvSpPr>
      <xdr:spPr>
        <a:xfrm>
          <a:off x="16967200" y="1046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67869</xdr:rowOff>
    </xdr:from>
    <xdr:to>
      <xdr:col>23</xdr:col>
      <xdr:colOff>406400</xdr:colOff>
      <xdr:row>60</xdr:row>
      <xdr:rowOff>69799</xdr:rowOff>
    </xdr:to>
    <xdr:cxnSp macro="">
      <xdr:nvCxnSpPr>
        <xdr:cNvPr id="316" name="直線コネクタ 315"/>
        <xdr:cNvCxnSpPr/>
      </xdr:nvCxnSpPr>
      <xdr:spPr>
        <a:xfrm>
          <a:off x="15290800" y="10354869"/>
          <a:ext cx="8890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35281</xdr:rowOff>
    </xdr:from>
    <xdr:to>
      <xdr:col>23</xdr:col>
      <xdr:colOff>457200</xdr:colOff>
      <xdr:row>61</xdr:row>
      <xdr:rowOff>136881</xdr:rowOff>
    </xdr:to>
    <xdr:sp macro="" textlink="">
      <xdr:nvSpPr>
        <xdr:cNvPr id="317" name="フローチャート : 判断 316"/>
        <xdr:cNvSpPr/>
      </xdr:nvSpPr>
      <xdr:spPr>
        <a:xfrm>
          <a:off x="16129000" y="104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121658</xdr:rowOff>
    </xdr:from>
    <xdr:ext cx="736600" cy="259045"/>
    <xdr:sp macro="" textlink="">
      <xdr:nvSpPr>
        <xdr:cNvPr id="318" name="テキスト ボックス 317"/>
        <xdr:cNvSpPr txBox="1"/>
      </xdr:nvSpPr>
      <xdr:spPr>
        <a:xfrm>
          <a:off x="15798800" y="10580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67869</xdr:rowOff>
    </xdr:from>
    <xdr:to>
      <xdr:col>22</xdr:col>
      <xdr:colOff>203200</xdr:colOff>
      <xdr:row>60</xdr:row>
      <xdr:rowOff>70765</xdr:rowOff>
    </xdr:to>
    <xdr:cxnSp macro="">
      <xdr:nvCxnSpPr>
        <xdr:cNvPr id="319" name="直線コネクタ 318"/>
        <xdr:cNvCxnSpPr/>
      </xdr:nvCxnSpPr>
      <xdr:spPr>
        <a:xfrm flipV="1">
          <a:off x="14401800" y="10354869"/>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15011</xdr:rowOff>
    </xdr:from>
    <xdr:to>
      <xdr:col>22</xdr:col>
      <xdr:colOff>254000</xdr:colOff>
      <xdr:row>61</xdr:row>
      <xdr:rowOff>116611</xdr:rowOff>
    </xdr:to>
    <xdr:sp macro="" textlink="">
      <xdr:nvSpPr>
        <xdr:cNvPr id="320" name="フローチャート : 判断 319"/>
        <xdr:cNvSpPr/>
      </xdr:nvSpPr>
      <xdr:spPr>
        <a:xfrm>
          <a:off x="15240000" y="10473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101388</xdr:rowOff>
    </xdr:from>
    <xdr:ext cx="762000" cy="259045"/>
    <xdr:sp macro="" textlink="">
      <xdr:nvSpPr>
        <xdr:cNvPr id="321" name="テキスト ボックス 320"/>
        <xdr:cNvSpPr txBox="1"/>
      </xdr:nvSpPr>
      <xdr:spPr>
        <a:xfrm>
          <a:off x="14909800" y="105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70765</xdr:rowOff>
    </xdr:from>
    <xdr:to>
      <xdr:col>21</xdr:col>
      <xdr:colOff>0</xdr:colOff>
      <xdr:row>60</xdr:row>
      <xdr:rowOff>74625</xdr:rowOff>
    </xdr:to>
    <xdr:cxnSp macro="">
      <xdr:nvCxnSpPr>
        <xdr:cNvPr id="322" name="直線コネクタ 321"/>
        <xdr:cNvCxnSpPr/>
      </xdr:nvCxnSpPr>
      <xdr:spPr>
        <a:xfrm flipV="1">
          <a:off x="13512800" y="10357765"/>
          <a:ext cx="889000" cy="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13564</xdr:rowOff>
    </xdr:from>
    <xdr:to>
      <xdr:col>21</xdr:col>
      <xdr:colOff>50800</xdr:colOff>
      <xdr:row>61</xdr:row>
      <xdr:rowOff>115164</xdr:rowOff>
    </xdr:to>
    <xdr:sp macro="" textlink="">
      <xdr:nvSpPr>
        <xdr:cNvPr id="323" name="フローチャート : 判断 322"/>
        <xdr:cNvSpPr/>
      </xdr:nvSpPr>
      <xdr:spPr>
        <a:xfrm>
          <a:off x="14351000" y="10472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99941</xdr:rowOff>
    </xdr:from>
    <xdr:ext cx="762000" cy="259045"/>
    <xdr:sp macro="" textlink="">
      <xdr:nvSpPr>
        <xdr:cNvPr id="324" name="テキスト ボックス 323"/>
        <xdr:cNvSpPr txBox="1"/>
      </xdr:nvSpPr>
      <xdr:spPr>
        <a:xfrm>
          <a:off x="14020800" y="10558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15494</xdr:rowOff>
    </xdr:from>
    <xdr:to>
      <xdr:col>19</xdr:col>
      <xdr:colOff>533400</xdr:colOff>
      <xdr:row>61</xdr:row>
      <xdr:rowOff>117094</xdr:rowOff>
    </xdr:to>
    <xdr:sp macro="" textlink="">
      <xdr:nvSpPr>
        <xdr:cNvPr id="325" name="フローチャート : 判断 324"/>
        <xdr:cNvSpPr/>
      </xdr:nvSpPr>
      <xdr:spPr>
        <a:xfrm>
          <a:off x="13462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101871</xdr:rowOff>
    </xdr:from>
    <xdr:ext cx="762000" cy="259045"/>
    <xdr:sp macro="" textlink="">
      <xdr:nvSpPr>
        <xdr:cNvPr id="326" name="テキスト ボックス 325"/>
        <xdr:cNvSpPr txBox="1"/>
      </xdr:nvSpPr>
      <xdr:spPr>
        <a:xfrm>
          <a:off x="13131800" y="1056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18034</xdr:rowOff>
    </xdr:from>
    <xdr:to>
      <xdr:col>24</xdr:col>
      <xdr:colOff>609600</xdr:colOff>
      <xdr:row>60</xdr:row>
      <xdr:rowOff>119634</xdr:rowOff>
    </xdr:to>
    <xdr:sp macro="" textlink="">
      <xdr:nvSpPr>
        <xdr:cNvPr id="332" name="円/楕円 331"/>
        <xdr:cNvSpPr/>
      </xdr:nvSpPr>
      <xdr:spPr>
        <a:xfrm>
          <a:off x="169672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110761</xdr:rowOff>
    </xdr:from>
    <xdr:ext cx="762000" cy="259045"/>
    <xdr:sp macro="" textlink="">
      <xdr:nvSpPr>
        <xdr:cNvPr id="333" name="定員管理の状況該当値テキスト"/>
        <xdr:cNvSpPr txBox="1"/>
      </xdr:nvSpPr>
      <xdr:spPr>
        <a:xfrm>
          <a:off x="17106900" y="1022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5.90</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18999</xdr:rowOff>
    </xdr:from>
    <xdr:to>
      <xdr:col>23</xdr:col>
      <xdr:colOff>457200</xdr:colOff>
      <xdr:row>60</xdr:row>
      <xdr:rowOff>120599</xdr:rowOff>
    </xdr:to>
    <xdr:sp macro="" textlink="">
      <xdr:nvSpPr>
        <xdr:cNvPr id="334" name="円/楕円 333"/>
        <xdr:cNvSpPr/>
      </xdr:nvSpPr>
      <xdr:spPr>
        <a:xfrm>
          <a:off x="16129000" y="103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130776</xdr:rowOff>
    </xdr:from>
    <xdr:ext cx="736600" cy="259045"/>
    <xdr:sp macro="" textlink="">
      <xdr:nvSpPr>
        <xdr:cNvPr id="335" name="テキスト ボックス 334"/>
        <xdr:cNvSpPr txBox="1"/>
      </xdr:nvSpPr>
      <xdr:spPr>
        <a:xfrm>
          <a:off x="15798800" y="10074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5.92</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17069</xdr:rowOff>
    </xdr:from>
    <xdr:to>
      <xdr:col>22</xdr:col>
      <xdr:colOff>254000</xdr:colOff>
      <xdr:row>60</xdr:row>
      <xdr:rowOff>118669</xdr:rowOff>
    </xdr:to>
    <xdr:sp macro="" textlink="">
      <xdr:nvSpPr>
        <xdr:cNvPr id="336" name="円/楕円 335"/>
        <xdr:cNvSpPr/>
      </xdr:nvSpPr>
      <xdr:spPr>
        <a:xfrm>
          <a:off x="15240000" y="1030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128846</xdr:rowOff>
    </xdr:from>
    <xdr:ext cx="762000" cy="259045"/>
    <xdr:sp macro="" textlink="">
      <xdr:nvSpPr>
        <xdr:cNvPr id="337" name="テキスト ボックス 336"/>
        <xdr:cNvSpPr txBox="1"/>
      </xdr:nvSpPr>
      <xdr:spPr>
        <a:xfrm>
          <a:off x="14909800" y="1007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5.88</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19965</xdr:rowOff>
    </xdr:from>
    <xdr:to>
      <xdr:col>21</xdr:col>
      <xdr:colOff>50800</xdr:colOff>
      <xdr:row>60</xdr:row>
      <xdr:rowOff>121565</xdr:rowOff>
    </xdr:to>
    <xdr:sp macro="" textlink="">
      <xdr:nvSpPr>
        <xdr:cNvPr id="338" name="円/楕円 337"/>
        <xdr:cNvSpPr/>
      </xdr:nvSpPr>
      <xdr:spPr>
        <a:xfrm>
          <a:off x="14351000" y="1030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131742</xdr:rowOff>
    </xdr:from>
    <xdr:ext cx="762000" cy="259045"/>
    <xdr:sp macro="" textlink="">
      <xdr:nvSpPr>
        <xdr:cNvPr id="339" name="テキスト ボックス 338"/>
        <xdr:cNvSpPr txBox="1"/>
      </xdr:nvSpPr>
      <xdr:spPr>
        <a:xfrm>
          <a:off x="14020800" y="1007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5.94</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23825</xdr:rowOff>
    </xdr:from>
    <xdr:to>
      <xdr:col>19</xdr:col>
      <xdr:colOff>533400</xdr:colOff>
      <xdr:row>60</xdr:row>
      <xdr:rowOff>125425</xdr:rowOff>
    </xdr:to>
    <xdr:sp macro="" textlink="">
      <xdr:nvSpPr>
        <xdr:cNvPr id="340" name="円/楕円 339"/>
        <xdr:cNvSpPr/>
      </xdr:nvSpPr>
      <xdr:spPr>
        <a:xfrm>
          <a:off x="13462000" y="103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135602</xdr:rowOff>
    </xdr:from>
    <xdr:ext cx="762000" cy="259045"/>
    <xdr:sp macro="" textlink="">
      <xdr:nvSpPr>
        <xdr:cNvPr id="341" name="テキスト ボックス 340"/>
        <xdr:cNvSpPr txBox="1"/>
      </xdr:nvSpPr>
      <xdr:spPr>
        <a:xfrm>
          <a:off x="13131800" y="1007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20/36</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lt"/>
            </a:rPr>
            <a:t>　</a:t>
          </a:r>
          <a:r>
            <a:rPr kumimoji="1" lang="ja-JP" altLang="en-US" sz="1300">
              <a:solidFill>
                <a:sysClr val="windowText" lastClr="000000"/>
              </a:solidFill>
              <a:latin typeface="+mn-lt"/>
            </a:rPr>
            <a:t>財政健全化プランによる公債費の抑制により，年々，実質公債費比率は減少傾向にあった。</a:t>
          </a:r>
          <a:endParaRPr kumimoji="1" lang="en-US" altLang="ja-JP" sz="1300">
            <a:solidFill>
              <a:sysClr val="windowText" lastClr="000000"/>
            </a:solidFill>
            <a:latin typeface="+mn-lt"/>
          </a:endParaRPr>
        </a:p>
        <a:p>
          <a:r>
            <a:rPr kumimoji="1" lang="ja-JP" altLang="en-US" sz="1300">
              <a:solidFill>
                <a:sysClr val="windowText" lastClr="000000"/>
              </a:solidFill>
              <a:latin typeface="+mn-lt"/>
            </a:rPr>
            <a:t>　平成</a:t>
          </a:r>
          <a:r>
            <a:rPr kumimoji="1" lang="en-US" altLang="ja-JP" sz="1300">
              <a:solidFill>
                <a:sysClr val="windowText" lastClr="000000"/>
              </a:solidFill>
              <a:latin typeface="+mn-lt"/>
            </a:rPr>
            <a:t>28</a:t>
          </a:r>
          <a:r>
            <a:rPr kumimoji="1" lang="ja-JP" altLang="en-US" sz="1300">
              <a:solidFill>
                <a:sysClr val="windowText" lastClr="000000"/>
              </a:solidFill>
              <a:latin typeface="+mn-lt"/>
            </a:rPr>
            <a:t>年度も辺地事業等の起債の償還終了により償還金の額は減少したものの，貸付金の償還終了</a:t>
          </a:r>
          <a:r>
            <a:rPr kumimoji="1" lang="ja-JP" altLang="en-US" sz="1300" strike="noStrike" baseline="0">
              <a:solidFill>
                <a:sysClr val="windowText" lastClr="000000"/>
              </a:solidFill>
              <a:latin typeface="+mn-lt"/>
            </a:rPr>
            <a:t>に伴う</a:t>
          </a:r>
          <a:r>
            <a:rPr kumimoji="1" lang="ja-JP" altLang="en-US" sz="1300">
              <a:solidFill>
                <a:sysClr val="windowText" lastClr="000000"/>
              </a:solidFill>
              <a:latin typeface="+mn-lt"/>
            </a:rPr>
            <a:t>特定財源の減少により，実質公債費比率は前年度比</a:t>
          </a:r>
          <a:r>
            <a:rPr kumimoji="1" lang="en-US" altLang="ja-JP" sz="1300">
              <a:solidFill>
                <a:sysClr val="windowText" lastClr="000000"/>
              </a:solidFill>
              <a:latin typeface="+mn-lt"/>
            </a:rPr>
            <a:t>0.3</a:t>
          </a:r>
          <a:r>
            <a:rPr kumimoji="1" lang="ja-JP" altLang="en-US" sz="1300">
              <a:solidFill>
                <a:sysClr val="windowText" lastClr="000000"/>
              </a:solidFill>
              <a:latin typeface="+mn-lt"/>
            </a:rPr>
            <a:t>ポイント上昇する結果となった。</a:t>
          </a:r>
          <a:endParaRPr kumimoji="1" lang="en-US" altLang="ja-JP" sz="1300">
            <a:solidFill>
              <a:sysClr val="windowText" lastClr="000000"/>
            </a:solidFill>
            <a:latin typeface="+mn-lt"/>
          </a:endParaRPr>
        </a:p>
        <a:p>
          <a:r>
            <a:rPr kumimoji="1" lang="ja-JP" altLang="en-US" sz="1300">
              <a:solidFill>
                <a:sysClr val="windowText" lastClr="000000"/>
              </a:solidFill>
              <a:latin typeface="+mn-lt"/>
            </a:rPr>
            <a:t>　今後は平成</a:t>
          </a:r>
          <a:r>
            <a:rPr kumimoji="1" lang="en-US" altLang="ja-JP" sz="1300">
              <a:solidFill>
                <a:sysClr val="windowText" lastClr="000000"/>
              </a:solidFill>
              <a:latin typeface="+mn-lt"/>
            </a:rPr>
            <a:t>28</a:t>
          </a:r>
          <a:r>
            <a:rPr kumimoji="1" lang="ja-JP" altLang="en-US" sz="1300">
              <a:solidFill>
                <a:sysClr val="windowText" lastClr="000000"/>
              </a:solidFill>
              <a:latin typeface="+mn-lt"/>
            </a:rPr>
            <a:t>年熊本地震に伴う災害復旧事業債等の償還が始まる平成</a:t>
          </a:r>
          <a:r>
            <a:rPr kumimoji="1" lang="en-US" altLang="ja-JP" sz="1300">
              <a:solidFill>
                <a:sysClr val="windowText" lastClr="000000"/>
              </a:solidFill>
              <a:latin typeface="+mn-lt"/>
            </a:rPr>
            <a:t>32</a:t>
          </a:r>
          <a:r>
            <a:rPr kumimoji="1" lang="ja-JP" altLang="en-US" sz="1300">
              <a:solidFill>
                <a:sysClr val="windowText" lastClr="000000"/>
              </a:solidFill>
              <a:latin typeface="+mn-lt"/>
            </a:rPr>
            <a:t>年頃から実質公債費比率は上昇する見込みとなっている。</a:t>
          </a:r>
        </a:p>
      </xdr:txBody>
    </xdr:sp>
    <xdr:clientData/>
  </xdr:twoCellAnchor>
  <xdr:oneCellAnchor>
    <xdr:from>
      <xdr:col>18</xdr:col>
      <xdr:colOff>444500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58" name="直線コネクタ 35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59" name="テキスト ボックス 35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0" name="直線コネクタ 35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1" name="テキスト ボックス 36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2" name="直線コネクタ 36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3" name="テキスト ボックス 36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64" name="直線コネクタ 36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65" name="テキスト ボックス 36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66" name="直線コネクタ 36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67" name="テキスト ボックス 36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59267</xdr:rowOff>
    </xdr:from>
    <xdr:to>
      <xdr:col>24</xdr:col>
      <xdr:colOff>558800</xdr:colOff>
      <xdr:row>44</xdr:row>
      <xdr:rowOff>52494</xdr:rowOff>
    </xdr:to>
    <xdr:cxnSp macro="">
      <xdr:nvCxnSpPr>
        <xdr:cNvPr id="370" name="直線コネクタ 369"/>
        <xdr:cNvCxnSpPr/>
      </xdr:nvCxnSpPr>
      <xdr:spPr>
        <a:xfrm flipV="1">
          <a:off x="17018000" y="6060017"/>
          <a:ext cx="0" cy="15362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24571</xdr:rowOff>
    </xdr:from>
    <xdr:ext cx="762000" cy="259045"/>
    <xdr:sp macro="" textlink="">
      <xdr:nvSpPr>
        <xdr:cNvPr id="371" name="公債費負担の状況最小値テキスト"/>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17.6</a:t>
          </a:r>
          <a:endParaRPr kumimoji="1" lang="ja-JP" altLang="en-US" sz="1000" b="1">
            <a:latin typeface="ＭＳ Ｐゴシック"/>
          </a:endParaRPr>
        </a:p>
      </xdr:txBody>
    </xdr:sp>
    <xdr:clientData/>
  </xdr:oneCellAnchor>
  <xdr:twoCellAnchor>
    <xdr:from>
      <xdr:col>24</xdr:col>
      <xdr:colOff>469900</xdr:colOff>
      <xdr:row>44</xdr:row>
      <xdr:rowOff>52494</xdr:rowOff>
    </xdr:from>
    <xdr:to>
      <xdr:col>24</xdr:col>
      <xdr:colOff>647700</xdr:colOff>
      <xdr:row>44</xdr:row>
      <xdr:rowOff>52494</xdr:rowOff>
    </xdr:to>
    <xdr:cxnSp macro="">
      <xdr:nvCxnSpPr>
        <xdr:cNvPr id="372" name="直線コネクタ 371"/>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33</xdr:row>
      <xdr:rowOff>145644</xdr:rowOff>
    </xdr:from>
    <xdr:ext cx="762000" cy="259045"/>
    <xdr:sp macro="" textlink="">
      <xdr:nvSpPr>
        <xdr:cNvPr id="373" name="公債費負担の状況最大値テキスト"/>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24</xdr:col>
      <xdr:colOff>469900</xdr:colOff>
      <xdr:row>35</xdr:row>
      <xdr:rowOff>59267</xdr:rowOff>
    </xdr:from>
    <xdr:to>
      <xdr:col>24</xdr:col>
      <xdr:colOff>647700</xdr:colOff>
      <xdr:row>35</xdr:row>
      <xdr:rowOff>59267</xdr:rowOff>
    </xdr:to>
    <xdr:cxnSp macro="">
      <xdr:nvCxnSpPr>
        <xdr:cNvPr id="374" name="直線コネクタ 373"/>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86783</xdr:rowOff>
    </xdr:from>
    <xdr:to>
      <xdr:col>24</xdr:col>
      <xdr:colOff>558800</xdr:colOff>
      <xdr:row>40</xdr:row>
      <xdr:rowOff>110913</xdr:rowOff>
    </xdr:to>
    <xdr:cxnSp macro="">
      <xdr:nvCxnSpPr>
        <xdr:cNvPr id="375" name="直線コネクタ 374"/>
        <xdr:cNvCxnSpPr/>
      </xdr:nvCxnSpPr>
      <xdr:spPr>
        <a:xfrm>
          <a:off x="16179800" y="6944783"/>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28381</xdr:rowOff>
    </xdr:from>
    <xdr:ext cx="762000" cy="259045"/>
    <xdr:sp macro="" textlink="">
      <xdr:nvSpPr>
        <xdr:cNvPr id="376" name="公債費負担の状況平均値テキスト"/>
        <xdr:cNvSpPr txBox="1"/>
      </xdr:nvSpPr>
      <xdr:spPr>
        <a:xfrm>
          <a:off x="17106900" y="6714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11854</xdr:rowOff>
    </xdr:from>
    <xdr:to>
      <xdr:col>24</xdr:col>
      <xdr:colOff>609600</xdr:colOff>
      <xdr:row>40</xdr:row>
      <xdr:rowOff>113454</xdr:rowOff>
    </xdr:to>
    <xdr:sp macro="" textlink="">
      <xdr:nvSpPr>
        <xdr:cNvPr id="377" name="フローチャート : 判断 376"/>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86783</xdr:rowOff>
    </xdr:from>
    <xdr:to>
      <xdr:col>23</xdr:col>
      <xdr:colOff>406400</xdr:colOff>
      <xdr:row>40</xdr:row>
      <xdr:rowOff>151130</xdr:rowOff>
    </xdr:to>
    <xdr:cxnSp macro="">
      <xdr:nvCxnSpPr>
        <xdr:cNvPr id="378" name="直線コネクタ 377"/>
        <xdr:cNvCxnSpPr/>
      </xdr:nvCxnSpPr>
      <xdr:spPr>
        <a:xfrm flipV="1">
          <a:off x="15290800" y="694478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132504</xdr:rowOff>
    </xdr:from>
    <xdr:to>
      <xdr:col>23</xdr:col>
      <xdr:colOff>457200</xdr:colOff>
      <xdr:row>41</xdr:row>
      <xdr:rowOff>62654</xdr:rowOff>
    </xdr:to>
    <xdr:sp macro="" textlink="">
      <xdr:nvSpPr>
        <xdr:cNvPr id="379" name="フローチャート : 判断 378"/>
        <xdr:cNvSpPr/>
      </xdr:nvSpPr>
      <xdr:spPr>
        <a:xfrm>
          <a:off x="16129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47431</xdr:rowOff>
    </xdr:from>
    <xdr:ext cx="736600" cy="259045"/>
    <xdr:sp macro="" textlink="">
      <xdr:nvSpPr>
        <xdr:cNvPr id="380" name="テキスト ボックス 379"/>
        <xdr:cNvSpPr txBox="1"/>
      </xdr:nvSpPr>
      <xdr:spPr>
        <a:xfrm>
          <a:off x="15798800" y="707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151130</xdr:rowOff>
    </xdr:from>
    <xdr:to>
      <xdr:col>22</xdr:col>
      <xdr:colOff>203200</xdr:colOff>
      <xdr:row>41</xdr:row>
      <xdr:rowOff>140546</xdr:rowOff>
    </xdr:to>
    <xdr:cxnSp macro="">
      <xdr:nvCxnSpPr>
        <xdr:cNvPr id="381" name="直線コネクタ 380"/>
        <xdr:cNvCxnSpPr/>
      </xdr:nvCxnSpPr>
      <xdr:spPr>
        <a:xfrm flipV="1">
          <a:off x="14401800" y="700913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164677</xdr:rowOff>
    </xdr:from>
    <xdr:to>
      <xdr:col>22</xdr:col>
      <xdr:colOff>254000</xdr:colOff>
      <xdr:row>41</xdr:row>
      <xdr:rowOff>94827</xdr:rowOff>
    </xdr:to>
    <xdr:sp macro="" textlink="">
      <xdr:nvSpPr>
        <xdr:cNvPr id="382" name="フローチャート : 判断 381"/>
        <xdr:cNvSpPr/>
      </xdr:nvSpPr>
      <xdr:spPr>
        <a:xfrm>
          <a:off x="15240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79604</xdr:rowOff>
    </xdr:from>
    <xdr:ext cx="762000" cy="259045"/>
    <xdr:sp macro="" textlink="">
      <xdr:nvSpPr>
        <xdr:cNvPr id="383" name="テキスト ボックス 382"/>
        <xdr:cNvSpPr txBox="1"/>
      </xdr:nvSpPr>
      <xdr:spPr>
        <a:xfrm>
          <a:off x="14909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140546</xdr:rowOff>
    </xdr:from>
    <xdr:to>
      <xdr:col>21</xdr:col>
      <xdr:colOff>0</xdr:colOff>
      <xdr:row>42</xdr:row>
      <xdr:rowOff>129963</xdr:rowOff>
    </xdr:to>
    <xdr:cxnSp macro="">
      <xdr:nvCxnSpPr>
        <xdr:cNvPr id="384" name="直線コネクタ 383"/>
        <xdr:cNvCxnSpPr/>
      </xdr:nvCxnSpPr>
      <xdr:spPr>
        <a:xfrm flipV="1">
          <a:off x="13512800" y="7169996"/>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65617</xdr:rowOff>
    </xdr:from>
    <xdr:to>
      <xdr:col>21</xdr:col>
      <xdr:colOff>50800</xdr:colOff>
      <xdr:row>41</xdr:row>
      <xdr:rowOff>167217</xdr:rowOff>
    </xdr:to>
    <xdr:sp macro="" textlink="">
      <xdr:nvSpPr>
        <xdr:cNvPr id="385" name="フローチャート : 判断 384"/>
        <xdr:cNvSpPr/>
      </xdr:nvSpPr>
      <xdr:spPr>
        <a:xfrm>
          <a:off x="14351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5944</xdr:rowOff>
    </xdr:from>
    <xdr:ext cx="762000" cy="259045"/>
    <xdr:sp macro="" textlink="">
      <xdr:nvSpPr>
        <xdr:cNvPr id="386" name="テキスト ボックス 385"/>
        <xdr:cNvSpPr txBox="1"/>
      </xdr:nvSpPr>
      <xdr:spPr>
        <a:xfrm>
          <a:off x="14020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129963</xdr:rowOff>
    </xdr:from>
    <xdr:to>
      <xdr:col>19</xdr:col>
      <xdr:colOff>533400</xdr:colOff>
      <xdr:row>42</xdr:row>
      <xdr:rowOff>60113</xdr:rowOff>
    </xdr:to>
    <xdr:sp macro="" textlink="">
      <xdr:nvSpPr>
        <xdr:cNvPr id="387" name="フローチャート : 判断 386"/>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70290</xdr:rowOff>
    </xdr:from>
    <xdr:ext cx="762000" cy="259045"/>
    <xdr:sp macro="" textlink="">
      <xdr:nvSpPr>
        <xdr:cNvPr id="388" name="テキスト ボックス 387"/>
        <xdr:cNvSpPr txBox="1"/>
      </xdr:nvSpPr>
      <xdr:spPr>
        <a:xfrm>
          <a:off x="13131800" y="692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40</xdr:row>
      <xdr:rowOff>60113</xdr:rowOff>
    </xdr:from>
    <xdr:to>
      <xdr:col>24</xdr:col>
      <xdr:colOff>609600</xdr:colOff>
      <xdr:row>40</xdr:row>
      <xdr:rowOff>161713</xdr:rowOff>
    </xdr:to>
    <xdr:sp macro="" textlink="">
      <xdr:nvSpPr>
        <xdr:cNvPr id="394" name="円/楕円 393"/>
        <xdr:cNvSpPr/>
      </xdr:nvSpPr>
      <xdr:spPr>
        <a:xfrm>
          <a:off x="169672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32190</xdr:rowOff>
    </xdr:from>
    <xdr:ext cx="762000" cy="259045"/>
    <xdr:sp macro="" textlink="">
      <xdr:nvSpPr>
        <xdr:cNvPr id="395" name="公債費負担の状況該当値テキスト"/>
        <xdr:cNvSpPr txBox="1"/>
      </xdr:nvSpPr>
      <xdr:spPr>
        <a:xfrm>
          <a:off x="17106900" y="689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35983</xdr:rowOff>
    </xdr:from>
    <xdr:to>
      <xdr:col>23</xdr:col>
      <xdr:colOff>457200</xdr:colOff>
      <xdr:row>40</xdr:row>
      <xdr:rowOff>137583</xdr:rowOff>
    </xdr:to>
    <xdr:sp macro="" textlink="">
      <xdr:nvSpPr>
        <xdr:cNvPr id="396" name="円/楕円 395"/>
        <xdr:cNvSpPr/>
      </xdr:nvSpPr>
      <xdr:spPr>
        <a:xfrm>
          <a:off x="16129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147760</xdr:rowOff>
    </xdr:from>
    <xdr:ext cx="736600" cy="259045"/>
    <xdr:sp macro="" textlink="">
      <xdr:nvSpPr>
        <xdr:cNvPr id="397" name="テキスト ボックス 396"/>
        <xdr:cNvSpPr txBox="1"/>
      </xdr:nvSpPr>
      <xdr:spPr>
        <a:xfrm>
          <a:off x="15798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100330</xdr:rowOff>
    </xdr:from>
    <xdr:to>
      <xdr:col>22</xdr:col>
      <xdr:colOff>254000</xdr:colOff>
      <xdr:row>41</xdr:row>
      <xdr:rowOff>30480</xdr:rowOff>
    </xdr:to>
    <xdr:sp macro="" textlink="">
      <xdr:nvSpPr>
        <xdr:cNvPr id="398" name="円/楕円 397"/>
        <xdr:cNvSpPr/>
      </xdr:nvSpPr>
      <xdr:spPr>
        <a:xfrm>
          <a:off x="15240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40657</xdr:rowOff>
    </xdr:from>
    <xdr:ext cx="762000" cy="259045"/>
    <xdr:sp macro="" textlink="">
      <xdr:nvSpPr>
        <xdr:cNvPr id="399" name="テキスト ボックス 398"/>
        <xdr:cNvSpPr txBox="1"/>
      </xdr:nvSpPr>
      <xdr:spPr>
        <a:xfrm>
          <a:off x="14909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89746</xdr:rowOff>
    </xdr:from>
    <xdr:to>
      <xdr:col>21</xdr:col>
      <xdr:colOff>50800</xdr:colOff>
      <xdr:row>42</xdr:row>
      <xdr:rowOff>19896</xdr:rowOff>
    </xdr:to>
    <xdr:sp macro="" textlink="">
      <xdr:nvSpPr>
        <xdr:cNvPr id="400" name="円/楕円 399"/>
        <xdr:cNvSpPr/>
      </xdr:nvSpPr>
      <xdr:spPr>
        <a:xfrm>
          <a:off x="14351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4673</xdr:rowOff>
    </xdr:from>
    <xdr:ext cx="762000" cy="259045"/>
    <xdr:sp macro="" textlink="">
      <xdr:nvSpPr>
        <xdr:cNvPr id="401" name="テキスト ボックス 400"/>
        <xdr:cNvSpPr txBox="1"/>
      </xdr:nvSpPr>
      <xdr:spPr>
        <a:xfrm>
          <a:off x="14020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79163</xdr:rowOff>
    </xdr:from>
    <xdr:to>
      <xdr:col>19</xdr:col>
      <xdr:colOff>533400</xdr:colOff>
      <xdr:row>43</xdr:row>
      <xdr:rowOff>9313</xdr:rowOff>
    </xdr:to>
    <xdr:sp macro="" textlink="">
      <xdr:nvSpPr>
        <xdr:cNvPr id="402" name="円/楕円 401"/>
        <xdr:cNvSpPr/>
      </xdr:nvSpPr>
      <xdr:spPr>
        <a:xfrm>
          <a:off x="13462000" y="728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165540</xdr:rowOff>
    </xdr:from>
    <xdr:ext cx="762000" cy="259045"/>
    <xdr:sp macro="" textlink="">
      <xdr:nvSpPr>
        <xdr:cNvPr id="403" name="テキスト ボックス 402"/>
        <xdr:cNvSpPr txBox="1"/>
      </xdr:nvSpPr>
      <xdr:spPr>
        <a:xfrm>
          <a:off x="13131800" y="736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[35.6%]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財政健全化プランによる職員数の削減や公債費の抑制により，ここ数年は減少傾向にあったが，</a:t>
          </a:r>
          <a:r>
            <a:rPr kumimoji="1" lang="ja-JP" altLang="en-US"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年熊本地震により，</a:t>
          </a:r>
          <a:r>
            <a:rPr kumimoji="1" lang="ja-JP" altLang="en-US" sz="1300">
              <a:solidFill>
                <a:schemeClr val="dk1"/>
              </a:solidFill>
              <a:effectLst/>
              <a:latin typeface="+mn-lt"/>
              <a:ea typeface="+mn-ea"/>
              <a:cs typeface="+mn-cs"/>
            </a:rPr>
            <a:t>災害廃棄物の処理に要する経費や</a:t>
          </a:r>
          <a:r>
            <a:rPr kumimoji="1" lang="ja-JP" altLang="ja-JP" sz="1300">
              <a:solidFill>
                <a:schemeClr val="dk1"/>
              </a:solidFill>
              <a:effectLst/>
              <a:latin typeface="+mn-lt"/>
              <a:ea typeface="+mn-ea"/>
              <a:cs typeface="+mn-cs"/>
            </a:rPr>
            <a:t>復旧に要する経費が膨大となり，多くの地方債</a:t>
          </a:r>
          <a:r>
            <a:rPr kumimoji="1" lang="ja-JP" altLang="en-US" sz="1300">
              <a:solidFill>
                <a:schemeClr val="dk1"/>
              </a:solidFill>
              <a:effectLst/>
              <a:latin typeface="+mn-lt"/>
              <a:ea typeface="+mn-ea"/>
              <a:cs typeface="+mn-cs"/>
            </a:rPr>
            <a:t>が必要となったことで，将来負担比率が悪化した。</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また，まだ復旧半ばであり，平成</a:t>
          </a:r>
          <a:r>
            <a:rPr kumimoji="1" lang="en-US" altLang="ja-JP" sz="1300">
              <a:solidFill>
                <a:schemeClr val="dk1"/>
              </a:solidFill>
              <a:effectLst/>
              <a:latin typeface="+mn-lt"/>
              <a:ea typeface="+mn-ea"/>
              <a:cs typeface="+mn-cs"/>
            </a:rPr>
            <a:t>32</a:t>
          </a:r>
          <a:r>
            <a:rPr kumimoji="1" lang="ja-JP" altLang="en-US" sz="1300">
              <a:solidFill>
                <a:schemeClr val="dk1"/>
              </a:solidFill>
              <a:effectLst/>
              <a:latin typeface="+mn-lt"/>
              <a:ea typeface="+mn-ea"/>
              <a:cs typeface="+mn-cs"/>
            </a:rPr>
            <a:t>年度からは庁舎建設を予定しているため，今後も数年に渡り，将来負担比率は悪化することが見込まれる。</a:t>
          </a:r>
          <a:endParaRPr lang="ja-JP" altLang="ja-JP" sz="1300">
            <a:effectLst/>
            <a:latin typeface="+mn-lt"/>
          </a:endParaRP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0" name="直線コネクタ 41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1" name="テキスト ボックス 42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2" name="直線コネクタ 42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3" name="テキスト ボックス 42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6" name="直線コネクタ 42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7" name="テキスト ボックス 42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8" name="直線コネクタ 42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9" name="テキスト ボックス 42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23</xdr:row>
      <xdr:rowOff>117757</xdr:rowOff>
    </xdr:to>
    <xdr:cxnSp macro="">
      <xdr:nvCxnSpPr>
        <xdr:cNvPr id="432" name="直線コネクタ 431"/>
        <xdr:cNvCxnSpPr/>
      </xdr:nvCxnSpPr>
      <xdr:spPr>
        <a:xfrm flipV="1">
          <a:off x="17018000" y="2370667"/>
          <a:ext cx="0" cy="16904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89834</xdr:rowOff>
    </xdr:from>
    <xdr:ext cx="762000" cy="259045"/>
    <xdr:sp macro="" textlink="">
      <xdr:nvSpPr>
        <xdr:cNvPr id="433" name="将来負担の状況最小値テキスト"/>
        <xdr:cNvSpPr txBox="1"/>
      </xdr:nvSpPr>
      <xdr:spPr>
        <a:xfrm>
          <a:off x="17106900" y="4033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126.1</a:t>
          </a:r>
          <a:endParaRPr kumimoji="1" lang="ja-JP" altLang="en-US" sz="1000" b="1">
            <a:latin typeface="ＭＳ Ｐゴシック"/>
          </a:endParaRPr>
        </a:p>
      </xdr:txBody>
    </xdr:sp>
    <xdr:clientData/>
  </xdr:oneCellAnchor>
  <xdr:twoCellAnchor>
    <xdr:from>
      <xdr:col>24</xdr:col>
      <xdr:colOff>469900</xdr:colOff>
      <xdr:row>23</xdr:row>
      <xdr:rowOff>117757</xdr:rowOff>
    </xdr:from>
    <xdr:to>
      <xdr:col>24</xdr:col>
      <xdr:colOff>647700</xdr:colOff>
      <xdr:row>23</xdr:row>
      <xdr:rowOff>117757</xdr:rowOff>
    </xdr:to>
    <xdr:cxnSp macro="">
      <xdr:nvCxnSpPr>
        <xdr:cNvPr id="434" name="直線コネクタ 433"/>
        <xdr:cNvCxnSpPr/>
      </xdr:nvCxnSpPr>
      <xdr:spPr>
        <a:xfrm>
          <a:off x="16929100" y="4061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6" name="直線コネクタ 43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79234</xdr:rowOff>
    </xdr:from>
    <xdr:to>
      <xdr:col>24</xdr:col>
      <xdr:colOff>558800</xdr:colOff>
      <xdr:row>16</xdr:row>
      <xdr:rowOff>104704</xdr:rowOff>
    </xdr:to>
    <xdr:cxnSp macro="">
      <xdr:nvCxnSpPr>
        <xdr:cNvPr id="437" name="直線コネクタ 436"/>
        <xdr:cNvCxnSpPr/>
      </xdr:nvCxnSpPr>
      <xdr:spPr>
        <a:xfrm>
          <a:off x="16179800" y="2822434"/>
          <a:ext cx="838200" cy="2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16</xdr:row>
      <xdr:rowOff>39387</xdr:rowOff>
    </xdr:from>
    <xdr:ext cx="762000" cy="259045"/>
    <xdr:sp macro="" textlink="">
      <xdr:nvSpPr>
        <xdr:cNvPr id="438" name="将来負担の状況平均値テキスト"/>
        <xdr:cNvSpPr txBox="1"/>
      </xdr:nvSpPr>
      <xdr:spPr>
        <a:xfrm>
          <a:off x="17106900" y="278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36.6</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67310</xdr:rowOff>
    </xdr:from>
    <xdr:to>
      <xdr:col>24</xdr:col>
      <xdr:colOff>609600</xdr:colOff>
      <xdr:row>16</xdr:row>
      <xdr:rowOff>168910</xdr:rowOff>
    </xdr:to>
    <xdr:sp macro="" textlink="">
      <xdr:nvSpPr>
        <xdr:cNvPr id="439" name="フローチャート : 判断 438"/>
        <xdr:cNvSpPr/>
      </xdr:nvSpPr>
      <xdr:spPr>
        <a:xfrm>
          <a:off x="169672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79234</xdr:rowOff>
    </xdr:from>
    <xdr:to>
      <xdr:col>23</xdr:col>
      <xdr:colOff>406400</xdr:colOff>
      <xdr:row>17</xdr:row>
      <xdr:rowOff>4304</xdr:rowOff>
    </xdr:to>
    <xdr:cxnSp macro="">
      <xdr:nvCxnSpPr>
        <xdr:cNvPr id="440" name="直線コネクタ 439"/>
        <xdr:cNvCxnSpPr/>
      </xdr:nvCxnSpPr>
      <xdr:spPr>
        <a:xfrm flipV="1">
          <a:off x="15290800" y="282243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18</xdr:row>
      <xdr:rowOff>17992</xdr:rowOff>
    </xdr:from>
    <xdr:to>
      <xdr:col>23</xdr:col>
      <xdr:colOff>457200</xdr:colOff>
      <xdr:row>18</xdr:row>
      <xdr:rowOff>119592</xdr:rowOff>
    </xdr:to>
    <xdr:sp macro="" textlink="">
      <xdr:nvSpPr>
        <xdr:cNvPr id="441" name="フローチャート : 判断 440"/>
        <xdr:cNvSpPr/>
      </xdr:nvSpPr>
      <xdr:spPr>
        <a:xfrm>
          <a:off x="16129000" y="310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104369</xdr:rowOff>
    </xdr:from>
    <xdr:ext cx="736600" cy="259045"/>
    <xdr:sp macro="" textlink="">
      <xdr:nvSpPr>
        <xdr:cNvPr id="442" name="テキスト ボックス 441"/>
        <xdr:cNvSpPr txBox="1"/>
      </xdr:nvSpPr>
      <xdr:spPr>
        <a:xfrm>
          <a:off x="15798800" y="31904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4304</xdr:rowOff>
    </xdr:from>
    <xdr:to>
      <xdr:col>22</xdr:col>
      <xdr:colOff>203200</xdr:colOff>
      <xdr:row>17</xdr:row>
      <xdr:rowOff>165171</xdr:rowOff>
    </xdr:to>
    <xdr:cxnSp macro="">
      <xdr:nvCxnSpPr>
        <xdr:cNvPr id="443" name="直線コネクタ 442"/>
        <xdr:cNvCxnSpPr/>
      </xdr:nvCxnSpPr>
      <xdr:spPr>
        <a:xfrm flipV="1">
          <a:off x="14401800" y="2918954"/>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18</xdr:row>
      <xdr:rowOff>48825</xdr:rowOff>
    </xdr:from>
    <xdr:to>
      <xdr:col>22</xdr:col>
      <xdr:colOff>254000</xdr:colOff>
      <xdr:row>18</xdr:row>
      <xdr:rowOff>150425</xdr:rowOff>
    </xdr:to>
    <xdr:sp macro="" textlink="">
      <xdr:nvSpPr>
        <xdr:cNvPr id="444" name="フローチャート : 判断 443"/>
        <xdr:cNvSpPr/>
      </xdr:nvSpPr>
      <xdr:spPr>
        <a:xfrm>
          <a:off x="15240000" y="313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135202</xdr:rowOff>
    </xdr:from>
    <xdr:ext cx="762000" cy="259045"/>
    <xdr:sp macro="" textlink="">
      <xdr:nvSpPr>
        <xdr:cNvPr id="445" name="テキスト ボックス 444"/>
        <xdr:cNvSpPr txBox="1"/>
      </xdr:nvSpPr>
      <xdr:spPr>
        <a:xfrm>
          <a:off x="14909800" y="322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165171</xdr:rowOff>
    </xdr:from>
    <xdr:to>
      <xdr:col>21</xdr:col>
      <xdr:colOff>0</xdr:colOff>
      <xdr:row>18</xdr:row>
      <xdr:rowOff>11148</xdr:rowOff>
    </xdr:to>
    <xdr:cxnSp macro="">
      <xdr:nvCxnSpPr>
        <xdr:cNvPr id="446" name="直線コネクタ 445"/>
        <xdr:cNvCxnSpPr/>
      </xdr:nvCxnSpPr>
      <xdr:spPr>
        <a:xfrm flipV="1">
          <a:off x="13512800" y="3079821"/>
          <a:ext cx="889000" cy="1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18</xdr:row>
      <xdr:rowOff>109150</xdr:rowOff>
    </xdr:from>
    <xdr:to>
      <xdr:col>21</xdr:col>
      <xdr:colOff>50800</xdr:colOff>
      <xdr:row>19</xdr:row>
      <xdr:rowOff>39300</xdr:rowOff>
    </xdr:to>
    <xdr:sp macro="" textlink="">
      <xdr:nvSpPr>
        <xdr:cNvPr id="447" name="フローチャート : 判断 446"/>
        <xdr:cNvSpPr/>
      </xdr:nvSpPr>
      <xdr:spPr>
        <a:xfrm>
          <a:off x="14351000" y="319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24077</xdr:rowOff>
    </xdr:from>
    <xdr:ext cx="762000" cy="259045"/>
    <xdr:sp macro="" textlink="">
      <xdr:nvSpPr>
        <xdr:cNvPr id="448" name="テキスト ボックス 447"/>
        <xdr:cNvSpPr txBox="1"/>
      </xdr:nvSpPr>
      <xdr:spPr>
        <a:xfrm>
          <a:off x="14020800" y="328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431800</xdr:colOff>
      <xdr:row>19</xdr:row>
      <xdr:rowOff>83820</xdr:rowOff>
    </xdr:from>
    <xdr:to>
      <xdr:col>19</xdr:col>
      <xdr:colOff>533400</xdr:colOff>
      <xdr:row>20</xdr:row>
      <xdr:rowOff>13970</xdr:rowOff>
    </xdr:to>
    <xdr:sp macro="" textlink="">
      <xdr:nvSpPr>
        <xdr:cNvPr id="449" name="フローチャート : 判断 448"/>
        <xdr:cNvSpPr/>
      </xdr:nvSpPr>
      <xdr:spPr>
        <a:xfrm>
          <a:off x="13462000" y="334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170197</xdr:rowOff>
    </xdr:from>
    <xdr:ext cx="762000" cy="259045"/>
    <xdr:sp macro="" textlink="">
      <xdr:nvSpPr>
        <xdr:cNvPr id="450" name="テキスト ボックス 449"/>
        <xdr:cNvSpPr txBox="1"/>
      </xdr:nvSpPr>
      <xdr:spPr>
        <a:xfrm>
          <a:off x="13131800" y="342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16</xdr:row>
      <xdr:rowOff>53904</xdr:rowOff>
    </xdr:from>
    <xdr:to>
      <xdr:col>24</xdr:col>
      <xdr:colOff>609600</xdr:colOff>
      <xdr:row>16</xdr:row>
      <xdr:rowOff>155504</xdr:rowOff>
    </xdr:to>
    <xdr:sp macro="" textlink="">
      <xdr:nvSpPr>
        <xdr:cNvPr id="456" name="円/楕円 455"/>
        <xdr:cNvSpPr/>
      </xdr:nvSpPr>
      <xdr:spPr>
        <a:xfrm>
          <a:off x="16967200" y="27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70431</xdr:rowOff>
    </xdr:from>
    <xdr:ext cx="762000" cy="259045"/>
    <xdr:sp macro="" textlink="">
      <xdr:nvSpPr>
        <xdr:cNvPr id="457" name="将来負担の状況該当値テキスト"/>
        <xdr:cNvSpPr txBox="1"/>
      </xdr:nvSpPr>
      <xdr:spPr>
        <a:xfrm>
          <a:off x="17106900" y="2642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35.6</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28434</xdr:rowOff>
    </xdr:from>
    <xdr:to>
      <xdr:col>23</xdr:col>
      <xdr:colOff>457200</xdr:colOff>
      <xdr:row>16</xdr:row>
      <xdr:rowOff>130034</xdr:rowOff>
    </xdr:to>
    <xdr:sp macro="" textlink="">
      <xdr:nvSpPr>
        <xdr:cNvPr id="458" name="円/楕円 457"/>
        <xdr:cNvSpPr/>
      </xdr:nvSpPr>
      <xdr:spPr>
        <a:xfrm>
          <a:off x="16129000" y="277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140211</xdr:rowOff>
    </xdr:from>
    <xdr:ext cx="736600" cy="259045"/>
    <xdr:sp macro="" textlink="">
      <xdr:nvSpPr>
        <xdr:cNvPr id="459" name="テキスト ボックス 458"/>
        <xdr:cNvSpPr txBox="1"/>
      </xdr:nvSpPr>
      <xdr:spPr>
        <a:xfrm>
          <a:off x="15798800" y="2540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33.7</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124954</xdr:rowOff>
    </xdr:from>
    <xdr:to>
      <xdr:col>22</xdr:col>
      <xdr:colOff>254000</xdr:colOff>
      <xdr:row>17</xdr:row>
      <xdr:rowOff>55104</xdr:rowOff>
    </xdr:to>
    <xdr:sp macro="" textlink="">
      <xdr:nvSpPr>
        <xdr:cNvPr id="460" name="円/楕円 459"/>
        <xdr:cNvSpPr/>
      </xdr:nvSpPr>
      <xdr:spPr>
        <a:xfrm>
          <a:off x="15240000" y="286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65281</xdr:rowOff>
    </xdr:from>
    <xdr:ext cx="762000" cy="259045"/>
    <xdr:sp macro="" textlink="">
      <xdr:nvSpPr>
        <xdr:cNvPr id="461" name="テキスト ボックス 460"/>
        <xdr:cNvSpPr txBox="1"/>
      </xdr:nvSpPr>
      <xdr:spPr>
        <a:xfrm>
          <a:off x="14909800" y="263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114371</xdr:rowOff>
    </xdr:from>
    <xdr:to>
      <xdr:col>21</xdr:col>
      <xdr:colOff>50800</xdr:colOff>
      <xdr:row>18</xdr:row>
      <xdr:rowOff>44521</xdr:rowOff>
    </xdr:to>
    <xdr:sp macro="" textlink="">
      <xdr:nvSpPr>
        <xdr:cNvPr id="462" name="円/楕円 461"/>
        <xdr:cNvSpPr/>
      </xdr:nvSpPr>
      <xdr:spPr>
        <a:xfrm>
          <a:off x="14351000" y="302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54698</xdr:rowOff>
    </xdr:from>
    <xdr:ext cx="762000" cy="259045"/>
    <xdr:sp macro="" textlink="">
      <xdr:nvSpPr>
        <xdr:cNvPr id="463" name="テキスト ボックス 462"/>
        <xdr:cNvSpPr txBox="1"/>
      </xdr:nvSpPr>
      <xdr:spPr>
        <a:xfrm>
          <a:off x="14020800" y="2797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52.9</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131798</xdr:rowOff>
    </xdr:from>
    <xdr:to>
      <xdr:col>19</xdr:col>
      <xdr:colOff>533400</xdr:colOff>
      <xdr:row>18</xdr:row>
      <xdr:rowOff>61948</xdr:rowOff>
    </xdr:to>
    <xdr:sp macro="" textlink="">
      <xdr:nvSpPr>
        <xdr:cNvPr id="464" name="円/楕円 463"/>
        <xdr:cNvSpPr/>
      </xdr:nvSpPr>
      <xdr:spPr>
        <a:xfrm>
          <a:off x="13462000" y="304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72125</xdr:rowOff>
    </xdr:from>
    <xdr:ext cx="762000" cy="259045"/>
    <xdr:sp macro="" textlink="">
      <xdr:nvSpPr>
        <xdr:cNvPr id="465" name="テキスト ボックス 464"/>
        <xdr:cNvSpPr txBox="1"/>
      </xdr:nvSpPr>
      <xdr:spPr>
        <a:xfrm>
          <a:off x="13131800" y="281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37,598
37,471
74.30
19,485,647
18,396,884
674,614
8,536,053
17,642,952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35.6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人件費については，</a:t>
          </a:r>
          <a:r>
            <a:rPr kumimoji="1" lang="ja-JP" altLang="ja-JP" sz="1300">
              <a:solidFill>
                <a:schemeClr val="dk1"/>
              </a:solidFill>
              <a:effectLst/>
              <a:latin typeface="+mn-lt"/>
              <a:ea typeface="+mn-ea"/>
              <a:cs typeface="+mn-cs"/>
            </a:rPr>
            <a:t>財政健全化プランによる職員数の削減</a:t>
          </a:r>
          <a:r>
            <a:rPr kumimoji="1" lang="ja-JP" altLang="en-US" sz="1300">
              <a:solidFill>
                <a:schemeClr val="dk1"/>
              </a:solidFill>
              <a:effectLst/>
              <a:latin typeface="+mn-lt"/>
              <a:ea typeface="+mn-ea"/>
              <a:cs typeface="+mn-cs"/>
            </a:rPr>
            <a:t>や指定管理者制度の導入等により，近年は同水準を維持してきた。</a:t>
          </a:r>
          <a:endParaRPr kumimoji="1" lang="en-US" altLang="ja-JP" sz="1300">
            <a:solidFill>
              <a:schemeClr val="dk1"/>
            </a:solidFill>
            <a:effectLst/>
            <a:latin typeface="+mn-lt"/>
            <a:ea typeface="+mn-ea"/>
            <a:cs typeface="+mn-cs"/>
          </a:endParaRPr>
        </a:p>
        <a:p>
          <a:r>
            <a:rPr kumimoji="1" lang="ja-JP" altLang="en-US" sz="1300">
              <a:latin typeface="+mn-lt"/>
            </a:rPr>
            <a:t>　しかし，今後は，平成</a:t>
          </a:r>
          <a:r>
            <a:rPr kumimoji="1" lang="en-US" altLang="ja-JP" sz="1300">
              <a:latin typeface="+mn-lt"/>
            </a:rPr>
            <a:t>28</a:t>
          </a:r>
          <a:r>
            <a:rPr kumimoji="1" lang="ja-JP" altLang="en-US" sz="1300">
              <a:latin typeface="+mn-lt"/>
            </a:rPr>
            <a:t>年熊本地震からの復旧・復興を進めるにあたり，人員確保がひとつの課題となっていることを踏まえ，第</a:t>
          </a:r>
          <a:r>
            <a:rPr kumimoji="1" lang="en-US" altLang="ja-JP" sz="1300">
              <a:latin typeface="+mn-lt"/>
            </a:rPr>
            <a:t>5</a:t>
          </a:r>
          <a:r>
            <a:rPr kumimoji="1" lang="ja-JP" altLang="en-US" sz="1300">
              <a:latin typeface="+mn-lt"/>
            </a:rPr>
            <a:t>次定員適正化計画の変更を行い，平成</a:t>
          </a:r>
          <a:r>
            <a:rPr kumimoji="1" lang="en-US" altLang="ja-JP" sz="1300">
              <a:latin typeface="+mn-lt"/>
            </a:rPr>
            <a:t>30</a:t>
          </a:r>
          <a:r>
            <a:rPr kumimoji="1" lang="ja-JP" altLang="en-US" sz="1300">
              <a:latin typeface="+mn-lt"/>
            </a:rPr>
            <a:t>年度までに職員数を</a:t>
          </a:r>
          <a:r>
            <a:rPr kumimoji="1" lang="en-US" altLang="ja-JP" sz="1300">
              <a:latin typeface="+mn-lt"/>
            </a:rPr>
            <a:t>11</a:t>
          </a:r>
          <a:r>
            <a:rPr kumimoji="1" lang="ja-JP" altLang="en-US" sz="1300">
              <a:latin typeface="+mn-lt"/>
            </a:rPr>
            <a:t>名増員することとしているため，増加することが見込まれている。</a:t>
          </a:r>
          <a:endParaRPr kumimoji="1" lang="en-US" altLang="ja-JP" sz="1300">
            <a:latin typeface="+mn-l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149860</xdr:rowOff>
    </xdr:from>
    <xdr:to>
      <xdr:col>7</xdr:col>
      <xdr:colOff>15875</xdr:colOff>
      <xdr:row>41</xdr:row>
      <xdr:rowOff>5842</xdr:rowOff>
    </xdr:to>
    <xdr:cxnSp macro="">
      <xdr:nvCxnSpPr>
        <xdr:cNvPr id="59" name="直線コネクタ 58"/>
        <xdr:cNvCxnSpPr/>
      </xdr:nvCxnSpPr>
      <xdr:spPr>
        <a:xfrm flipV="1">
          <a:off x="4826000" y="563626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149369</xdr:rowOff>
    </xdr:from>
    <xdr:ext cx="762000" cy="259045"/>
    <xdr:sp macro="" textlink="">
      <xdr:nvSpPr>
        <xdr:cNvPr id="60" name="人件費最小値テキスト"/>
        <xdr:cNvSpPr txBox="1"/>
      </xdr:nvSpPr>
      <xdr:spPr>
        <a:xfrm>
          <a:off x="4914900" y="700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34.3</a:t>
          </a:r>
          <a:endParaRPr kumimoji="1" lang="ja-JP" altLang="en-US" sz="1000" b="1">
            <a:latin typeface="ＭＳ Ｐゴシック"/>
          </a:endParaRPr>
        </a:p>
      </xdr:txBody>
    </xdr:sp>
    <xdr:clientData/>
  </xdr:oneCellAnchor>
  <xdr:twoCellAnchor>
    <xdr:from>
      <xdr:col>6</xdr:col>
      <xdr:colOff>612775</xdr:colOff>
      <xdr:row>41</xdr:row>
      <xdr:rowOff>5842</xdr:rowOff>
    </xdr:from>
    <xdr:to>
      <xdr:col>7</xdr:col>
      <xdr:colOff>104775</xdr:colOff>
      <xdr:row>41</xdr:row>
      <xdr:rowOff>5842</xdr:rowOff>
    </xdr:to>
    <xdr:cxnSp macro="">
      <xdr:nvCxnSpPr>
        <xdr:cNvPr id="61" name="直線コネクタ 60"/>
        <xdr:cNvCxnSpPr/>
      </xdr:nvCxnSpPr>
      <xdr:spPr>
        <a:xfrm>
          <a:off x="4737100" y="7035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64787</xdr:rowOff>
    </xdr:from>
    <xdr:ext cx="762000" cy="259045"/>
    <xdr:sp macro="" textlink="">
      <xdr:nvSpPr>
        <xdr:cNvPr id="62" name="人件費最大値テキスト"/>
        <xdr:cNvSpPr txBox="1"/>
      </xdr:nvSpPr>
      <xdr:spPr>
        <a:xfrm>
          <a:off x="4914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19.0</a:t>
          </a:r>
          <a:endParaRPr kumimoji="1" lang="ja-JP" altLang="en-US" sz="1000" b="1">
            <a:latin typeface="ＭＳ Ｐゴシック"/>
          </a:endParaRPr>
        </a:p>
      </xdr:txBody>
    </xdr:sp>
    <xdr:clientData/>
  </xdr:oneCellAnchor>
  <xdr:twoCellAnchor>
    <xdr:from>
      <xdr:col>6</xdr:col>
      <xdr:colOff>612775</xdr:colOff>
      <xdr:row>32</xdr:row>
      <xdr:rowOff>149860</xdr:rowOff>
    </xdr:from>
    <xdr:to>
      <xdr:col>7</xdr:col>
      <xdr:colOff>104775</xdr:colOff>
      <xdr:row>32</xdr:row>
      <xdr:rowOff>149860</xdr:rowOff>
    </xdr:to>
    <xdr:cxnSp macro="">
      <xdr:nvCxnSpPr>
        <xdr:cNvPr id="63" name="直線コネクタ 62"/>
        <xdr:cNvCxnSpPr/>
      </xdr:nvCxnSpPr>
      <xdr:spPr>
        <a:xfrm>
          <a:off x="4737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1270</xdr:rowOff>
    </xdr:from>
    <xdr:to>
      <xdr:col>7</xdr:col>
      <xdr:colOff>15875</xdr:colOff>
      <xdr:row>35</xdr:row>
      <xdr:rowOff>74422</xdr:rowOff>
    </xdr:to>
    <xdr:cxnSp macro="">
      <xdr:nvCxnSpPr>
        <xdr:cNvPr id="64" name="直線コネクタ 63"/>
        <xdr:cNvCxnSpPr/>
      </xdr:nvCxnSpPr>
      <xdr:spPr>
        <a:xfrm flipV="1">
          <a:off x="3987800" y="600202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32275</xdr:rowOff>
    </xdr:from>
    <xdr:ext cx="762000" cy="259045"/>
    <xdr:sp macro="" textlink="">
      <xdr:nvSpPr>
        <xdr:cNvPr id="65" name="人件費平均値テキスト"/>
        <xdr:cNvSpPr txBox="1"/>
      </xdr:nvSpPr>
      <xdr:spPr>
        <a:xfrm>
          <a:off x="4914900" y="6033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60198</xdr:rowOff>
    </xdr:from>
    <xdr:to>
      <xdr:col>7</xdr:col>
      <xdr:colOff>66675</xdr:colOff>
      <xdr:row>35</xdr:row>
      <xdr:rowOff>161798</xdr:rowOff>
    </xdr:to>
    <xdr:sp macro="" textlink="">
      <xdr:nvSpPr>
        <xdr:cNvPr id="66" name="フローチャート : 判断 65"/>
        <xdr:cNvSpPr/>
      </xdr:nvSpPr>
      <xdr:spPr>
        <a:xfrm>
          <a:off x="4775200" y="606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19558</xdr:rowOff>
    </xdr:from>
    <xdr:to>
      <xdr:col>5</xdr:col>
      <xdr:colOff>549275</xdr:colOff>
      <xdr:row>35</xdr:row>
      <xdr:rowOff>74422</xdr:rowOff>
    </xdr:to>
    <xdr:cxnSp macro="">
      <xdr:nvCxnSpPr>
        <xdr:cNvPr id="67" name="直線コネクタ 66"/>
        <xdr:cNvCxnSpPr/>
      </xdr:nvCxnSpPr>
      <xdr:spPr>
        <a:xfrm>
          <a:off x="3098800" y="60203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14478</xdr:rowOff>
    </xdr:from>
    <xdr:to>
      <xdr:col>5</xdr:col>
      <xdr:colOff>600075</xdr:colOff>
      <xdr:row>35</xdr:row>
      <xdr:rowOff>116078</xdr:rowOff>
    </xdr:to>
    <xdr:sp macro="" textlink="">
      <xdr:nvSpPr>
        <xdr:cNvPr id="68" name="フローチャート : 判断 67"/>
        <xdr:cNvSpPr/>
      </xdr:nvSpPr>
      <xdr:spPr>
        <a:xfrm>
          <a:off x="3937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126255</xdr:rowOff>
    </xdr:from>
    <xdr:ext cx="736600" cy="259045"/>
    <xdr:sp macro="" textlink="">
      <xdr:nvSpPr>
        <xdr:cNvPr id="69" name="テキスト ボックス 68"/>
        <xdr:cNvSpPr txBox="1"/>
      </xdr:nvSpPr>
      <xdr:spPr>
        <a:xfrm>
          <a:off x="3606800" y="5784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19558</xdr:rowOff>
    </xdr:from>
    <xdr:to>
      <xdr:col>4</xdr:col>
      <xdr:colOff>346075</xdr:colOff>
      <xdr:row>35</xdr:row>
      <xdr:rowOff>65278</xdr:rowOff>
    </xdr:to>
    <xdr:cxnSp macro="">
      <xdr:nvCxnSpPr>
        <xdr:cNvPr id="70" name="直線コネクタ 69"/>
        <xdr:cNvCxnSpPr/>
      </xdr:nvCxnSpPr>
      <xdr:spPr>
        <a:xfrm flipV="1">
          <a:off x="2209800" y="60203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23622</xdr:rowOff>
    </xdr:from>
    <xdr:to>
      <xdr:col>4</xdr:col>
      <xdr:colOff>396875</xdr:colOff>
      <xdr:row>35</xdr:row>
      <xdr:rowOff>125222</xdr:rowOff>
    </xdr:to>
    <xdr:sp macro="" textlink="">
      <xdr:nvSpPr>
        <xdr:cNvPr id="71" name="フローチャート : 判断 70"/>
        <xdr:cNvSpPr/>
      </xdr:nvSpPr>
      <xdr:spPr>
        <a:xfrm>
          <a:off x="3048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109999</xdr:rowOff>
    </xdr:from>
    <xdr:ext cx="762000" cy="259045"/>
    <xdr:sp macro="" textlink="">
      <xdr:nvSpPr>
        <xdr:cNvPr id="72" name="テキスト ボックス 71"/>
        <xdr:cNvSpPr txBox="1"/>
      </xdr:nvSpPr>
      <xdr:spPr>
        <a:xfrm>
          <a:off x="2717800" y="611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19558</xdr:rowOff>
    </xdr:from>
    <xdr:to>
      <xdr:col>3</xdr:col>
      <xdr:colOff>142875</xdr:colOff>
      <xdr:row>35</xdr:row>
      <xdr:rowOff>65278</xdr:rowOff>
    </xdr:to>
    <xdr:cxnSp macro="">
      <xdr:nvCxnSpPr>
        <xdr:cNvPr id="73" name="直線コネクタ 72"/>
        <xdr:cNvCxnSpPr/>
      </xdr:nvCxnSpPr>
      <xdr:spPr>
        <a:xfrm>
          <a:off x="1320800" y="60203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5334</xdr:rowOff>
    </xdr:from>
    <xdr:to>
      <xdr:col>3</xdr:col>
      <xdr:colOff>193675</xdr:colOff>
      <xdr:row>35</xdr:row>
      <xdr:rowOff>106934</xdr:rowOff>
    </xdr:to>
    <xdr:sp macro="" textlink="">
      <xdr:nvSpPr>
        <xdr:cNvPr id="74" name="フローチャート : 判断 73"/>
        <xdr:cNvSpPr/>
      </xdr:nvSpPr>
      <xdr:spPr>
        <a:xfrm>
          <a:off x="2159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33</xdr:row>
      <xdr:rowOff>117111</xdr:rowOff>
    </xdr:from>
    <xdr:ext cx="762000" cy="259045"/>
    <xdr:sp macro="" textlink="">
      <xdr:nvSpPr>
        <xdr:cNvPr id="75" name="テキスト ボックス 74"/>
        <xdr:cNvSpPr txBox="1"/>
      </xdr:nvSpPr>
      <xdr:spPr>
        <a:xfrm>
          <a:off x="1828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35</xdr:row>
      <xdr:rowOff>87630</xdr:rowOff>
    </xdr:from>
    <xdr:to>
      <xdr:col>1</xdr:col>
      <xdr:colOff>676275</xdr:colOff>
      <xdr:row>36</xdr:row>
      <xdr:rowOff>17780</xdr:rowOff>
    </xdr:to>
    <xdr:sp macro="" textlink="">
      <xdr:nvSpPr>
        <xdr:cNvPr id="76" name="フローチャート : 判断 75"/>
        <xdr:cNvSpPr/>
      </xdr:nvSpPr>
      <xdr:spPr>
        <a:xfrm>
          <a:off x="1270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2557</xdr:rowOff>
    </xdr:from>
    <xdr:ext cx="762000" cy="259045"/>
    <xdr:sp macro="" textlink="">
      <xdr:nvSpPr>
        <xdr:cNvPr id="77" name="テキスト ボックス 76"/>
        <xdr:cNvSpPr txBox="1"/>
      </xdr:nvSpPr>
      <xdr:spPr>
        <a:xfrm>
          <a:off x="9398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34</xdr:row>
      <xdr:rowOff>121920</xdr:rowOff>
    </xdr:from>
    <xdr:to>
      <xdr:col>7</xdr:col>
      <xdr:colOff>66675</xdr:colOff>
      <xdr:row>35</xdr:row>
      <xdr:rowOff>52070</xdr:rowOff>
    </xdr:to>
    <xdr:sp macro="" textlink="">
      <xdr:nvSpPr>
        <xdr:cNvPr id="83" name="円/楕円 82"/>
        <xdr:cNvSpPr/>
      </xdr:nvSpPr>
      <xdr:spPr>
        <a:xfrm>
          <a:off x="47752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33</xdr:row>
      <xdr:rowOff>138447</xdr:rowOff>
    </xdr:from>
    <xdr:ext cx="762000" cy="259045"/>
    <xdr:sp macro="" textlink="">
      <xdr:nvSpPr>
        <xdr:cNvPr id="84" name="人件費該当値テキスト"/>
        <xdr:cNvSpPr txBox="1"/>
      </xdr:nvSpPr>
      <xdr:spPr>
        <a:xfrm>
          <a:off x="4914900" y="579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23622</xdr:rowOff>
    </xdr:from>
    <xdr:to>
      <xdr:col>5</xdr:col>
      <xdr:colOff>600075</xdr:colOff>
      <xdr:row>35</xdr:row>
      <xdr:rowOff>125222</xdr:rowOff>
    </xdr:to>
    <xdr:sp macro="" textlink="">
      <xdr:nvSpPr>
        <xdr:cNvPr id="85" name="円/楕円 84"/>
        <xdr:cNvSpPr/>
      </xdr:nvSpPr>
      <xdr:spPr>
        <a:xfrm>
          <a:off x="3937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109999</xdr:rowOff>
    </xdr:from>
    <xdr:ext cx="736600" cy="259045"/>
    <xdr:sp macro="" textlink="">
      <xdr:nvSpPr>
        <xdr:cNvPr id="86" name="テキスト ボックス 85"/>
        <xdr:cNvSpPr txBox="1"/>
      </xdr:nvSpPr>
      <xdr:spPr>
        <a:xfrm>
          <a:off x="3606800" y="6110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a:t>
          </a:r>
          <a:endParaRPr kumimoji="1" lang="ja-JP" altLang="en-US" sz="1000" b="1">
            <a:solidFill>
              <a:srgbClr val="FF0000"/>
            </a:solidFill>
            <a:latin typeface="ＭＳ Ｐゴシック"/>
          </a:endParaRPr>
        </a:p>
      </xdr:txBody>
    </xdr:sp>
    <xdr:clientData/>
  </xdr:oneCellAnchor>
  <xdr:twoCellAnchor>
    <xdr:from>
      <xdr:col>4</xdr:col>
      <xdr:colOff>295275</xdr:colOff>
      <xdr:row>34</xdr:row>
      <xdr:rowOff>140208</xdr:rowOff>
    </xdr:from>
    <xdr:to>
      <xdr:col>4</xdr:col>
      <xdr:colOff>396875</xdr:colOff>
      <xdr:row>35</xdr:row>
      <xdr:rowOff>70358</xdr:rowOff>
    </xdr:to>
    <xdr:sp macro="" textlink="">
      <xdr:nvSpPr>
        <xdr:cNvPr id="87" name="円/楕円 86"/>
        <xdr:cNvSpPr/>
      </xdr:nvSpPr>
      <xdr:spPr>
        <a:xfrm>
          <a:off x="3048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33</xdr:row>
      <xdr:rowOff>80535</xdr:rowOff>
    </xdr:from>
    <xdr:ext cx="762000" cy="259045"/>
    <xdr:sp macro="" textlink="">
      <xdr:nvSpPr>
        <xdr:cNvPr id="88" name="テキスト ボックス 87"/>
        <xdr:cNvSpPr txBox="1"/>
      </xdr:nvSpPr>
      <xdr:spPr>
        <a:xfrm>
          <a:off x="2717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14478</xdr:rowOff>
    </xdr:from>
    <xdr:to>
      <xdr:col>3</xdr:col>
      <xdr:colOff>193675</xdr:colOff>
      <xdr:row>35</xdr:row>
      <xdr:rowOff>116078</xdr:rowOff>
    </xdr:to>
    <xdr:sp macro="" textlink="">
      <xdr:nvSpPr>
        <xdr:cNvPr id="89" name="円/楕円 88"/>
        <xdr:cNvSpPr/>
      </xdr:nvSpPr>
      <xdr:spPr>
        <a:xfrm>
          <a:off x="2159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100855</xdr:rowOff>
    </xdr:from>
    <xdr:ext cx="762000" cy="259045"/>
    <xdr:sp macro="" textlink="">
      <xdr:nvSpPr>
        <xdr:cNvPr id="90" name="テキスト ボックス 89"/>
        <xdr:cNvSpPr txBox="1"/>
      </xdr:nvSpPr>
      <xdr:spPr>
        <a:xfrm>
          <a:off x="1828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1</xdr:col>
      <xdr:colOff>574675</xdr:colOff>
      <xdr:row>34</xdr:row>
      <xdr:rowOff>140208</xdr:rowOff>
    </xdr:from>
    <xdr:to>
      <xdr:col>1</xdr:col>
      <xdr:colOff>676275</xdr:colOff>
      <xdr:row>35</xdr:row>
      <xdr:rowOff>70358</xdr:rowOff>
    </xdr:to>
    <xdr:sp macro="" textlink="">
      <xdr:nvSpPr>
        <xdr:cNvPr id="91" name="円/楕円 90"/>
        <xdr:cNvSpPr/>
      </xdr:nvSpPr>
      <xdr:spPr>
        <a:xfrm>
          <a:off x="1270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33</xdr:row>
      <xdr:rowOff>80535</xdr:rowOff>
    </xdr:from>
    <xdr:ext cx="762000" cy="259045"/>
    <xdr:sp macro="" textlink="">
      <xdr:nvSpPr>
        <xdr:cNvPr id="92" name="テキスト ボックス 91"/>
        <xdr:cNvSpPr txBox="1"/>
      </xdr:nvSpPr>
      <xdr:spPr>
        <a:xfrm>
          <a:off x="939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10/36</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lt"/>
            </a:rPr>
            <a:t>　</a:t>
          </a:r>
          <a:r>
            <a:rPr kumimoji="1" lang="ja-JP" altLang="en-US" sz="1300">
              <a:solidFill>
                <a:sysClr val="windowText" lastClr="000000"/>
              </a:solidFill>
              <a:latin typeface="+mn-lt"/>
            </a:rPr>
            <a:t>物件費は，前年度比</a:t>
          </a:r>
          <a:r>
            <a:rPr kumimoji="1" lang="en-US" altLang="ja-JP" sz="1300">
              <a:solidFill>
                <a:sysClr val="windowText" lastClr="000000"/>
              </a:solidFill>
              <a:latin typeface="+mn-lt"/>
            </a:rPr>
            <a:t>0.3</a:t>
          </a:r>
          <a:r>
            <a:rPr kumimoji="1" lang="ja-JP" altLang="en-US" sz="1300">
              <a:solidFill>
                <a:sysClr val="windowText" lastClr="000000"/>
              </a:solidFill>
              <a:latin typeface="+mn-lt"/>
            </a:rPr>
            <a:t>ポイント減少した。ここ数年は，類似団体内平均値より低い比率で推移しており，事務経費や旅費等の削減への徹底的な取組みの結果といえる。</a:t>
          </a:r>
          <a:endParaRPr kumimoji="1" lang="en-US" altLang="ja-JP" sz="1300">
            <a:solidFill>
              <a:sysClr val="windowText" lastClr="000000"/>
            </a:solidFill>
            <a:latin typeface="+mn-lt"/>
          </a:endParaRPr>
        </a:p>
        <a:p>
          <a:r>
            <a:rPr kumimoji="1" lang="ja-JP" altLang="en-US" sz="1300">
              <a:solidFill>
                <a:sysClr val="windowText" lastClr="000000"/>
              </a:solidFill>
              <a:latin typeface="+mn-lt"/>
            </a:rPr>
            <a:t>　今後も，継続して削減に努める。</a:t>
          </a:r>
          <a:endParaRPr kumimoji="1" lang="en-US" altLang="ja-JP" sz="1300">
            <a:solidFill>
              <a:sysClr val="windowText" lastClr="000000"/>
            </a:solidFill>
            <a:latin typeface="+mn-l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35560</xdr:rowOff>
    </xdr:from>
    <xdr:to>
      <xdr:col>24</xdr:col>
      <xdr:colOff>31750</xdr:colOff>
      <xdr:row>22</xdr:row>
      <xdr:rowOff>27940</xdr:rowOff>
    </xdr:to>
    <xdr:cxnSp macro="">
      <xdr:nvCxnSpPr>
        <xdr:cNvPr id="119" name="直線コネクタ 118"/>
        <xdr:cNvCxnSpPr/>
      </xdr:nvCxnSpPr>
      <xdr:spPr>
        <a:xfrm flipV="1">
          <a:off x="16510000" y="24358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17</xdr:rowOff>
    </xdr:from>
    <xdr:ext cx="762000" cy="259045"/>
    <xdr:sp macro="" textlink="">
      <xdr:nvSpPr>
        <xdr:cNvPr id="120" name="物件費最小値テキスト"/>
        <xdr:cNvSpPr txBox="1"/>
      </xdr:nvSpPr>
      <xdr:spPr>
        <a:xfrm>
          <a:off x="16598900" y="377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20.7</a:t>
          </a:r>
          <a:endParaRPr kumimoji="1" lang="ja-JP" altLang="en-US" sz="1000" b="1">
            <a:latin typeface="ＭＳ Ｐゴシック"/>
          </a:endParaRPr>
        </a:p>
      </xdr:txBody>
    </xdr:sp>
    <xdr:clientData/>
  </xdr:oneCellAnchor>
  <xdr:twoCellAnchor>
    <xdr:from>
      <xdr:col>23</xdr:col>
      <xdr:colOff>628650</xdr:colOff>
      <xdr:row>22</xdr:row>
      <xdr:rowOff>27940</xdr:rowOff>
    </xdr:from>
    <xdr:to>
      <xdr:col>24</xdr:col>
      <xdr:colOff>120650</xdr:colOff>
      <xdr:row>22</xdr:row>
      <xdr:rowOff>27940</xdr:rowOff>
    </xdr:to>
    <xdr:cxnSp macro="">
      <xdr:nvCxnSpPr>
        <xdr:cNvPr id="121" name="直線コネクタ 120"/>
        <xdr:cNvCxnSpPr/>
      </xdr:nvCxnSpPr>
      <xdr:spPr>
        <a:xfrm>
          <a:off x="16421100" y="379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121937</xdr:rowOff>
    </xdr:from>
    <xdr:ext cx="762000" cy="259045"/>
    <xdr:sp macro="" textlink="">
      <xdr:nvSpPr>
        <xdr:cNvPr id="122" name="物件費最大値テキスト"/>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23</xdr:col>
      <xdr:colOff>628650</xdr:colOff>
      <xdr:row>14</xdr:row>
      <xdr:rowOff>35560</xdr:rowOff>
    </xdr:from>
    <xdr:to>
      <xdr:col>24</xdr:col>
      <xdr:colOff>120650</xdr:colOff>
      <xdr:row>14</xdr:row>
      <xdr:rowOff>35560</xdr:rowOff>
    </xdr:to>
    <xdr:cxnSp macro="">
      <xdr:nvCxnSpPr>
        <xdr:cNvPr id="123" name="直線コネクタ 122"/>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130810</xdr:rowOff>
    </xdr:from>
    <xdr:to>
      <xdr:col>24</xdr:col>
      <xdr:colOff>31750</xdr:colOff>
      <xdr:row>17</xdr:row>
      <xdr:rowOff>153670</xdr:rowOff>
    </xdr:to>
    <xdr:cxnSp macro="">
      <xdr:nvCxnSpPr>
        <xdr:cNvPr id="124" name="直線コネクタ 123"/>
        <xdr:cNvCxnSpPr/>
      </xdr:nvCxnSpPr>
      <xdr:spPr>
        <a:xfrm flipV="1">
          <a:off x="15671800" y="30454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18</xdr:row>
      <xdr:rowOff>25417</xdr:rowOff>
    </xdr:from>
    <xdr:ext cx="762000" cy="259045"/>
    <xdr:sp macro="" textlink="">
      <xdr:nvSpPr>
        <xdr:cNvPr id="125" name="物件費平均値テキスト"/>
        <xdr:cNvSpPr txBox="1"/>
      </xdr:nvSpPr>
      <xdr:spPr>
        <a:xfrm>
          <a:off x="16598900" y="3111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18</xdr:row>
      <xdr:rowOff>53340</xdr:rowOff>
    </xdr:from>
    <xdr:to>
      <xdr:col>24</xdr:col>
      <xdr:colOff>82550</xdr:colOff>
      <xdr:row>18</xdr:row>
      <xdr:rowOff>154940</xdr:rowOff>
    </xdr:to>
    <xdr:sp macro="" textlink="">
      <xdr:nvSpPr>
        <xdr:cNvPr id="126" name="フローチャート : 判断 125"/>
        <xdr:cNvSpPr/>
      </xdr:nvSpPr>
      <xdr:spPr>
        <a:xfrm>
          <a:off x="164592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123190</xdr:rowOff>
    </xdr:from>
    <xdr:to>
      <xdr:col>22</xdr:col>
      <xdr:colOff>565150</xdr:colOff>
      <xdr:row>17</xdr:row>
      <xdr:rowOff>153670</xdr:rowOff>
    </xdr:to>
    <xdr:cxnSp macro="">
      <xdr:nvCxnSpPr>
        <xdr:cNvPr id="127" name="直線コネクタ 126"/>
        <xdr:cNvCxnSpPr/>
      </xdr:nvCxnSpPr>
      <xdr:spPr>
        <a:xfrm>
          <a:off x="14782800" y="3037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18</xdr:row>
      <xdr:rowOff>30480</xdr:rowOff>
    </xdr:from>
    <xdr:to>
      <xdr:col>22</xdr:col>
      <xdr:colOff>615950</xdr:colOff>
      <xdr:row>18</xdr:row>
      <xdr:rowOff>132080</xdr:rowOff>
    </xdr:to>
    <xdr:sp macro="" textlink="">
      <xdr:nvSpPr>
        <xdr:cNvPr id="128" name="フローチャート : 判断 127"/>
        <xdr:cNvSpPr/>
      </xdr:nvSpPr>
      <xdr:spPr>
        <a:xfrm>
          <a:off x="15621000" y="311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116857</xdr:rowOff>
    </xdr:from>
    <xdr:ext cx="736600" cy="259045"/>
    <xdr:sp macro="" textlink="">
      <xdr:nvSpPr>
        <xdr:cNvPr id="129" name="テキスト ボックス 128"/>
        <xdr:cNvSpPr txBox="1"/>
      </xdr:nvSpPr>
      <xdr:spPr>
        <a:xfrm>
          <a:off x="15290800" y="320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92710</xdr:rowOff>
    </xdr:from>
    <xdr:to>
      <xdr:col>21</xdr:col>
      <xdr:colOff>361950</xdr:colOff>
      <xdr:row>17</xdr:row>
      <xdr:rowOff>123190</xdr:rowOff>
    </xdr:to>
    <xdr:cxnSp macro="">
      <xdr:nvCxnSpPr>
        <xdr:cNvPr id="130" name="直線コネクタ 129"/>
        <xdr:cNvCxnSpPr/>
      </xdr:nvCxnSpPr>
      <xdr:spPr>
        <a:xfrm>
          <a:off x="13893800" y="3007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18</xdr:row>
      <xdr:rowOff>53340</xdr:rowOff>
    </xdr:from>
    <xdr:to>
      <xdr:col>21</xdr:col>
      <xdr:colOff>412750</xdr:colOff>
      <xdr:row>18</xdr:row>
      <xdr:rowOff>154940</xdr:rowOff>
    </xdr:to>
    <xdr:sp macro="" textlink="">
      <xdr:nvSpPr>
        <xdr:cNvPr id="131" name="フローチャート : 判断 130"/>
        <xdr:cNvSpPr/>
      </xdr:nvSpPr>
      <xdr:spPr>
        <a:xfrm>
          <a:off x="147320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139717</xdr:rowOff>
    </xdr:from>
    <xdr:ext cx="762000" cy="259045"/>
    <xdr:sp macro="" textlink="">
      <xdr:nvSpPr>
        <xdr:cNvPr id="132" name="テキスト ボックス 131"/>
        <xdr:cNvSpPr txBox="1"/>
      </xdr:nvSpPr>
      <xdr:spPr>
        <a:xfrm>
          <a:off x="14401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69850</xdr:rowOff>
    </xdr:from>
    <xdr:to>
      <xdr:col>20</xdr:col>
      <xdr:colOff>158750</xdr:colOff>
      <xdr:row>17</xdr:row>
      <xdr:rowOff>92710</xdr:rowOff>
    </xdr:to>
    <xdr:cxnSp macro="">
      <xdr:nvCxnSpPr>
        <xdr:cNvPr id="133" name="直線コネクタ 132"/>
        <xdr:cNvCxnSpPr/>
      </xdr:nvCxnSpPr>
      <xdr:spPr>
        <a:xfrm>
          <a:off x="13004800" y="2984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18</xdr:row>
      <xdr:rowOff>15240</xdr:rowOff>
    </xdr:from>
    <xdr:to>
      <xdr:col>20</xdr:col>
      <xdr:colOff>209550</xdr:colOff>
      <xdr:row>18</xdr:row>
      <xdr:rowOff>116840</xdr:rowOff>
    </xdr:to>
    <xdr:sp macro="" textlink="">
      <xdr:nvSpPr>
        <xdr:cNvPr id="134" name="フローチャート : 判断 133"/>
        <xdr:cNvSpPr/>
      </xdr:nvSpPr>
      <xdr:spPr>
        <a:xfrm>
          <a:off x="13843000" y="310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18</xdr:row>
      <xdr:rowOff>101617</xdr:rowOff>
    </xdr:from>
    <xdr:ext cx="762000" cy="259045"/>
    <xdr:sp macro="" textlink="">
      <xdr:nvSpPr>
        <xdr:cNvPr id="135" name="テキスト ボックス 134"/>
        <xdr:cNvSpPr txBox="1"/>
      </xdr:nvSpPr>
      <xdr:spPr>
        <a:xfrm>
          <a:off x="135128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17</xdr:row>
      <xdr:rowOff>156210</xdr:rowOff>
    </xdr:from>
    <xdr:to>
      <xdr:col>19</xdr:col>
      <xdr:colOff>6350</xdr:colOff>
      <xdr:row>18</xdr:row>
      <xdr:rowOff>86360</xdr:rowOff>
    </xdr:to>
    <xdr:sp macro="" textlink="">
      <xdr:nvSpPr>
        <xdr:cNvPr id="136" name="フローチャート : 判断 135"/>
        <xdr:cNvSpPr/>
      </xdr:nvSpPr>
      <xdr:spPr>
        <a:xfrm>
          <a:off x="12954000" y="307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71137</xdr:rowOff>
    </xdr:from>
    <xdr:ext cx="762000" cy="259045"/>
    <xdr:sp macro="" textlink="">
      <xdr:nvSpPr>
        <xdr:cNvPr id="137" name="テキスト ボックス 136"/>
        <xdr:cNvSpPr txBox="1"/>
      </xdr:nvSpPr>
      <xdr:spPr>
        <a:xfrm>
          <a:off x="12623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17</xdr:row>
      <xdr:rowOff>80010</xdr:rowOff>
    </xdr:from>
    <xdr:to>
      <xdr:col>24</xdr:col>
      <xdr:colOff>82550</xdr:colOff>
      <xdr:row>18</xdr:row>
      <xdr:rowOff>10160</xdr:rowOff>
    </xdr:to>
    <xdr:sp macro="" textlink="">
      <xdr:nvSpPr>
        <xdr:cNvPr id="143" name="円/楕円 142"/>
        <xdr:cNvSpPr/>
      </xdr:nvSpPr>
      <xdr:spPr>
        <a:xfrm>
          <a:off x="164592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96537</xdr:rowOff>
    </xdr:from>
    <xdr:ext cx="762000" cy="259045"/>
    <xdr:sp macro="" textlink="">
      <xdr:nvSpPr>
        <xdr:cNvPr id="144" name="物件費該当値テキスト"/>
        <xdr:cNvSpPr txBox="1"/>
      </xdr:nvSpPr>
      <xdr:spPr>
        <a:xfrm>
          <a:off x="16598900" y="283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102870</xdr:rowOff>
    </xdr:from>
    <xdr:to>
      <xdr:col>22</xdr:col>
      <xdr:colOff>615950</xdr:colOff>
      <xdr:row>18</xdr:row>
      <xdr:rowOff>33020</xdr:rowOff>
    </xdr:to>
    <xdr:sp macro="" textlink="">
      <xdr:nvSpPr>
        <xdr:cNvPr id="145" name="円/楕円 144"/>
        <xdr:cNvSpPr/>
      </xdr:nvSpPr>
      <xdr:spPr>
        <a:xfrm>
          <a:off x="15621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43197</xdr:rowOff>
    </xdr:from>
    <xdr:ext cx="736600" cy="259045"/>
    <xdr:sp macro="" textlink="">
      <xdr:nvSpPr>
        <xdr:cNvPr id="146" name="テキスト ボックス 145"/>
        <xdr:cNvSpPr txBox="1"/>
      </xdr:nvSpPr>
      <xdr:spPr>
        <a:xfrm>
          <a:off x="15290800" y="2786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72390</xdr:rowOff>
    </xdr:from>
    <xdr:to>
      <xdr:col>21</xdr:col>
      <xdr:colOff>412750</xdr:colOff>
      <xdr:row>18</xdr:row>
      <xdr:rowOff>2540</xdr:rowOff>
    </xdr:to>
    <xdr:sp macro="" textlink="">
      <xdr:nvSpPr>
        <xdr:cNvPr id="147" name="円/楕円 146"/>
        <xdr:cNvSpPr/>
      </xdr:nvSpPr>
      <xdr:spPr>
        <a:xfrm>
          <a:off x="14732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12717</xdr:rowOff>
    </xdr:from>
    <xdr:ext cx="762000" cy="259045"/>
    <xdr:sp macro="" textlink="">
      <xdr:nvSpPr>
        <xdr:cNvPr id="148" name="テキスト ボックス 147"/>
        <xdr:cNvSpPr txBox="1"/>
      </xdr:nvSpPr>
      <xdr:spPr>
        <a:xfrm>
          <a:off x="14401800" y="275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41910</xdr:rowOff>
    </xdr:from>
    <xdr:to>
      <xdr:col>20</xdr:col>
      <xdr:colOff>209550</xdr:colOff>
      <xdr:row>17</xdr:row>
      <xdr:rowOff>143510</xdr:rowOff>
    </xdr:to>
    <xdr:sp macro="" textlink="">
      <xdr:nvSpPr>
        <xdr:cNvPr id="149" name="円/楕円 148"/>
        <xdr:cNvSpPr/>
      </xdr:nvSpPr>
      <xdr:spPr>
        <a:xfrm>
          <a:off x="13843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153687</xdr:rowOff>
    </xdr:from>
    <xdr:ext cx="762000" cy="259045"/>
    <xdr:sp macro="" textlink="">
      <xdr:nvSpPr>
        <xdr:cNvPr id="150" name="テキスト ボックス 149"/>
        <xdr:cNvSpPr txBox="1"/>
      </xdr:nvSpPr>
      <xdr:spPr>
        <a:xfrm>
          <a:off x="13512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19050</xdr:rowOff>
    </xdr:from>
    <xdr:to>
      <xdr:col>19</xdr:col>
      <xdr:colOff>6350</xdr:colOff>
      <xdr:row>17</xdr:row>
      <xdr:rowOff>120650</xdr:rowOff>
    </xdr:to>
    <xdr:sp macro="" textlink="">
      <xdr:nvSpPr>
        <xdr:cNvPr id="151" name="円/楕円 150"/>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130827</xdr:rowOff>
    </xdr:from>
    <xdr:ext cx="762000" cy="259045"/>
    <xdr:sp macro="" textlink="">
      <xdr:nvSpPr>
        <xdr:cNvPr id="152" name="テキスト ボックス 151"/>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lt"/>
            </a:rPr>
            <a:t>　</a:t>
          </a:r>
          <a:r>
            <a:rPr kumimoji="1" lang="ja-JP" altLang="en-US" sz="1200">
              <a:solidFill>
                <a:sysClr val="windowText" lastClr="000000"/>
              </a:solidFill>
              <a:latin typeface="+mn-lt"/>
            </a:rPr>
            <a:t>扶助費は，類似団体内平均値を大きく上回っており，平成</a:t>
          </a:r>
          <a:r>
            <a:rPr kumimoji="1" lang="en-US" altLang="ja-JP" sz="1200">
              <a:solidFill>
                <a:sysClr val="windowText" lastClr="000000"/>
              </a:solidFill>
              <a:latin typeface="+mn-lt"/>
            </a:rPr>
            <a:t>28</a:t>
          </a:r>
          <a:r>
            <a:rPr kumimoji="1" lang="ja-JP" altLang="en-US" sz="1200">
              <a:solidFill>
                <a:sysClr val="windowText" lastClr="000000"/>
              </a:solidFill>
              <a:latin typeface="+mn-lt"/>
            </a:rPr>
            <a:t>年度も前年比</a:t>
          </a:r>
          <a:r>
            <a:rPr kumimoji="1" lang="en-US" altLang="ja-JP" sz="1200">
              <a:solidFill>
                <a:sysClr val="windowText" lastClr="000000"/>
              </a:solidFill>
              <a:latin typeface="+mn-lt"/>
            </a:rPr>
            <a:t>0.6</a:t>
          </a:r>
          <a:r>
            <a:rPr kumimoji="1" lang="ja-JP" altLang="en-US" sz="1200">
              <a:solidFill>
                <a:sysClr val="windowText" lastClr="000000"/>
              </a:solidFill>
              <a:latin typeface="+mn-lt"/>
            </a:rPr>
            <a:t>ポイント増加している。</a:t>
          </a:r>
          <a:endParaRPr kumimoji="1" lang="en-US" altLang="ja-JP" sz="1200">
            <a:solidFill>
              <a:sysClr val="windowText" lastClr="000000"/>
            </a:solidFill>
            <a:latin typeface="+mn-lt"/>
          </a:endParaRPr>
        </a:p>
        <a:p>
          <a:r>
            <a:rPr kumimoji="1" lang="ja-JP" altLang="en-US" sz="1200">
              <a:solidFill>
                <a:sysClr val="windowText" lastClr="000000"/>
              </a:solidFill>
              <a:latin typeface="+mn-lt"/>
            </a:rPr>
            <a:t>　主な増加は，保育所運営費負担経費や障害児施設給付サービス事業費等の伸びが大きいこと，また，</a:t>
          </a:r>
          <a:r>
            <a:rPr kumimoji="1" lang="ja-JP" altLang="ja-JP" sz="1200">
              <a:solidFill>
                <a:sysClr val="windowText" lastClr="000000"/>
              </a:solidFill>
              <a:effectLst/>
              <a:latin typeface="+mn-lt"/>
              <a:ea typeface="+mn-ea"/>
              <a:cs typeface="+mn-cs"/>
            </a:rPr>
            <a:t>年々</a:t>
          </a:r>
          <a:r>
            <a:rPr kumimoji="1" lang="ja-JP" altLang="en-US" sz="1200">
              <a:solidFill>
                <a:sysClr val="windowText" lastClr="000000"/>
              </a:solidFill>
              <a:effectLst/>
              <a:latin typeface="+mn-lt"/>
              <a:ea typeface="+mn-ea"/>
              <a:cs typeface="+mn-cs"/>
            </a:rPr>
            <a:t>，高齢者</a:t>
          </a:r>
          <a:r>
            <a:rPr kumimoji="1" lang="ja-JP" altLang="ja-JP" sz="1200">
              <a:solidFill>
                <a:sysClr val="windowText" lastClr="000000"/>
              </a:solidFill>
              <a:effectLst/>
              <a:latin typeface="+mn-lt"/>
              <a:ea typeface="+mn-ea"/>
              <a:cs typeface="+mn-cs"/>
            </a:rPr>
            <a:t>人口の</a:t>
          </a:r>
          <a:r>
            <a:rPr kumimoji="1" lang="ja-JP" altLang="en-US" sz="1200">
              <a:solidFill>
                <a:sysClr val="windowText" lastClr="000000"/>
              </a:solidFill>
              <a:effectLst/>
              <a:latin typeface="+mn-lt"/>
              <a:ea typeface="+mn-ea"/>
              <a:cs typeface="+mn-cs"/>
            </a:rPr>
            <a:t>割合が</a:t>
          </a:r>
          <a:r>
            <a:rPr kumimoji="1" lang="ja-JP" altLang="ja-JP" sz="1200">
              <a:solidFill>
                <a:sysClr val="windowText" lastClr="000000"/>
              </a:solidFill>
              <a:effectLst/>
              <a:latin typeface="+mn-lt"/>
              <a:ea typeface="+mn-ea"/>
              <a:cs typeface="+mn-cs"/>
            </a:rPr>
            <a:t>自然増</a:t>
          </a:r>
          <a:r>
            <a:rPr kumimoji="1" lang="ja-JP" altLang="en-US" sz="1200">
              <a:solidFill>
                <a:sysClr val="windowText" lastClr="000000"/>
              </a:solidFill>
              <a:effectLst/>
              <a:latin typeface="+mn-lt"/>
              <a:ea typeface="+mn-ea"/>
              <a:cs typeface="+mn-cs"/>
            </a:rPr>
            <a:t>となっており，医療費の伸びが顕著となっていることがある。</a:t>
          </a:r>
          <a:endParaRPr kumimoji="1" lang="en-US" altLang="ja-JP" sz="1200">
            <a:solidFill>
              <a:sysClr val="windowText" lastClr="000000"/>
            </a:solidFill>
            <a:effectLst/>
            <a:latin typeface="+mn-lt"/>
            <a:ea typeface="+mn-ea"/>
            <a:cs typeface="+mn-cs"/>
          </a:endParaRPr>
        </a:p>
        <a:p>
          <a:r>
            <a:rPr kumimoji="1" lang="ja-JP" altLang="en-US" sz="1200">
              <a:solidFill>
                <a:sysClr val="windowText" lastClr="000000"/>
              </a:solidFill>
              <a:effectLst/>
              <a:latin typeface="+mn-lt"/>
              <a:ea typeface="+mn-ea"/>
              <a:cs typeface="+mn-cs"/>
            </a:rPr>
            <a:t>　</a:t>
          </a:r>
          <a:r>
            <a:rPr kumimoji="1" lang="ja-JP" altLang="en-US" sz="1200">
              <a:solidFill>
                <a:sysClr val="windowText" lastClr="000000"/>
              </a:solidFill>
              <a:latin typeface="+mn-lt"/>
            </a:rPr>
            <a:t>今後も自然増は続いていくとみられるため，予防に重点を置く取組みを行うなど，上昇傾向に歯止めをかけるよう努めていく。</a:t>
          </a:r>
        </a:p>
      </xdr:txBody>
    </xdr:sp>
    <xdr:clientData/>
  </xdr:twoCellAnchor>
  <xdr:oneCellAnchor>
    <xdr:from>
      <xdr:col>1</xdr:col>
      <xdr:colOff>28575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69850</xdr:rowOff>
    </xdr:from>
    <xdr:to>
      <xdr:col>7</xdr:col>
      <xdr:colOff>574675</xdr:colOff>
      <xdr:row>62</xdr:row>
      <xdr:rowOff>69850</xdr:rowOff>
    </xdr:to>
    <xdr:cxnSp macro="">
      <xdr:nvCxnSpPr>
        <xdr:cNvPr id="167" name="直線コネクタ 166"/>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99077</xdr:rowOff>
    </xdr:from>
    <xdr:ext cx="508000" cy="259045"/>
    <xdr:sp macro="" textlink="">
      <xdr:nvSpPr>
        <xdr:cNvPr id="168" name="テキスト ボックス 167"/>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127000</xdr:rowOff>
    </xdr:from>
    <xdr:to>
      <xdr:col>7</xdr:col>
      <xdr:colOff>574675</xdr:colOff>
      <xdr:row>60</xdr:row>
      <xdr:rowOff>127000</xdr:rowOff>
    </xdr:to>
    <xdr:cxnSp macro="">
      <xdr:nvCxnSpPr>
        <xdr:cNvPr id="169" name="直線コネクタ 168"/>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156227</xdr:rowOff>
    </xdr:from>
    <xdr:ext cx="508000" cy="259045"/>
    <xdr:sp macro="" textlink="">
      <xdr:nvSpPr>
        <xdr:cNvPr id="170" name="テキスト ボックス 169"/>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59</xdr:row>
      <xdr:rowOff>12700</xdr:rowOff>
    </xdr:from>
    <xdr:to>
      <xdr:col>7</xdr:col>
      <xdr:colOff>574675</xdr:colOff>
      <xdr:row>59</xdr:row>
      <xdr:rowOff>12700</xdr:rowOff>
    </xdr:to>
    <xdr:cxnSp macro="">
      <xdr:nvCxnSpPr>
        <xdr:cNvPr id="171" name="直線コネクタ 170"/>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41927</xdr:rowOff>
    </xdr:from>
    <xdr:ext cx="508000" cy="259045"/>
    <xdr:sp macro="" textlink="">
      <xdr:nvSpPr>
        <xdr:cNvPr id="172" name="テキスト ボックス 171"/>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3" name="直線コネクタ 172"/>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4" name="テキスト ボックス 173"/>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55</xdr:row>
      <xdr:rowOff>127000</xdr:rowOff>
    </xdr:from>
    <xdr:to>
      <xdr:col>7</xdr:col>
      <xdr:colOff>574675</xdr:colOff>
      <xdr:row>55</xdr:row>
      <xdr:rowOff>127000</xdr:rowOff>
    </xdr:to>
    <xdr:cxnSp macro="">
      <xdr:nvCxnSpPr>
        <xdr:cNvPr id="175" name="直線コネクタ 174"/>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156227</xdr:rowOff>
    </xdr:from>
    <xdr:ext cx="508000" cy="259045"/>
    <xdr:sp macro="" textlink="">
      <xdr:nvSpPr>
        <xdr:cNvPr id="176" name="テキスト ボックス 175"/>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12700</xdr:rowOff>
    </xdr:from>
    <xdr:to>
      <xdr:col>7</xdr:col>
      <xdr:colOff>574675</xdr:colOff>
      <xdr:row>54</xdr:row>
      <xdr:rowOff>12700</xdr:rowOff>
    </xdr:to>
    <xdr:cxnSp macro="">
      <xdr:nvCxnSpPr>
        <xdr:cNvPr id="177" name="直線コネクタ 176"/>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41927</xdr:rowOff>
    </xdr:from>
    <xdr:ext cx="508000" cy="259045"/>
    <xdr:sp macro="" textlink="">
      <xdr:nvSpPr>
        <xdr:cNvPr id="178" name="テキスト ボックス 177"/>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69850</xdr:rowOff>
    </xdr:from>
    <xdr:to>
      <xdr:col>7</xdr:col>
      <xdr:colOff>574675</xdr:colOff>
      <xdr:row>52</xdr:row>
      <xdr:rowOff>69850</xdr:rowOff>
    </xdr:to>
    <xdr:cxnSp macro="">
      <xdr:nvCxnSpPr>
        <xdr:cNvPr id="179" name="直線コネクタ 178"/>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99077</xdr:rowOff>
    </xdr:from>
    <xdr:ext cx="508000" cy="259045"/>
    <xdr:sp macro="" textlink="">
      <xdr:nvSpPr>
        <xdr:cNvPr id="180" name="テキスト ボックス 179"/>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1" name="直線コネクタ 18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2" name="テキスト ボックス 181"/>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61</xdr:row>
      <xdr:rowOff>50800</xdr:rowOff>
    </xdr:to>
    <xdr:cxnSp macro="">
      <xdr:nvCxnSpPr>
        <xdr:cNvPr id="184" name="直線コネクタ 183"/>
        <xdr:cNvCxnSpPr/>
      </xdr:nvCxnSpPr>
      <xdr:spPr>
        <a:xfrm flipV="1">
          <a:off x="4826000" y="91567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22877</xdr:rowOff>
    </xdr:from>
    <xdr:ext cx="762000" cy="259045"/>
    <xdr:sp macro="" textlink="">
      <xdr:nvSpPr>
        <xdr:cNvPr id="185" name="扶助費最小値テキスト"/>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19.0</a:t>
          </a:r>
          <a:endParaRPr kumimoji="1" lang="ja-JP" altLang="en-US" sz="1000" b="1">
            <a:latin typeface="ＭＳ Ｐゴシック"/>
          </a:endParaRPr>
        </a:p>
      </xdr:txBody>
    </xdr:sp>
    <xdr:clientData/>
  </xdr:oneCellAnchor>
  <xdr:twoCellAnchor>
    <xdr:from>
      <xdr:col>6</xdr:col>
      <xdr:colOff>612775</xdr:colOff>
      <xdr:row>61</xdr:row>
      <xdr:rowOff>50800</xdr:rowOff>
    </xdr:from>
    <xdr:to>
      <xdr:col>7</xdr:col>
      <xdr:colOff>104775</xdr:colOff>
      <xdr:row>61</xdr:row>
      <xdr:rowOff>50800</xdr:rowOff>
    </xdr:to>
    <xdr:cxnSp macro="">
      <xdr:nvCxnSpPr>
        <xdr:cNvPr id="186" name="直線コネクタ 185"/>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87"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88" name="直線コネクタ 187"/>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107950</xdr:rowOff>
    </xdr:from>
    <xdr:to>
      <xdr:col>7</xdr:col>
      <xdr:colOff>15875</xdr:colOff>
      <xdr:row>58</xdr:row>
      <xdr:rowOff>165100</xdr:rowOff>
    </xdr:to>
    <xdr:cxnSp macro="">
      <xdr:nvCxnSpPr>
        <xdr:cNvPr id="189" name="直線コネクタ 188"/>
        <xdr:cNvCxnSpPr/>
      </xdr:nvCxnSpPr>
      <xdr:spPr>
        <a:xfrm>
          <a:off x="3987800" y="100520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35577</xdr:rowOff>
    </xdr:from>
    <xdr:ext cx="762000" cy="259045"/>
    <xdr:sp macro="" textlink="">
      <xdr:nvSpPr>
        <xdr:cNvPr id="190" name="扶助費平均値テキスト"/>
        <xdr:cNvSpPr txBox="1"/>
      </xdr:nvSpPr>
      <xdr:spPr>
        <a:xfrm>
          <a:off x="4914900" y="9465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19050</xdr:rowOff>
    </xdr:from>
    <xdr:to>
      <xdr:col>7</xdr:col>
      <xdr:colOff>66675</xdr:colOff>
      <xdr:row>56</xdr:row>
      <xdr:rowOff>120650</xdr:rowOff>
    </xdr:to>
    <xdr:sp macro="" textlink="">
      <xdr:nvSpPr>
        <xdr:cNvPr id="191" name="フローチャート : 判断 190"/>
        <xdr:cNvSpPr/>
      </xdr:nvSpPr>
      <xdr:spPr>
        <a:xfrm>
          <a:off x="47752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60325</xdr:rowOff>
    </xdr:from>
    <xdr:to>
      <xdr:col>5</xdr:col>
      <xdr:colOff>549275</xdr:colOff>
      <xdr:row>58</xdr:row>
      <xdr:rowOff>107950</xdr:rowOff>
    </xdr:to>
    <xdr:cxnSp macro="">
      <xdr:nvCxnSpPr>
        <xdr:cNvPr id="192" name="直線コネクタ 191"/>
        <xdr:cNvCxnSpPr/>
      </xdr:nvCxnSpPr>
      <xdr:spPr>
        <a:xfrm>
          <a:off x="3098800" y="100044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0</xdr:rowOff>
    </xdr:from>
    <xdr:to>
      <xdr:col>5</xdr:col>
      <xdr:colOff>600075</xdr:colOff>
      <xdr:row>55</xdr:row>
      <xdr:rowOff>101600</xdr:rowOff>
    </xdr:to>
    <xdr:sp macro="" textlink="">
      <xdr:nvSpPr>
        <xdr:cNvPr id="193" name="フローチャート : 判断 192"/>
        <xdr:cNvSpPr/>
      </xdr:nvSpPr>
      <xdr:spPr>
        <a:xfrm>
          <a:off x="3937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111777</xdr:rowOff>
    </xdr:from>
    <xdr:ext cx="736600" cy="259045"/>
    <xdr:sp macro="" textlink="">
      <xdr:nvSpPr>
        <xdr:cNvPr id="194" name="テキスト ボックス 193"/>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165100</xdr:rowOff>
    </xdr:from>
    <xdr:to>
      <xdr:col>4</xdr:col>
      <xdr:colOff>346075</xdr:colOff>
      <xdr:row>58</xdr:row>
      <xdr:rowOff>60325</xdr:rowOff>
    </xdr:to>
    <xdr:cxnSp macro="">
      <xdr:nvCxnSpPr>
        <xdr:cNvPr id="195" name="直線コネクタ 194"/>
        <xdr:cNvCxnSpPr/>
      </xdr:nvCxnSpPr>
      <xdr:spPr>
        <a:xfrm>
          <a:off x="2209800" y="993775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152400</xdr:rowOff>
    </xdr:from>
    <xdr:to>
      <xdr:col>4</xdr:col>
      <xdr:colOff>396875</xdr:colOff>
      <xdr:row>55</xdr:row>
      <xdr:rowOff>82550</xdr:rowOff>
    </xdr:to>
    <xdr:sp macro="" textlink="">
      <xdr:nvSpPr>
        <xdr:cNvPr id="196" name="フローチャート : 判断 195"/>
        <xdr:cNvSpPr/>
      </xdr:nvSpPr>
      <xdr:spPr>
        <a:xfrm>
          <a:off x="3048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92727</xdr:rowOff>
    </xdr:from>
    <xdr:ext cx="762000" cy="259045"/>
    <xdr:sp macro="" textlink="">
      <xdr:nvSpPr>
        <xdr:cNvPr id="197" name="テキスト ボックス 196"/>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165100</xdr:rowOff>
    </xdr:from>
    <xdr:to>
      <xdr:col>3</xdr:col>
      <xdr:colOff>142875</xdr:colOff>
      <xdr:row>58</xdr:row>
      <xdr:rowOff>12700</xdr:rowOff>
    </xdr:to>
    <xdr:cxnSp macro="">
      <xdr:nvCxnSpPr>
        <xdr:cNvPr id="198" name="直線コネクタ 197"/>
        <xdr:cNvCxnSpPr/>
      </xdr:nvCxnSpPr>
      <xdr:spPr>
        <a:xfrm flipV="1">
          <a:off x="1320800" y="9937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133350</xdr:rowOff>
    </xdr:from>
    <xdr:to>
      <xdr:col>3</xdr:col>
      <xdr:colOff>193675</xdr:colOff>
      <xdr:row>55</xdr:row>
      <xdr:rowOff>63500</xdr:rowOff>
    </xdr:to>
    <xdr:sp macro="" textlink="">
      <xdr:nvSpPr>
        <xdr:cNvPr id="199" name="フローチャート : 判断 198"/>
        <xdr:cNvSpPr/>
      </xdr:nvSpPr>
      <xdr:spPr>
        <a:xfrm>
          <a:off x="2159000" y="939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73677</xdr:rowOff>
    </xdr:from>
    <xdr:ext cx="762000" cy="259045"/>
    <xdr:sp macro="" textlink="">
      <xdr:nvSpPr>
        <xdr:cNvPr id="200" name="テキスト ボックス 199"/>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133350</xdr:rowOff>
    </xdr:from>
    <xdr:to>
      <xdr:col>1</xdr:col>
      <xdr:colOff>676275</xdr:colOff>
      <xdr:row>55</xdr:row>
      <xdr:rowOff>63500</xdr:rowOff>
    </xdr:to>
    <xdr:sp macro="" textlink="">
      <xdr:nvSpPr>
        <xdr:cNvPr id="201" name="フローチャート : 判断 200"/>
        <xdr:cNvSpPr/>
      </xdr:nvSpPr>
      <xdr:spPr>
        <a:xfrm>
          <a:off x="1270000" y="939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73677</xdr:rowOff>
    </xdr:from>
    <xdr:ext cx="762000" cy="259045"/>
    <xdr:sp macro="" textlink="">
      <xdr:nvSpPr>
        <xdr:cNvPr id="202" name="テキスト ボックス 201"/>
        <xdr:cNvSpPr txBox="1"/>
      </xdr:nvSpPr>
      <xdr:spPr>
        <a:xfrm>
          <a:off x="939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58</xdr:row>
      <xdr:rowOff>114300</xdr:rowOff>
    </xdr:from>
    <xdr:to>
      <xdr:col>7</xdr:col>
      <xdr:colOff>66675</xdr:colOff>
      <xdr:row>59</xdr:row>
      <xdr:rowOff>44450</xdr:rowOff>
    </xdr:to>
    <xdr:sp macro="" textlink="">
      <xdr:nvSpPr>
        <xdr:cNvPr id="208" name="円/楕円 207"/>
        <xdr:cNvSpPr/>
      </xdr:nvSpPr>
      <xdr:spPr>
        <a:xfrm>
          <a:off x="4775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86377</xdr:rowOff>
    </xdr:from>
    <xdr:ext cx="762000" cy="259045"/>
    <xdr:sp macro="" textlink="">
      <xdr:nvSpPr>
        <xdr:cNvPr id="209" name="扶助費該当値テキスト"/>
        <xdr:cNvSpPr txBox="1"/>
      </xdr:nvSpPr>
      <xdr:spPr>
        <a:xfrm>
          <a:off x="4914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57150</xdr:rowOff>
    </xdr:from>
    <xdr:to>
      <xdr:col>5</xdr:col>
      <xdr:colOff>600075</xdr:colOff>
      <xdr:row>58</xdr:row>
      <xdr:rowOff>158750</xdr:rowOff>
    </xdr:to>
    <xdr:sp macro="" textlink="">
      <xdr:nvSpPr>
        <xdr:cNvPr id="210" name="円/楕円 209"/>
        <xdr:cNvSpPr/>
      </xdr:nvSpPr>
      <xdr:spPr>
        <a:xfrm>
          <a:off x="3937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143527</xdr:rowOff>
    </xdr:from>
    <xdr:ext cx="736600" cy="259045"/>
    <xdr:sp macro="" textlink="">
      <xdr:nvSpPr>
        <xdr:cNvPr id="211" name="テキスト ボックス 210"/>
        <xdr:cNvSpPr txBox="1"/>
      </xdr:nvSpPr>
      <xdr:spPr>
        <a:xfrm>
          <a:off x="3606800" y="1008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9525</xdr:rowOff>
    </xdr:from>
    <xdr:to>
      <xdr:col>4</xdr:col>
      <xdr:colOff>396875</xdr:colOff>
      <xdr:row>58</xdr:row>
      <xdr:rowOff>111125</xdr:rowOff>
    </xdr:to>
    <xdr:sp macro="" textlink="">
      <xdr:nvSpPr>
        <xdr:cNvPr id="212" name="円/楕円 211"/>
        <xdr:cNvSpPr/>
      </xdr:nvSpPr>
      <xdr:spPr>
        <a:xfrm>
          <a:off x="3048000" y="99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95902</xdr:rowOff>
    </xdr:from>
    <xdr:ext cx="762000" cy="259045"/>
    <xdr:sp macro="" textlink="">
      <xdr:nvSpPr>
        <xdr:cNvPr id="213" name="テキスト ボックス 212"/>
        <xdr:cNvSpPr txBox="1"/>
      </xdr:nvSpPr>
      <xdr:spPr>
        <a:xfrm>
          <a:off x="2717800" y="1004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114300</xdr:rowOff>
    </xdr:from>
    <xdr:to>
      <xdr:col>3</xdr:col>
      <xdr:colOff>193675</xdr:colOff>
      <xdr:row>58</xdr:row>
      <xdr:rowOff>44450</xdr:rowOff>
    </xdr:to>
    <xdr:sp macro="" textlink="">
      <xdr:nvSpPr>
        <xdr:cNvPr id="214" name="円/楕円 213"/>
        <xdr:cNvSpPr/>
      </xdr:nvSpPr>
      <xdr:spPr>
        <a:xfrm>
          <a:off x="2159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29227</xdr:rowOff>
    </xdr:from>
    <xdr:ext cx="762000" cy="259045"/>
    <xdr:sp macro="" textlink="">
      <xdr:nvSpPr>
        <xdr:cNvPr id="215" name="テキスト ボックス 214"/>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133350</xdr:rowOff>
    </xdr:from>
    <xdr:to>
      <xdr:col>1</xdr:col>
      <xdr:colOff>676275</xdr:colOff>
      <xdr:row>58</xdr:row>
      <xdr:rowOff>63500</xdr:rowOff>
    </xdr:to>
    <xdr:sp macro="" textlink="">
      <xdr:nvSpPr>
        <xdr:cNvPr id="216" name="円/楕円 215"/>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48277</xdr:rowOff>
    </xdr:from>
    <xdr:ext cx="762000" cy="259045"/>
    <xdr:sp macro="" textlink="">
      <xdr:nvSpPr>
        <xdr:cNvPr id="217" name="テキスト ボックス 216"/>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lt"/>
            </a:rPr>
            <a:t>　</a:t>
          </a:r>
          <a:r>
            <a:rPr kumimoji="1" lang="ja-JP" altLang="en-US" sz="1200">
              <a:solidFill>
                <a:sysClr val="windowText" lastClr="000000"/>
              </a:solidFill>
              <a:latin typeface="+mn-lt"/>
            </a:rPr>
            <a:t>その他に係る経常経費比率については，前年度比</a:t>
          </a:r>
          <a:r>
            <a:rPr kumimoji="1" lang="en-US" altLang="ja-JP" sz="1200">
              <a:solidFill>
                <a:sysClr val="windowText" lastClr="000000"/>
              </a:solidFill>
              <a:latin typeface="+mn-lt"/>
            </a:rPr>
            <a:t>0.7</a:t>
          </a:r>
          <a:r>
            <a:rPr kumimoji="1" lang="ja-JP" altLang="en-US" sz="1200">
              <a:solidFill>
                <a:sysClr val="windowText" lastClr="000000"/>
              </a:solidFill>
              <a:latin typeface="+mn-lt"/>
            </a:rPr>
            <a:t>ポイント増加した。</a:t>
          </a:r>
          <a:endParaRPr kumimoji="1" lang="en-US" altLang="ja-JP" sz="1200">
            <a:solidFill>
              <a:sysClr val="windowText" lastClr="000000"/>
            </a:solidFill>
            <a:latin typeface="+mn-lt"/>
          </a:endParaRPr>
        </a:p>
        <a:p>
          <a:r>
            <a:rPr kumimoji="1" lang="ja-JP" altLang="en-US" sz="1200">
              <a:solidFill>
                <a:sysClr val="windowText" lastClr="000000"/>
              </a:solidFill>
              <a:latin typeface="+mn-lt"/>
            </a:rPr>
            <a:t>　主な要因としては，繰出金が前年度比</a:t>
          </a:r>
          <a:r>
            <a:rPr kumimoji="1" lang="en-US" altLang="ja-JP" sz="1200">
              <a:solidFill>
                <a:sysClr val="windowText" lastClr="000000"/>
              </a:solidFill>
              <a:latin typeface="+mn-lt"/>
            </a:rPr>
            <a:t>64,968</a:t>
          </a:r>
          <a:r>
            <a:rPr kumimoji="1" lang="ja-JP" altLang="en-US" sz="1200">
              <a:solidFill>
                <a:sysClr val="windowText" lastClr="000000"/>
              </a:solidFill>
              <a:latin typeface="+mn-lt"/>
            </a:rPr>
            <a:t>千円の増加となっており，後期高齢者の自然増に伴う医療費の増加によるところが大きい。</a:t>
          </a:r>
          <a:endParaRPr kumimoji="1" lang="en-US" altLang="ja-JP" sz="1200">
            <a:solidFill>
              <a:sysClr val="windowText" lastClr="000000"/>
            </a:solidFill>
            <a:latin typeface="+mn-lt"/>
          </a:endParaRPr>
        </a:p>
        <a:p>
          <a:r>
            <a:rPr kumimoji="1" lang="ja-JP" altLang="en-US" sz="1200">
              <a:solidFill>
                <a:sysClr val="windowText" lastClr="000000"/>
              </a:solidFill>
              <a:latin typeface="+mn-lt"/>
            </a:rPr>
            <a:t>　平成</a:t>
          </a:r>
          <a:r>
            <a:rPr kumimoji="1" lang="en-US" altLang="ja-JP" sz="1200">
              <a:solidFill>
                <a:sysClr val="windowText" lastClr="000000"/>
              </a:solidFill>
              <a:latin typeface="+mn-lt"/>
            </a:rPr>
            <a:t>30</a:t>
          </a:r>
          <a:r>
            <a:rPr kumimoji="1" lang="ja-JP" altLang="en-US" sz="1200">
              <a:solidFill>
                <a:sysClr val="windowText" lastClr="000000"/>
              </a:solidFill>
              <a:latin typeface="+mn-lt"/>
            </a:rPr>
            <a:t>年度以降は，国民健康保険制度の見直しにより減少すると見込んでいるが，引き続き，高齢者人口等の自然増が見込まれ，今後も，特別会計の更なる財政健全化に努める必要がある。</a:t>
          </a:r>
        </a:p>
      </xdr:txBody>
    </xdr:sp>
    <xdr:clientData/>
  </xdr:twoCellAnchor>
  <xdr:oneCellAnchor>
    <xdr:from>
      <xdr:col>18</xdr:col>
      <xdr:colOff>44450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2" name="直線コネクタ 231"/>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3" name="テキスト ボックス 232"/>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4" name="直線コネクタ 233"/>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5" name="テキスト ボックス 234"/>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6" name="直線コネクタ 235"/>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7" name="テキスト ボックス 236"/>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8" name="直線コネクタ 237"/>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9" name="テキスト ボックス 238"/>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0" name="直線コネクタ 239"/>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1" name="テキスト ボックス 240"/>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2" name="直線コネクタ 241"/>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3" name="テキスト ボックス 242"/>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73660</xdr:rowOff>
    </xdr:from>
    <xdr:to>
      <xdr:col>24</xdr:col>
      <xdr:colOff>31750</xdr:colOff>
      <xdr:row>61</xdr:row>
      <xdr:rowOff>100330</xdr:rowOff>
    </xdr:to>
    <xdr:cxnSp macro="">
      <xdr:nvCxnSpPr>
        <xdr:cNvPr id="245" name="直線コネクタ 244"/>
        <xdr:cNvCxnSpPr/>
      </xdr:nvCxnSpPr>
      <xdr:spPr>
        <a:xfrm flipV="1">
          <a:off x="16510000" y="93319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72407</xdr:rowOff>
    </xdr:from>
    <xdr:ext cx="762000" cy="259045"/>
    <xdr:sp macro="" textlink="">
      <xdr:nvSpPr>
        <xdr:cNvPr id="246" name="その他最小値テキスト"/>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24.4</a:t>
          </a:r>
          <a:endParaRPr kumimoji="1" lang="ja-JP" altLang="en-US" sz="1000" b="1">
            <a:latin typeface="ＭＳ Ｐゴシック"/>
          </a:endParaRPr>
        </a:p>
      </xdr:txBody>
    </xdr:sp>
    <xdr:clientData/>
  </xdr:oneCellAnchor>
  <xdr:twoCellAnchor>
    <xdr:from>
      <xdr:col>23</xdr:col>
      <xdr:colOff>628650</xdr:colOff>
      <xdr:row>61</xdr:row>
      <xdr:rowOff>100330</xdr:rowOff>
    </xdr:from>
    <xdr:to>
      <xdr:col>24</xdr:col>
      <xdr:colOff>120650</xdr:colOff>
      <xdr:row>61</xdr:row>
      <xdr:rowOff>100330</xdr:rowOff>
    </xdr:to>
    <xdr:cxnSp macro="">
      <xdr:nvCxnSpPr>
        <xdr:cNvPr id="247" name="直線コネクタ 246"/>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160037</xdr:rowOff>
    </xdr:from>
    <xdr:ext cx="762000" cy="259045"/>
    <xdr:sp macro="" textlink="">
      <xdr:nvSpPr>
        <xdr:cNvPr id="248" name="その他最大値テキスト"/>
        <xdr:cNvSpPr txBox="1"/>
      </xdr:nvSpPr>
      <xdr:spPr>
        <a:xfrm>
          <a:off x="16598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54</xdr:row>
      <xdr:rowOff>73660</xdr:rowOff>
    </xdr:from>
    <xdr:to>
      <xdr:col>24</xdr:col>
      <xdr:colOff>120650</xdr:colOff>
      <xdr:row>54</xdr:row>
      <xdr:rowOff>73660</xdr:rowOff>
    </xdr:to>
    <xdr:cxnSp macro="">
      <xdr:nvCxnSpPr>
        <xdr:cNvPr id="249" name="直線コネクタ 248"/>
        <xdr:cNvCxnSpPr/>
      </xdr:nvCxnSpPr>
      <xdr:spPr>
        <a:xfrm>
          <a:off x="16421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134620</xdr:rowOff>
    </xdr:from>
    <xdr:to>
      <xdr:col>24</xdr:col>
      <xdr:colOff>31750</xdr:colOff>
      <xdr:row>57</xdr:row>
      <xdr:rowOff>16510</xdr:rowOff>
    </xdr:to>
    <xdr:cxnSp macro="">
      <xdr:nvCxnSpPr>
        <xdr:cNvPr id="250" name="直線コネクタ 249"/>
        <xdr:cNvCxnSpPr/>
      </xdr:nvCxnSpPr>
      <xdr:spPr>
        <a:xfrm>
          <a:off x="15671800" y="97358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52087</xdr:rowOff>
    </xdr:from>
    <xdr:ext cx="762000" cy="259045"/>
    <xdr:sp macro="" textlink="">
      <xdr:nvSpPr>
        <xdr:cNvPr id="251" name="その他平均値テキスト"/>
        <xdr:cNvSpPr txBox="1"/>
      </xdr:nvSpPr>
      <xdr:spPr>
        <a:xfrm>
          <a:off x="16598900" y="9824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80010</xdr:rowOff>
    </xdr:from>
    <xdr:to>
      <xdr:col>24</xdr:col>
      <xdr:colOff>82550</xdr:colOff>
      <xdr:row>58</xdr:row>
      <xdr:rowOff>10160</xdr:rowOff>
    </xdr:to>
    <xdr:sp macro="" textlink="">
      <xdr:nvSpPr>
        <xdr:cNvPr id="252" name="フローチャート : 判断 251"/>
        <xdr:cNvSpPr/>
      </xdr:nvSpPr>
      <xdr:spPr>
        <a:xfrm>
          <a:off x="164592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134620</xdr:rowOff>
    </xdr:from>
    <xdr:to>
      <xdr:col>22</xdr:col>
      <xdr:colOff>565150</xdr:colOff>
      <xdr:row>56</xdr:row>
      <xdr:rowOff>142240</xdr:rowOff>
    </xdr:to>
    <xdr:cxnSp macro="">
      <xdr:nvCxnSpPr>
        <xdr:cNvPr id="253" name="直線コネクタ 252"/>
        <xdr:cNvCxnSpPr/>
      </xdr:nvCxnSpPr>
      <xdr:spPr>
        <a:xfrm flipV="1">
          <a:off x="14782800" y="9735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4" name="フローチャート : 判断 253"/>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82567</xdr:rowOff>
    </xdr:from>
    <xdr:ext cx="736600" cy="259045"/>
    <xdr:sp macro="" textlink="">
      <xdr:nvSpPr>
        <xdr:cNvPr id="255" name="テキスト ボックス 254"/>
        <xdr:cNvSpPr txBox="1"/>
      </xdr:nvSpPr>
      <xdr:spPr>
        <a:xfrm>
          <a:off x="15290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142240</xdr:rowOff>
    </xdr:from>
    <xdr:to>
      <xdr:col>21</xdr:col>
      <xdr:colOff>361950</xdr:colOff>
      <xdr:row>56</xdr:row>
      <xdr:rowOff>165100</xdr:rowOff>
    </xdr:to>
    <xdr:cxnSp macro="">
      <xdr:nvCxnSpPr>
        <xdr:cNvPr id="256" name="直線コネクタ 255"/>
        <xdr:cNvCxnSpPr/>
      </xdr:nvCxnSpPr>
      <xdr:spPr>
        <a:xfrm flipV="1">
          <a:off x="13893800" y="97434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167640</xdr:rowOff>
    </xdr:from>
    <xdr:to>
      <xdr:col>21</xdr:col>
      <xdr:colOff>412750</xdr:colOff>
      <xdr:row>57</xdr:row>
      <xdr:rowOff>97790</xdr:rowOff>
    </xdr:to>
    <xdr:sp macro="" textlink="">
      <xdr:nvSpPr>
        <xdr:cNvPr id="257" name="フローチャート : 判断 256"/>
        <xdr:cNvSpPr/>
      </xdr:nvSpPr>
      <xdr:spPr>
        <a:xfrm>
          <a:off x="14732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82567</xdr:rowOff>
    </xdr:from>
    <xdr:ext cx="762000" cy="259045"/>
    <xdr:sp macro="" textlink="">
      <xdr:nvSpPr>
        <xdr:cNvPr id="258" name="テキスト ボックス 257"/>
        <xdr:cNvSpPr txBox="1"/>
      </xdr:nvSpPr>
      <xdr:spPr>
        <a:xfrm>
          <a:off x="14401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165100</xdr:rowOff>
    </xdr:from>
    <xdr:to>
      <xdr:col>20</xdr:col>
      <xdr:colOff>158750</xdr:colOff>
      <xdr:row>57</xdr:row>
      <xdr:rowOff>16510</xdr:rowOff>
    </xdr:to>
    <xdr:cxnSp macro="">
      <xdr:nvCxnSpPr>
        <xdr:cNvPr id="259" name="直線コネクタ 258"/>
        <xdr:cNvCxnSpPr/>
      </xdr:nvCxnSpPr>
      <xdr:spPr>
        <a:xfrm flipV="1">
          <a:off x="13004800" y="9766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152400</xdr:rowOff>
    </xdr:from>
    <xdr:to>
      <xdr:col>20</xdr:col>
      <xdr:colOff>209550</xdr:colOff>
      <xdr:row>57</xdr:row>
      <xdr:rowOff>82550</xdr:rowOff>
    </xdr:to>
    <xdr:sp macro="" textlink="">
      <xdr:nvSpPr>
        <xdr:cNvPr id="260" name="フローチャート : 判断 259"/>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67327</xdr:rowOff>
    </xdr:from>
    <xdr:ext cx="762000" cy="259045"/>
    <xdr:sp macro="" textlink="">
      <xdr:nvSpPr>
        <xdr:cNvPr id="261" name="テキスト ボックス 260"/>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144780</xdr:rowOff>
    </xdr:from>
    <xdr:to>
      <xdr:col>19</xdr:col>
      <xdr:colOff>6350</xdr:colOff>
      <xdr:row>57</xdr:row>
      <xdr:rowOff>74930</xdr:rowOff>
    </xdr:to>
    <xdr:sp macro="" textlink="">
      <xdr:nvSpPr>
        <xdr:cNvPr id="262" name="フローチャート : 判断 261"/>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59707</xdr:rowOff>
    </xdr:from>
    <xdr:ext cx="762000" cy="259045"/>
    <xdr:sp macro="" textlink="">
      <xdr:nvSpPr>
        <xdr:cNvPr id="263" name="テキスト ボックス 262"/>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4" name="テキスト ボックス 26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5" name="テキスト ボックス 26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6" name="テキスト ボックス 26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7" name="テキスト ボックス 26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8" name="テキスト ボックス 26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137160</xdr:rowOff>
    </xdr:from>
    <xdr:to>
      <xdr:col>24</xdr:col>
      <xdr:colOff>82550</xdr:colOff>
      <xdr:row>57</xdr:row>
      <xdr:rowOff>67310</xdr:rowOff>
    </xdr:to>
    <xdr:sp macro="" textlink="">
      <xdr:nvSpPr>
        <xdr:cNvPr id="269" name="円/楕円 268"/>
        <xdr:cNvSpPr/>
      </xdr:nvSpPr>
      <xdr:spPr>
        <a:xfrm>
          <a:off x="164592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153687</xdr:rowOff>
    </xdr:from>
    <xdr:ext cx="762000" cy="259045"/>
    <xdr:sp macro="" textlink="">
      <xdr:nvSpPr>
        <xdr:cNvPr id="270" name="その他該当値テキスト"/>
        <xdr:cNvSpPr txBox="1"/>
      </xdr:nvSpPr>
      <xdr:spPr>
        <a:xfrm>
          <a:off x="165989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83820</xdr:rowOff>
    </xdr:from>
    <xdr:to>
      <xdr:col>22</xdr:col>
      <xdr:colOff>615950</xdr:colOff>
      <xdr:row>57</xdr:row>
      <xdr:rowOff>13970</xdr:rowOff>
    </xdr:to>
    <xdr:sp macro="" textlink="">
      <xdr:nvSpPr>
        <xdr:cNvPr id="271" name="円/楕円 270"/>
        <xdr:cNvSpPr/>
      </xdr:nvSpPr>
      <xdr:spPr>
        <a:xfrm>
          <a:off x="15621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24147</xdr:rowOff>
    </xdr:from>
    <xdr:ext cx="736600" cy="259045"/>
    <xdr:sp macro="" textlink="">
      <xdr:nvSpPr>
        <xdr:cNvPr id="272" name="テキスト ボックス 271"/>
        <xdr:cNvSpPr txBox="1"/>
      </xdr:nvSpPr>
      <xdr:spPr>
        <a:xfrm>
          <a:off x="15290800" y="945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91440</xdr:rowOff>
    </xdr:from>
    <xdr:to>
      <xdr:col>21</xdr:col>
      <xdr:colOff>412750</xdr:colOff>
      <xdr:row>57</xdr:row>
      <xdr:rowOff>21590</xdr:rowOff>
    </xdr:to>
    <xdr:sp macro="" textlink="">
      <xdr:nvSpPr>
        <xdr:cNvPr id="273" name="円/楕円 272"/>
        <xdr:cNvSpPr/>
      </xdr:nvSpPr>
      <xdr:spPr>
        <a:xfrm>
          <a:off x="14732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31767</xdr:rowOff>
    </xdr:from>
    <xdr:ext cx="762000" cy="259045"/>
    <xdr:sp macro="" textlink="">
      <xdr:nvSpPr>
        <xdr:cNvPr id="274" name="テキスト ボックス 273"/>
        <xdr:cNvSpPr txBox="1"/>
      </xdr:nvSpPr>
      <xdr:spPr>
        <a:xfrm>
          <a:off x="14401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114300</xdr:rowOff>
    </xdr:from>
    <xdr:to>
      <xdr:col>20</xdr:col>
      <xdr:colOff>209550</xdr:colOff>
      <xdr:row>57</xdr:row>
      <xdr:rowOff>44450</xdr:rowOff>
    </xdr:to>
    <xdr:sp macro="" textlink="">
      <xdr:nvSpPr>
        <xdr:cNvPr id="275" name="円/楕円 274"/>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54627</xdr:rowOff>
    </xdr:from>
    <xdr:ext cx="762000" cy="259045"/>
    <xdr:sp macro="" textlink="">
      <xdr:nvSpPr>
        <xdr:cNvPr id="276" name="テキスト ボックス 275"/>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137160</xdr:rowOff>
    </xdr:from>
    <xdr:to>
      <xdr:col>19</xdr:col>
      <xdr:colOff>6350</xdr:colOff>
      <xdr:row>57</xdr:row>
      <xdr:rowOff>67310</xdr:rowOff>
    </xdr:to>
    <xdr:sp macro="" textlink="">
      <xdr:nvSpPr>
        <xdr:cNvPr id="277" name="円/楕円 276"/>
        <xdr:cNvSpPr/>
      </xdr:nvSpPr>
      <xdr:spPr>
        <a:xfrm>
          <a:off x="12954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77487</xdr:rowOff>
    </xdr:from>
    <xdr:ext cx="762000" cy="259045"/>
    <xdr:sp macro="" textlink="">
      <xdr:nvSpPr>
        <xdr:cNvPr id="278" name="テキスト ボックス 277"/>
        <xdr:cNvSpPr txBox="1"/>
      </xdr:nvSpPr>
      <xdr:spPr>
        <a:xfrm>
          <a:off x="12623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9" name="正方形/長方形 27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0" name="正方形/長方形 27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1" name="正方形/長方形 28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2" name="正方形/長方形 28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3" name="正方形/長方形 28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4" name="正方形/長方形 28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5" name="正方形/長方形 28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6" name="正方形/長方形 28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7" name="正方形/長方形 28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8" name="正方形/長方形 28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9" name="テキスト ボックス 28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lt"/>
            </a:rPr>
            <a:t>　</a:t>
          </a:r>
          <a:r>
            <a:rPr kumimoji="1" lang="ja-JP" altLang="en-US" sz="1300">
              <a:solidFill>
                <a:sysClr val="windowText" lastClr="000000"/>
              </a:solidFill>
              <a:latin typeface="+mn-lt"/>
            </a:rPr>
            <a:t>補助費は，平成</a:t>
          </a:r>
          <a:r>
            <a:rPr kumimoji="1" lang="en-US" altLang="ja-JP" sz="1300">
              <a:solidFill>
                <a:sysClr val="windowText" lastClr="000000"/>
              </a:solidFill>
              <a:latin typeface="+mn-lt"/>
            </a:rPr>
            <a:t>26</a:t>
          </a:r>
          <a:r>
            <a:rPr kumimoji="1" lang="ja-JP" altLang="en-US" sz="1300">
              <a:solidFill>
                <a:sysClr val="windowText" lastClr="000000"/>
              </a:solidFill>
              <a:latin typeface="+mn-lt"/>
            </a:rPr>
            <a:t>年度以降</a:t>
          </a:r>
          <a:r>
            <a:rPr kumimoji="1" lang="ja-JP" altLang="en-US" sz="1300">
              <a:solidFill>
                <a:srgbClr val="FF0000"/>
              </a:solidFill>
              <a:latin typeface="+mn-lt"/>
            </a:rPr>
            <a:t>，</a:t>
          </a:r>
          <a:r>
            <a:rPr kumimoji="1" lang="ja-JP" altLang="en-US" sz="1300">
              <a:solidFill>
                <a:sysClr val="windowText" lastClr="000000"/>
              </a:solidFill>
              <a:latin typeface="+mn-lt"/>
            </a:rPr>
            <a:t>類似団内平均値を上回る比率となっており，平成</a:t>
          </a:r>
          <a:r>
            <a:rPr kumimoji="1" lang="en-US" altLang="ja-JP" sz="1300">
              <a:solidFill>
                <a:sysClr val="windowText" lastClr="000000"/>
              </a:solidFill>
              <a:latin typeface="+mn-lt"/>
            </a:rPr>
            <a:t>28</a:t>
          </a:r>
          <a:r>
            <a:rPr kumimoji="1" lang="ja-JP" altLang="en-US" sz="1300">
              <a:solidFill>
                <a:sysClr val="windowText" lastClr="000000"/>
              </a:solidFill>
              <a:latin typeface="+mn-lt"/>
            </a:rPr>
            <a:t>年度においても，前年度比</a:t>
          </a:r>
          <a:r>
            <a:rPr kumimoji="1" lang="en-US" altLang="ja-JP" sz="1300">
              <a:solidFill>
                <a:sysClr val="windowText" lastClr="000000"/>
              </a:solidFill>
              <a:latin typeface="+mn-lt"/>
            </a:rPr>
            <a:t>±0</a:t>
          </a:r>
          <a:r>
            <a:rPr kumimoji="1" lang="ja-JP" altLang="en-US" sz="1300">
              <a:solidFill>
                <a:sysClr val="windowText" lastClr="000000"/>
              </a:solidFill>
              <a:latin typeface="+mn-lt"/>
            </a:rPr>
            <a:t>であったが，類似団体内平均値より</a:t>
          </a:r>
          <a:r>
            <a:rPr kumimoji="1" lang="en-US" altLang="ja-JP" sz="1300">
              <a:solidFill>
                <a:sysClr val="windowText" lastClr="000000"/>
              </a:solidFill>
              <a:latin typeface="+mn-lt"/>
            </a:rPr>
            <a:t>2.4</a:t>
          </a:r>
          <a:r>
            <a:rPr kumimoji="1" lang="ja-JP" altLang="en-US" sz="1300">
              <a:solidFill>
                <a:sysClr val="windowText" lastClr="000000"/>
              </a:solidFill>
              <a:latin typeface="+mn-lt"/>
            </a:rPr>
            <a:t>％高い。</a:t>
          </a:r>
          <a:endParaRPr kumimoji="1" lang="en-US" altLang="ja-JP" sz="1300">
            <a:solidFill>
              <a:sysClr val="windowText" lastClr="000000"/>
            </a:solidFill>
            <a:latin typeface="+mn-lt"/>
          </a:endParaRPr>
        </a:p>
        <a:p>
          <a:r>
            <a:rPr kumimoji="1" lang="ja-JP" altLang="en-US" sz="1300">
              <a:solidFill>
                <a:sysClr val="windowText" lastClr="000000"/>
              </a:solidFill>
              <a:latin typeface="+mn-lt"/>
            </a:rPr>
            <a:t>　今後は，一部事務組合の施設の建設等による負担額の増加が見込まれているため，引き続き，負担金事業を精査・検証し，法令外負担金の見直しや補助金の適正化に努める。</a:t>
          </a:r>
        </a:p>
      </xdr:txBody>
    </xdr:sp>
    <xdr:clientData/>
  </xdr:twoCellAnchor>
  <xdr:oneCellAnchor>
    <xdr:from>
      <xdr:col>18</xdr:col>
      <xdr:colOff>44450</xdr:colOff>
      <xdr:row>29</xdr:row>
      <xdr:rowOff>107950</xdr:rowOff>
    </xdr:from>
    <xdr:ext cx="298543" cy="225703"/>
    <xdr:sp macro="" textlink="">
      <xdr:nvSpPr>
        <xdr:cNvPr id="290" name="テキスト ボックス 28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1" name="直線コネクタ 29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2" name="テキスト ボックス 29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3" name="直線コネクタ 29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4" name="テキスト ボックス 29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5" name="直線コネクタ 29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6" name="テキスト ボックス 29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7" name="直線コネクタ 29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8" name="テキスト ボックス 29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9" name="直線コネクタ 29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0" name="テキスト ボックス 29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1" name="直線コネクタ 30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133858</xdr:rowOff>
    </xdr:from>
    <xdr:to>
      <xdr:col>24</xdr:col>
      <xdr:colOff>31750</xdr:colOff>
      <xdr:row>39</xdr:row>
      <xdr:rowOff>74422</xdr:rowOff>
    </xdr:to>
    <xdr:cxnSp macro="">
      <xdr:nvCxnSpPr>
        <xdr:cNvPr id="303" name="直線コネクタ 302"/>
        <xdr:cNvCxnSpPr/>
      </xdr:nvCxnSpPr>
      <xdr:spPr>
        <a:xfrm flipV="1">
          <a:off x="16510000" y="5791708"/>
          <a:ext cx="0" cy="96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46499</xdr:rowOff>
    </xdr:from>
    <xdr:ext cx="762000" cy="259045"/>
    <xdr:sp macro="" textlink="">
      <xdr:nvSpPr>
        <xdr:cNvPr id="304" name="補助費等最小値テキスト"/>
        <xdr:cNvSpPr txBox="1"/>
      </xdr:nvSpPr>
      <xdr:spPr>
        <a:xfrm>
          <a:off x="16598900" y="6733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22.6</a:t>
          </a:r>
          <a:endParaRPr kumimoji="1" lang="ja-JP" altLang="en-US" sz="1000" b="1">
            <a:latin typeface="ＭＳ Ｐゴシック"/>
          </a:endParaRPr>
        </a:p>
      </xdr:txBody>
    </xdr:sp>
    <xdr:clientData/>
  </xdr:oneCellAnchor>
  <xdr:twoCellAnchor>
    <xdr:from>
      <xdr:col>23</xdr:col>
      <xdr:colOff>628650</xdr:colOff>
      <xdr:row>39</xdr:row>
      <xdr:rowOff>74422</xdr:rowOff>
    </xdr:from>
    <xdr:to>
      <xdr:col>24</xdr:col>
      <xdr:colOff>120650</xdr:colOff>
      <xdr:row>39</xdr:row>
      <xdr:rowOff>74422</xdr:rowOff>
    </xdr:to>
    <xdr:cxnSp macro="">
      <xdr:nvCxnSpPr>
        <xdr:cNvPr id="305" name="直線コネクタ 304"/>
        <xdr:cNvCxnSpPr/>
      </xdr:nvCxnSpPr>
      <xdr:spPr>
        <a:xfrm>
          <a:off x="16421100" y="676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48785</xdr:rowOff>
    </xdr:from>
    <xdr:ext cx="762000" cy="259045"/>
    <xdr:sp macro="" textlink="">
      <xdr:nvSpPr>
        <xdr:cNvPr id="306" name="補助費等最大値テキスト"/>
        <xdr:cNvSpPr txBox="1"/>
      </xdr:nvSpPr>
      <xdr:spPr>
        <a:xfrm>
          <a:off x="16598900" y="5535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23</xdr:col>
      <xdr:colOff>628650</xdr:colOff>
      <xdr:row>33</xdr:row>
      <xdr:rowOff>133858</xdr:rowOff>
    </xdr:from>
    <xdr:to>
      <xdr:col>24</xdr:col>
      <xdr:colOff>120650</xdr:colOff>
      <xdr:row>33</xdr:row>
      <xdr:rowOff>133858</xdr:rowOff>
    </xdr:to>
    <xdr:cxnSp macro="">
      <xdr:nvCxnSpPr>
        <xdr:cNvPr id="307" name="直線コネクタ 306"/>
        <xdr:cNvCxnSpPr/>
      </xdr:nvCxnSpPr>
      <xdr:spPr>
        <a:xfrm>
          <a:off x="16421100" y="5791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10414</xdr:rowOff>
    </xdr:from>
    <xdr:to>
      <xdr:col>24</xdr:col>
      <xdr:colOff>31750</xdr:colOff>
      <xdr:row>37</xdr:row>
      <xdr:rowOff>10414</xdr:rowOff>
    </xdr:to>
    <xdr:cxnSp macro="">
      <xdr:nvCxnSpPr>
        <xdr:cNvPr id="308" name="直線コネクタ 307"/>
        <xdr:cNvCxnSpPr/>
      </xdr:nvCxnSpPr>
      <xdr:spPr>
        <a:xfrm>
          <a:off x="15671800" y="63540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37863</xdr:rowOff>
    </xdr:from>
    <xdr:ext cx="762000" cy="259045"/>
    <xdr:sp macro="" textlink="">
      <xdr:nvSpPr>
        <xdr:cNvPr id="309" name="補助費等平均値テキスト"/>
        <xdr:cNvSpPr txBox="1"/>
      </xdr:nvSpPr>
      <xdr:spPr>
        <a:xfrm>
          <a:off x="16598900" y="6038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21336</xdr:rowOff>
    </xdr:from>
    <xdr:to>
      <xdr:col>24</xdr:col>
      <xdr:colOff>82550</xdr:colOff>
      <xdr:row>36</xdr:row>
      <xdr:rowOff>122936</xdr:rowOff>
    </xdr:to>
    <xdr:sp macro="" textlink="">
      <xdr:nvSpPr>
        <xdr:cNvPr id="310" name="フローチャート : 判断 309"/>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127000</xdr:rowOff>
    </xdr:from>
    <xdr:to>
      <xdr:col>22</xdr:col>
      <xdr:colOff>565150</xdr:colOff>
      <xdr:row>37</xdr:row>
      <xdr:rowOff>10414</xdr:rowOff>
    </xdr:to>
    <xdr:cxnSp macro="">
      <xdr:nvCxnSpPr>
        <xdr:cNvPr id="311" name="直線コネクタ 310"/>
        <xdr:cNvCxnSpPr/>
      </xdr:nvCxnSpPr>
      <xdr:spPr>
        <a:xfrm>
          <a:off x="14782800" y="629920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151638</xdr:rowOff>
    </xdr:from>
    <xdr:to>
      <xdr:col>22</xdr:col>
      <xdr:colOff>615950</xdr:colOff>
      <xdr:row>36</xdr:row>
      <xdr:rowOff>81788</xdr:rowOff>
    </xdr:to>
    <xdr:sp macro="" textlink="">
      <xdr:nvSpPr>
        <xdr:cNvPr id="312" name="フローチャート : 判断 311"/>
        <xdr:cNvSpPr/>
      </xdr:nvSpPr>
      <xdr:spPr>
        <a:xfrm>
          <a:off x="15621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91965</xdr:rowOff>
    </xdr:from>
    <xdr:ext cx="736600" cy="259045"/>
    <xdr:sp macro="" textlink="">
      <xdr:nvSpPr>
        <xdr:cNvPr id="313" name="テキスト ボックス 312"/>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35560</xdr:rowOff>
    </xdr:from>
    <xdr:to>
      <xdr:col>21</xdr:col>
      <xdr:colOff>361950</xdr:colOff>
      <xdr:row>36</xdr:row>
      <xdr:rowOff>127000</xdr:rowOff>
    </xdr:to>
    <xdr:cxnSp macro="">
      <xdr:nvCxnSpPr>
        <xdr:cNvPr id="314" name="直線コネクタ 313"/>
        <xdr:cNvCxnSpPr/>
      </xdr:nvCxnSpPr>
      <xdr:spPr>
        <a:xfrm>
          <a:off x="13893800" y="62077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16764</xdr:rowOff>
    </xdr:from>
    <xdr:to>
      <xdr:col>21</xdr:col>
      <xdr:colOff>412750</xdr:colOff>
      <xdr:row>36</xdr:row>
      <xdr:rowOff>118364</xdr:rowOff>
    </xdr:to>
    <xdr:sp macro="" textlink="">
      <xdr:nvSpPr>
        <xdr:cNvPr id="315" name="フローチャート : 判断 314"/>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128541</xdr:rowOff>
    </xdr:from>
    <xdr:ext cx="762000" cy="259045"/>
    <xdr:sp macro="" textlink="">
      <xdr:nvSpPr>
        <xdr:cNvPr id="316" name="テキスト ボックス 315"/>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35560</xdr:rowOff>
    </xdr:from>
    <xdr:to>
      <xdr:col>20</xdr:col>
      <xdr:colOff>158750</xdr:colOff>
      <xdr:row>36</xdr:row>
      <xdr:rowOff>72136</xdr:rowOff>
    </xdr:to>
    <xdr:cxnSp macro="">
      <xdr:nvCxnSpPr>
        <xdr:cNvPr id="317" name="直線コネクタ 316"/>
        <xdr:cNvCxnSpPr/>
      </xdr:nvCxnSpPr>
      <xdr:spPr>
        <a:xfrm flipV="1">
          <a:off x="13004800" y="62077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169926</xdr:rowOff>
    </xdr:from>
    <xdr:to>
      <xdr:col>20</xdr:col>
      <xdr:colOff>209550</xdr:colOff>
      <xdr:row>36</xdr:row>
      <xdr:rowOff>100076</xdr:rowOff>
    </xdr:to>
    <xdr:sp macro="" textlink="">
      <xdr:nvSpPr>
        <xdr:cNvPr id="318" name="フローチャート : 判断 317"/>
        <xdr:cNvSpPr/>
      </xdr:nvSpPr>
      <xdr:spPr>
        <a:xfrm>
          <a:off x="13843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84853</xdr:rowOff>
    </xdr:from>
    <xdr:ext cx="762000" cy="259045"/>
    <xdr:sp macro="" textlink="">
      <xdr:nvSpPr>
        <xdr:cNvPr id="319" name="テキスト ボックス 318"/>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0" name="フローチャート : 判断 319"/>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21" name="テキスト ボックス 320"/>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131064</xdr:rowOff>
    </xdr:from>
    <xdr:to>
      <xdr:col>24</xdr:col>
      <xdr:colOff>82550</xdr:colOff>
      <xdr:row>37</xdr:row>
      <xdr:rowOff>61214</xdr:rowOff>
    </xdr:to>
    <xdr:sp macro="" textlink="">
      <xdr:nvSpPr>
        <xdr:cNvPr id="327" name="円/楕円 326"/>
        <xdr:cNvSpPr/>
      </xdr:nvSpPr>
      <xdr:spPr>
        <a:xfrm>
          <a:off x="16459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103141</xdr:rowOff>
    </xdr:from>
    <xdr:ext cx="762000" cy="259045"/>
    <xdr:sp macro="" textlink="">
      <xdr:nvSpPr>
        <xdr:cNvPr id="328" name="補助費等該当値テキスト"/>
        <xdr:cNvSpPr txBox="1"/>
      </xdr:nvSpPr>
      <xdr:spPr>
        <a:xfrm>
          <a:off x="165989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131064</xdr:rowOff>
    </xdr:from>
    <xdr:to>
      <xdr:col>22</xdr:col>
      <xdr:colOff>615950</xdr:colOff>
      <xdr:row>37</xdr:row>
      <xdr:rowOff>61214</xdr:rowOff>
    </xdr:to>
    <xdr:sp macro="" textlink="">
      <xdr:nvSpPr>
        <xdr:cNvPr id="329" name="円/楕円 328"/>
        <xdr:cNvSpPr/>
      </xdr:nvSpPr>
      <xdr:spPr>
        <a:xfrm>
          <a:off x="15621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45991</xdr:rowOff>
    </xdr:from>
    <xdr:ext cx="736600" cy="259045"/>
    <xdr:sp macro="" textlink="">
      <xdr:nvSpPr>
        <xdr:cNvPr id="330" name="テキスト ボックス 329"/>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76200</xdr:rowOff>
    </xdr:from>
    <xdr:to>
      <xdr:col>21</xdr:col>
      <xdr:colOff>412750</xdr:colOff>
      <xdr:row>37</xdr:row>
      <xdr:rowOff>6350</xdr:rowOff>
    </xdr:to>
    <xdr:sp macro="" textlink="">
      <xdr:nvSpPr>
        <xdr:cNvPr id="331" name="円/楕円 330"/>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162577</xdr:rowOff>
    </xdr:from>
    <xdr:ext cx="762000" cy="259045"/>
    <xdr:sp macro="" textlink="">
      <xdr:nvSpPr>
        <xdr:cNvPr id="332" name="テキスト ボックス 331"/>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156210</xdr:rowOff>
    </xdr:from>
    <xdr:to>
      <xdr:col>20</xdr:col>
      <xdr:colOff>209550</xdr:colOff>
      <xdr:row>36</xdr:row>
      <xdr:rowOff>86360</xdr:rowOff>
    </xdr:to>
    <xdr:sp macro="" textlink="">
      <xdr:nvSpPr>
        <xdr:cNvPr id="333" name="円/楕円 332"/>
        <xdr:cNvSpPr/>
      </xdr:nvSpPr>
      <xdr:spPr>
        <a:xfrm>
          <a:off x="13843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96537</xdr:rowOff>
    </xdr:from>
    <xdr:ext cx="762000" cy="259045"/>
    <xdr:sp macro="" textlink="">
      <xdr:nvSpPr>
        <xdr:cNvPr id="334" name="テキスト ボックス 333"/>
        <xdr:cNvSpPr txBox="1"/>
      </xdr:nvSpPr>
      <xdr:spPr>
        <a:xfrm>
          <a:off x="13512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21336</xdr:rowOff>
    </xdr:from>
    <xdr:to>
      <xdr:col>19</xdr:col>
      <xdr:colOff>6350</xdr:colOff>
      <xdr:row>36</xdr:row>
      <xdr:rowOff>122936</xdr:rowOff>
    </xdr:to>
    <xdr:sp macro="" textlink="">
      <xdr:nvSpPr>
        <xdr:cNvPr id="335" name="円/楕円 334"/>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107713</xdr:rowOff>
    </xdr:from>
    <xdr:ext cx="762000" cy="259045"/>
    <xdr:sp macro="" textlink="">
      <xdr:nvSpPr>
        <xdr:cNvPr id="336" name="テキスト ボックス 335"/>
        <xdr:cNvSpPr txBox="1"/>
      </xdr:nvSpPr>
      <xdr:spPr>
        <a:xfrm>
          <a:off x="12623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21/36</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財政健全化プランによる公債費の抑制により，</a:t>
          </a:r>
          <a:r>
            <a:rPr kumimoji="1" lang="ja-JP" altLang="en-US" sz="1300">
              <a:solidFill>
                <a:schemeClr val="dk1"/>
              </a:solidFill>
              <a:effectLst/>
              <a:latin typeface="+mn-lt"/>
              <a:ea typeface="+mn-ea"/>
              <a:cs typeface="+mn-cs"/>
            </a:rPr>
            <a:t>これまで，類似団体内平均値を下回ってきたが</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en-US" sz="1300">
              <a:solidFill>
                <a:schemeClr val="dk1"/>
              </a:solidFill>
              <a:effectLst/>
              <a:latin typeface="+mn-lt"/>
              <a:ea typeface="+mn-ea"/>
              <a:cs typeface="+mn-cs"/>
            </a:rPr>
            <a:t>年熊本地震による災害からの復旧・復興に要する経費の財源として，地方債の発行が必要不可欠となっている。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現在も継続して，復旧・復興事業に取り組んでおり，平成</a:t>
          </a:r>
          <a:r>
            <a:rPr kumimoji="1" lang="en-US" altLang="ja-JP" sz="1300">
              <a:solidFill>
                <a:schemeClr val="dk1"/>
              </a:solidFill>
              <a:effectLst/>
              <a:latin typeface="+mn-lt"/>
              <a:ea typeface="+mn-ea"/>
              <a:cs typeface="+mn-cs"/>
            </a:rPr>
            <a:t>32</a:t>
          </a:r>
          <a:r>
            <a:rPr kumimoji="1" lang="ja-JP" altLang="en-US" sz="1300">
              <a:solidFill>
                <a:schemeClr val="dk1"/>
              </a:solidFill>
              <a:effectLst/>
              <a:latin typeface="+mn-lt"/>
              <a:ea typeface="+mn-ea"/>
              <a:cs typeface="+mn-cs"/>
            </a:rPr>
            <a:t>年度からは</a:t>
          </a:r>
          <a:r>
            <a:rPr kumimoji="1" lang="ja-JP" altLang="ja-JP" sz="1300">
              <a:solidFill>
                <a:schemeClr val="dk1"/>
              </a:solidFill>
              <a:effectLst/>
              <a:latin typeface="+mn-lt"/>
              <a:ea typeface="+mn-ea"/>
              <a:cs typeface="+mn-cs"/>
            </a:rPr>
            <a:t>庁舎建設</a:t>
          </a:r>
          <a:r>
            <a:rPr kumimoji="1" lang="ja-JP" altLang="en-US" sz="1300">
              <a:solidFill>
                <a:schemeClr val="dk1"/>
              </a:solidFill>
              <a:effectLst/>
              <a:latin typeface="+mn-lt"/>
              <a:ea typeface="+mn-ea"/>
              <a:cs typeface="+mn-cs"/>
            </a:rPr>
            <a:t>を予定しているため，災害復旧事業の償還が始まる平成</a:t>
          </a:r>
          <a:r>
            <a:rPr kumimoji="1" lang="en-US" altLang="ja-JP" sz="1300">
              <a:solidFill>
                <a:schemeClr val="dk1"/>
              </a:solidFill>
              <a:effectLst/>
              <a:latin typeface="+mn-lt"/>
              <a:ea typeface="+mn-ea"/>
              <a:cs typeface="+mn-cs"/>
            </a:rPr>
            <a:t>32</a:t>
          </a:r>
          <a:r>
            <a:rPr kumimoji="1" lang="ja-JP" altLang="en-US" sz="1300">
              <a:solidFill>
                <a:sysClr val="windowText" lastClr="000000"/>
              </a:solidFill>
              <a:effectLst/>
              <a:latin typeface="+mn-lt"/>
              <a:ea typeface="+mn-ea"/>
              <a:cs typeface="+mn-cs"/>
            </a:rPr>
            <a:t>年頃から</a:t>
          </a:r>
          <a:r>
            <a:rPr kumimoji="1" lang="ja-JP" altLang="en-US" sz="1300">
              <a:solidFill>
                <a:schemeClr val="dk1"/>
              </a:solidFill>
              <a:effectLst/>
              <a:latin typeface="+mn-lt"/>
              <a:ea typeface="+mn-ea"/>
              <a:cs typeface="+mn-cs"/>
            </a:rPr>
            <a:t>公債費の比率は上昇すると見込まれる。</a:t>
          </a:r>
          <a:endParaRPr kumimoji="1" lang="en-US" altLang="ja-JP" sz="1300">
            <a:solidFill>
              <a:schemeClr val="dk1"/>
            </a:solidFill>
            <a:effectLst/>
            <a:latin typeface="+mn-lt"/>
            <a:ea typeface="+mn-ea"/>
            <a:cs typeface="+mn-cs"/>
          </a:endParaRP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1" name="直線コネクタ 35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2" name="テキスト ボックス 35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3" name="直線コネクタ 35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4" name="テキスト ボックス 35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5" name="直線コネクタ 35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6" name="テキスト ボックス 35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7" name="直線コネクタ 35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8" name="テキスト ボックス 35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9" name="直線コネクタ 35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0" name="テキスト ボックス 35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24130</xdr:rowOff>
    </xdr:from>
    <xdr:to>
      <xdr:col>7</xdr:col>
      <xdr:colOff>15875</xdr:colOff>
      <xdr:row>81</xdr:row>
      <xdr:rowOff>54611</xdr:rowOff>
    </xdr:to>
    <xdr:cxnSp macro="">
      <xdr:nvCxnSpPr>
        <xdr:cNvPr id="364" name="直線コネクタ 363"/>
        <xdr:cNvCxnSpPr/>
      </xdr:nvCxnSpPr>
      <xdr:spPr>
        <a:xfrm flipV="1">
          <a:off x="4826000" y="12539980"/>
          <a:ext cx="0" cy="140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26688</xdr:rowOff>
    </xdr:from>
    <xdr:ext cx="762000" cy="259045"/>
    <xdr:sp macro="" textlink="">
      <xdr:nvSpPr>
        <xdr:cNvPr id="365"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28.8</a:t>
          </a:r>
          <a:endParaRPr kumimoji="1" lang="ja-JP" altLang="en-US" sz="1000" b="1">
            <a:latin typeface="ＭＳ Ｐゴシック"/>
          </a:endParaRPr>
        </a:p>
      </xdr:txBody>
    </xdr:sp>
    <xdr:clientData/>
  </xdr:oneCellAnchor>
  <xdr:twoCellAnchor>
    <xdr:from>
      <xdr:col>6</xdr:col>
      <xdr:colOff>612775</xdr:colOff>
      <xdr:row>81</xdr:row>
      <xdr:rowOff>54611</xdr:rowOff>
    </xdr:from>
    <xdr:to>
      <xdr:col>7</xdr:col>
      <xdr:colOff>104775</xdr:colOff>
      <xdr:row>81</xdr:row>
      <xdr:rowOff>54611</xdr:rowOff>
    </xdr:to>
    <xdr:cxnSp macro="">
      <xdr:nvCxnSpPr>
        <xdr:cNvPr id="366" name="直線コネクタ 365"/>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110507</xdr:rowOff>
    </xdr:from>
    <xdr:ext cx="762000" cy="259045"/>
    <xdr:sp macro="" textlink="">
      <xdr:nvSpPr>
        <xdr:cNvPr id="367"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6</xdr:col>
      <xdr:colOff>612775</xdr:colOff>
      <xdr:row>73</xdr:row>
      <xdr:rowOff>24130</xdr:rowOff>
    </xdr:from>
    <xdr:to>
      <xdr:col>7</xdr:col>
      <xdr:colOff>104775</xdr:colOff>
      <xdr:row>73</xdr:row>
      <xdr:rowOff>24130</xdr:rowOff>
    </xdr:to>
    <xdr:cxnSp macro="">
      <xdr:nvCxnSpPr>
        <xdr:cNvPr id="368" name="直線コネクタ 367"/>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58420</xdr:rowOff>
    </xdr:from>
    <xdr:to>
      <xdr:col>7</xdr:col>
      <xdr:colOff>15875</xdr:colOff>
      <xdr:row>76</xdr:row>
      <xdr:rowOff>104139</xdr:rowOff>
    </xdr:to>
    <xdr:cxnSp macro="">
      <xdr:nvCxnSpPr>
        <xdr:cNvPr id="369" name="直線コネクタ 368"/>
        <xdr:cNvCxnSpPr/>
      </xdr:nvCxnSpPr>
      <xdr:spPr>
        <a:xfrm>
          <a:off x="3987800" y="130886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33038</xdr:rowOff>
    </xdr:from>
    <xdr:ext cx="762000" cy="259045"/>
    <xdr:sp macro="" textlink="">
      <xdr:nvSpPr>
        <xdr:cNvPr id="370" name="公債費平均値テキスト"/>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60961</xdr:rowOff>
    </xdr:from>
    <xdr:to>
      <xdr:col>7</xdr:col>
      <xdr:colOff>66675</xdr:colOff>
      <xdr:row>76</xdr:row>
      <xdr:rowOff>162561</xdr:rowOff>
    </xdr:to>
    <xdr:sp macro="" textlink="">
      <xdr:nvSpPr>
        <xdr:cNvPr id="371" name="フローチャート : 判断 370"/>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58420</xdr:rowOff>
    </xdr:from>
    <xdr:to>
      <xdr:col>5</xdr:col>
      <xdr:colOff>549275</xdr:colOff>
      <xdr:row>76</xdr:row>
      <xdr:rowOff>96520</xdr:rowOff>
    </xdr:to>
    <xdr:cxnSp macro="">
      <xdr:nvCxnSpPr>
        <xdr:cNvPr id="372" name="直線コネクタ 371"/>
        <xdr:cNvCxnSpPr/>
      </xdr:nvCxnSpPr>
      <xdr:spPr>
        <a:xfrm flipV="1">
          <a:off x="3098800" y="13088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152400</xdr:rowOff>
    </xdr:from>
    <xdr:to>
      <xdr:col>5</xdr:col>
      <xdr:colOff>600075</xdr:colOff>
      <xdr:row>77</xdr:row>
      <xdr:rowOff>82550</xdr:rowOff>
    </xdr:to>
    <xdr:sp macro="" textlink="">
      <xdr:nvSpPr>
        <xdr:cNvPr id="373" name="フローチャート : 判断 372"/>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67327</xdr:rowOff>
    </xdr:from>
    <xdr:ext cx="736600" cy="259045"/>
    <xdr:sp macro="" textlink="">
      <xdr:nvSpPr>
        <xdr:cNvPr id="374" name="テキスト ボックス 373"/>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58420</xdr:rowOff>
    </xdr:from>
    <xdr:to>
      <xdr:col>4</xdr:col>
      <xdr:colOff>346075</xdr:colOff>
      <xdr:row>76</xdr:row>
      <xdr:rowOff>96520</xdr:rowOff>
    </xdr:to>
    <xdr:cxnSp macro="">
      <xdr:nvCxnSpPr>
        <xdr:cNvPr id="375" name="直線コネクタ 374"/>
        <xdr:cNvCxnSpPr/>
      </xdr:nvCxnSpPr>
      <xdr:spPr>
        <a:xfrm>
          <a:off x="2209800" y="13088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167639</xdr:rowOff>
    </xdr:from>
    <xdr:to>
      <xdr:col>4</xdr:col>
      <xdr:colOff>396875</xdr:colOff>
      <xdr:row>77</xdr:row>
      <xdr:rowOff>97789</xdr:rowOff>
    </xdr:to>
    <xdr:sp macro="" textlink="">
      <xdr:nvSpPr>
        <xdr:cNvPr id="376" name="フローチャート : 判断 375"/>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82566</xdr:rowOff>
    </xdr:from>
    <xdr:ext cx="762000" cy="259045"/>
    <xdr:sp macro="" textlink="">
      <xdr:nvSpPr>
        <xdr:cNvPr id="377" name="テキスト ボックス 376"/>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58420</xdr:rowOff>
    </xdr:from>
    <xdr:to>
      <xdr:col>3</xdr:col>
      <xdr:colOff>142875</xdr:colOff>
      <xdr:row>76</xdr:row>
      <xdr:rowOff>134620</xdr:rowOff>
    </xdr:to>
    <xdr:cxnSp macro="">
      <xdr:nvCxnSpPr>
        <xdr:cNvPr id="378" name="直線コネクタ 377"/>
        <xdr:cNvCxnSpPr/>
      </xdr:nvCxnSpPr>
      <xdr:spPr>
        <a:xfrm flipV="1">
          <a:off x="1320800" y="130886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3811</xdr:rowOff>
    </xdr:from>
    <xdr:to>
      <xdr:col>3</xdr:col>
      <xdr:colOff>193675</xdr:colOff>
      <xdr:row>77</xdr:row>
      <xdr:rowOff>105411</xdr:rowOff>
    </xdr:to>
    <xdr:sp macro="" textlink="">
      <xdr:nvSpPr>
        <xdr:cNvPr id="379" name="フローチャート : 判断 378"/>
        <xdr:cNvSpPr/>
      </xdr:nvSpPr>
      <xdr:spPr>
        <a:xfrm>
          <a:off x="2159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90188</xdr:rowOff>
    </xdr:from>
    <xdr:ext cx="762000" cy="259045"/>
    <xdr:sp macro="" textlink="">
      <xdr:nvSpPr>
        <xdr:cNvPr id="380" name="テキスト ボックス 379"/>
        <xdr:cNvSpPr txBox="1"/>
      </xdr:nvSpPr>
      <xdr:spPr>
        <a:xfrm>
          <a:off x="1828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34289</xdr:rowOff>
    </xdr:from>
    <xdr:to>
      <xdr:col>1</xdr:col>
      <xdr:colOff>676275</xdr:colOff>
      <xdr:row>77</xdr:row>
      <xdr:rowOff>135889</xdr:rowOff>
    </xdr:to>
    <xdr:sp macro="" textlink="">
      <xdr:nvSpPr>
        <xdr:cNvPr id="381" name="フローチャート : 判断 380"/>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120666</xdr:rowOff>
    </xdr:from>
    <xdr:ext cx="762000" cy="259045"/>
    <xdr:sp macro="" textlink="">
      <xdr:nvSpPr>
        <xdr:cNvPr id="382" name="テキスト ボックス 381"/>
        <xdr:cNvSpPr txBox="1"/>
      </xdr:nvSpPr>
      <xdr:spPr>
        <a:xfrm>
          <a:off x="939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53339</xdr:rowOff>
    </xdr:from>
    <xdr:to>
      <xdr:col>7</xdr:col>
      <xdr:colOff>66675</xdr:colOff>
      <xdr:row>76</xdr:row>
      <xdr:rowOff>154939</xdr:rowOff>
    </xdr:to>
    <xdr:sp macro="" textlink="">
      <xdr:nvSpPr>
        <xdr:cNvPr id="388" name="円/楕円 387"/>
        <xdr:cNvSpPr/>
      </xdr:nvSpPr>
      <xdr:spPr>
        <a:xfrm>
          <a:off x="4775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69867</xdr:rowOff>
    </xdr:from>
    <xdr:ext cx="762000" cy="259045"/>
    <xdr:sp macro="" textlink="">
      <xdr:nvSpPr>
        <xdr:cNvPr id="389" name="公債費該当値テキスト"/>
        <xdr:cNvSpPr txBox="1"/>
      </xdr:nvSpPr>
      <xdr:spPr>
        <a:xfrm>
          <a:off x="4914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7620</xdr:rowOff>
    </xdr:from>
    <xdr:to>
      <xdr:col>5</xdr:col>
      <xdr:colOff>600075</xdr:colOff>
      <xdr:row>76</xdr:row>
      <xdr:rowOff>109220</xdr:rowOff>
    </xdr:to>
    <xdr:sp macro="" textlink="">
      <xdr:nvSpPr>
        <xdr:cNvPr id="390" name="円/楕円 389"/>
        <xdr:cNvSpPr/>
      </xdr:nvSpPr>
      <xdr:spPr>
        <a:xfrm>
          <a:off x="3937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119397</xdr:rowOff>
    </xdr:from>
    <xdr:ext cx="736600" cy="259045"/>
    <xdr:sp macro="" textlink="">
      <xdr:nvSpPr>
        <xdr:cNvPr id="391" name="テキスト ボックス 390"/>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45720</xdr:rowOff>
    </xdr:from>
    <xdr:to>
      <xdr:col>4</xdr:col>
      <xdr:colOff>396875</xdr:colOff>
      <xdr:row>76</xdr:row>
      <xdr:rowOff>147320</xdr:rowOff>
    </xdr:to>
    <xdr:sp macro="" textlink="">
      <xdr:nvSpPr>
        <xdr:cNvPr id="392" name="円/楕円 391"/>
        <xdr:cNvSpPr/>
      </xdr:nvSpPr>
      <xdr:spPr>
        <a:xfrm>
          <a:off x="3048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157497</xdr:rowOff>
    </xdr:from>
    <xdr:ext cx="762000" cy="259045"/>
    <xdr:sp macro="" textlink="">
      <xdr:nvSpPr>
        <xdr:cNvPr id="393" name="テキスト ボックス 392"/>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7620</xdr:rowOff>
    </xdr:from>
    <xdr:to>
      <xdr:col>3</xdr:col>
      <xdr:colOff>193675</xdr:colOff>
      <xdr:row>76</xdr:row>
      <xdr:rowOff>109220</xdr:rowOff>
    </xdr:to>
    <xdr:sp macro="" textlink="">
      <xdr:nvSpPr>
        <xdr:cNvPr id="394" name="円/楕円 393"/>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119397</xdr:rowOff>
    </xdr:from>
    <xdr:ext cx="762000" cy="259045"/>
    <xdr:sp macro="" textlink="">
      <xdr:nvSpPr>
        <xdr:cNvPr id="395" name="テキスト ボックス 394"/>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83820</xdr:rowOff>
    </xdr:from>
    <xdr:to>
      <xdr:col>1</xdr:col>
      <xdr:colOff>676275</xdr:colOff>
      <xdr:row>77</xdr:row>
      <xdr:rowOff>13970</xdr:rowOff>
    </xdr:to>
    <xdr:sp macro="" textlink="">
      <xdr:nvSpPr>
        <xdr:cNvPr id="396" name="円/楕円 395"/>
        <xdr:cNvSpPr/>
      </xdr:nvSpPr>
      <xdr:spPr>
        <a:xfrm>
          <a:off x="1270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24147</xdr:rowOff>
    </xdr:from>
    <xdr:ext cx="762000" cy="259045"/>
    <xdr:sp macro="" textlink="">
      <xdr:nvSpPr>
        <xdr:cNvPr id="397" name="テキスト ボックス 396"/>
        <xdr:cNvSpPr txBox="1"/>
      </xdr:nvSpPr>
      <xdr:spPr>
        <a:xfrm>
          <a:off x="939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rgbClr val="FF0000"/>
              </a:solidFill>
              <a:latin typeface="+mn-lt"/>
            </a:rPr>
            <a:t>　</a:t>
          </a:r>
          <a:r>
            <a:rPr kumimoji="1" lang="ja-JP" altLang="en-US" sz="1300">
              <a:solidFill>
                <a:sysClr val="windowText" lastClr="000000"/>
              </a:solidFill>
              <a:latin typeface="+mn-lt"/>
            </a:rPr>
            <a:t>職員数の増員による人件費の増加，高齢者人口の自然増による扶助費等の増加が見込まれるため，</a:t>
          </a:r>
          <a:r>
            <a:rPr kumimoji="1" lang="ja-JP" altLang="ja-JP" sz="1300">
              <a:solidFill>
                <a:sysClr val="windowText" lastClr="000000"/>
              </a:solidFill>
              <a:effectLst/>
              <a:latin typeface="+mn-lt"/>
              <a:ea typeface="+mn-ea"/>
              <a:cs typeface="+mn-cs"/>
            </a:rPr>
            <a:t>災害復旧事業の償還が始まる平成</a:t>
          </a:r>
          <a:r>
            <a:rPr kumimoji="1" lang="en-US" altLang="ja-JP" sz="1300">
              <a:solidFill>
                <a:sysClr val="windowText" lastClr="000000"/>
              </a:solidFill>
              <a:effectLst/>
              <a:latin typeface="+mn-lt"/>
              <a:ea typeface="+mn-ea"/>
              <a:cs typeface="+mn-cs"/>
            </a:rPr>
            <a:t>32</a:t>
          </a:r>
          <a:r>
            <a:rPr kumimoji="1" lang="ja-JP" altLang="ja-JP" sz="1300">
              <a:solidFill>
                <a:sysClr val="windowText" lastClr="000000"/>
              </a:solidFill>
              <a:effectLst/>
              <a:latin typeface="+mn-lt"/>
              <a:ea typeface="+mn-ea"/>
              <a:cs typeface="+mn-cs"/>
            </a:rPr>
            <a:t>年頃</a:t>
          </a:r>
          <a:r>
            <a:rPr kumimoji="1" lang="ja-JP" altLang="en-US" sz="1300">
              <a:solidFill>
                <a:sysClr val="windowText" lastClr="000000"/>
              </a:solidFill>
              <a:effectLst/>
              <a:latin typeface="+mn-lt"/>
              <a:ea typeface="+mn-ea"/>
              <a:cs typeface="+mn-cs"/>
            </a:rPr>
            <a:t>までは，</a:t>
          </a:r>
          <a:r>
            <a:rPr kumimoji="1" lang="ja-JP" altLang="en-US" sz="1300">
              <a:solidFill>
                <a:sysClr val="windowText" lastClr="000000"/>
              </a:solidFill>
              <a:latin typeface="+mn-lt"/>
            </a:rPr>
            <a:t>公債費以外の比率は上昇すると見込まれる。</a:t>
          </a:r>
          <a:endParaRPr lang="ja-JP" altLang="ja-JP" sz="1300">
            <a:solidFill>
              <a:sysClr val="windowText" lastClr="000000"/>
            </a:solidFill>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2" name="直線コネクタ 411"/>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3" name="テキスト ボックス 412"/>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4" name="直線コネクタ 413"/>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5" name="テキスト ボックス 414"/>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6" name="直線コネクタ 415"/>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7" name="テキスト ボックス 416"/>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8" name="直線コネクタ 417"/>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9" name="テキスト ボックス 418"/>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0" name="直線コネクタ 419"/>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1" name="テキスト ボックス 420"/>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81280</xdr:rowOff>
    </xdr:from>
    <xdr:to>
      <xdr:col>24</xdr:col>
      <xdr:colOff>31750</xdr:colOff>
      <xdr:row>81</xdr:row>
      <xdr:rowOff>73661</xdr:rowOff>
    </xdr:to>
    <xdr:cxnSp macro="">
      <xdr:nvCxnSpPr>
        <xdr:cNvPr id="425" name="直線コネクタ 424"/>
        <xdr:cNvCxnSpPr/>
      </xdr:nvCxnSpPr>
      <xdr:spPr>
        <a:xfrm flipV="1">
          <a:off x="16510000" y="12768580"/>
          <a:ext cx="0" cy="1192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45738</xdr:rowOff>
    </xdr:from>
    <xdr:ext cx="762000" cy="259045"/>
    <xdr:sp macro="" textlink="">
      <xdr:nvSpPr>
        <xdr:cNvPr id="426" name="公債費以外最小値テキスト"/>
        <xdr:cNvSpPr txBox="1"/>
      </xdr:nvSpPr>
      <xdr:spPr>
        <a:xfrm>
          <a:off x="16598900" y="1393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88.1</a:t>
          </a:r>
          <a:endParaRPr kumimoji="1" lang="ja-JP" altLang="en-US" sz="1000" b="1">
            <a:latin typeface="ＭＳ Ｐゴシック"/>
          </a:endParaRPr>
        </a:p>
      </xdr:txBody>
    </xdr:sp>
    <xdr:clientData/>
  </xdr:oneCellAnchor>
  <xdr:twoCellAnchor>
    <xdr:from>
      <xdr:col>23</xdr:col>
      <xdr:colOff>628650</xdr:colOff>
      <xdr:row>81</xdr:row>
      <xdr:rowOff>73661</xdr:rowOff>
    </xdr:from>
    <xdr:to>
      <xdr:col>24</xdr:col>
      <xdr:colOff>120650</xdr:colOff>
      <xdr:row>81</xdr:row>
      <xdr:rowOff>73661</xdr:rowOff>
    </xdr:to>
    <xdr:cxnSp macro="">
      <xdr:nvCxnSpPr>
        <xdr:cNvPr id="427" name="直線コネクタ 426"/>
        <xdr:cNvCxnSpPr/>
      </xdr:nvCxnSpPr>
      <xdr:spPr>
        <a:xfrm>
          <a:off x="16421100" y="139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167657</xdr:rowOff>
    </xdr:from>
    <xdr:ext cx="762000" cy="259045"/>
    <xdr:sp macro="" textlink="">
      <xdr:nvSpPr>
        <xdr:cNvPr id="428" name="公債費以外最大値テキスト"/>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56.8</a:t>
          </a:r>
          <a:endParaRPr kumimoji="1" lang="ja-JP" altLang="en-US" sz="1000" b="1">
            <a:latin typeface="ＭＳ Ｐゴシック"/>
          </a:endParaRPr>
        </a:p>
      </xdr:txBody>
    </xdr:sp>
    <xdr:clientData/>
  </xdr:oneCellAnchor>
  <xdr:twoCellAnchor>
    <xdr:from>
      <xdr:col>23</xdr:col>
      <xdr:colOff>628650</xdr:colOff>
      <xdr:row>74</xdr:row>
      <xdr:rowOff>81280</xdr:rowOff>
    </xdr:from>
    <xdr:to>
      <xdr:col>24</xdr:col>
      <xdr:colOff>120650</xdr:colOff>
      <xdr:row>74</xdr:row>
      <xdr:rowOff>81280</xdr:rowOff>
    </xdr:to>
    <xdr:cxnSp macro="">
      <xdr:nvCxnSpPr>
        <xdr:cNvPr id="429" name="直線コネクタ 428"/>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142239</xdr:rowOff>
    </xdr:from>
    <xdr:to>
      <xdr:col>24</xdr:col>
      <xdr:colOff>31750</xdr:colOff>
      <xdr:row>78</xdr:row>
      <xdr:rowOff>149861</xdr:rowOff>
    </xdr:to>
    <xdr:cxnSp macro="">
      <xdr:nvCxnSpPr>
        <xdr:cNvPr id="430" name="直線コネクタ 429"/>
        <xdr:cNvCxnSpPr/>
      </xdr:nvCxnSpPr>
      <xdr:spPr>
        <a:xfrm>
          <a:off x="15671800" y="135153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24147</xdr:rowOff>
    </xdr:from>
    <xdr:ext cx="762000" cy="259045"/>
    <xdr:sp macro="" textlink="">
      <xdr:nvSpPr>
        <xdr:cNvPr id="431" name="公債費以外平均値テキスト"/>
        <xdr:cNvSpPr txBox="1"/>
      </xdr:nvSpPr>
      <xdr:spPr>
        <a:xfrm>
          <a:off x="16598900" y="1322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74.2</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7620</xdr:rowOff>
    </xdr:from>
    <xdr:to>
      <xdr:col>24</xdr:col>
      <xdr:colOff>82550</xdr:colOff>
      <xdr:row>78</xdr:row>
      <xdr:rowOff>109220</xdr:rowOff>
    </xdr:to>
    <xdr:sp macro="" textlink="">
      <xdr:nvSpPr>
        <xdr:cNvPr id="432" name="フローチャート : 判断 431"/>
        <xdr:cNvSpPr/>
      </xdr:nvSpPr>
      <xdr:spPr>
        <a:xfrm>
          <a:off x="164592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43180</xdr:rowOff>
    </xdr:from>
    <xdr:to>
      <xdr:col>22</xdr:col>
      <xdr:colOff>565150</xdr:colOff>
      <xdr:row>78</xdr:row>
      <xdr:rowOff>142239</xdr:rowOff>
    </xdr:to>
    <xdr:cxnSp macro="">
      <xdr:nvCxnSpPr>
        <xdr:cNvPr id="433" name="直線コネクタ 432"/>
        <xdr:cNvCxnSpPr/>
      </xdr:nvCxnSpPr>
      <xdr:spPr>
        <a:xfrm>
          <a:off x="14782800" y="134162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167639</xdr:rowOff>
    </xdr:from>
    <xdr:to>
      <xdr:col>22</xdr:col>
      <xdr:colOff>615950</xdr:colOff>
      <xdr:row>77</xdr:row>
      <xdr:rowOff>97789</xdr:rowOff>
    </xdr:to>
    <xdr:sp macro="" textlink="">
      <xdr:nvSpPr>
        <xdr:cNvPr id="434" name="フローチャート : 判断 433"/>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107966</xdr:rowOff>
    </xdr:from>
    <xdr:ext cx="736600" cy="259045"/>
    <xdr:sp macro="" textlink="">
      <xdr:nvSpPr>
        <xdr:cNvPr id="435" name="テキスト ボックス 434"/>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127000</xdr:rowOff>
    </xdr:from>
    <xdr:to>
      <xdr:col>21</xdr:col>
      <xdr:colOff>361950</xdr:colOff>
      <xdr:row>78</xdr:row>
      <xdr:rowOff>43180</xdr:rowOff>
    </xdr:to>
    <xdr:cxnSp macro="">
      <xdr:nvCxnSpPr>
        <xdr:cNvPr id="436" name="直線コネクタ 435"/>
        <xdr:cNvCxnSpPr/>
      </xdr:nvCxnSpPr>
      <xdr:spPr>
        <a:xfrm>
          <a:off x="13893800" y="1332865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34289</xdr:rowOff>
    </xdr:from>
    <xdr:to>
      <xdr:col>21</xdr:col>
      <xdr:colOff>412750</xdr:colOff>
      <xdr:row>77</xdr:row>
      <xdr:rowOff>135889</xdr:rowOff>
    </xdr:to>
    <xdr:sp macro="" textlink="">
      <xdr:nvSpPr>
        <xdr:cNvPr id="437" name="フローチャート : 判断 436"/>
        <xdr:cNvSpPr/>
      </xdr:nvSpPr>
      <xdr:spPr>
        <a:xfrm>
          <a:off x="14732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146066</xdr:rowOff>
    </xdr:from>
    <xdr:ext cx="762000" cy="259045"/>
    <xdr:sp macro="" textlink="">
      <xdr:nvSpPr>
        <xdr:cNvPr id="438" name="テキスト ボックス 437"/>
        <xdr:cNvSpPr txBox="1"/>
      </xdr:nvSpPr>
      <xdr:spPr>
        <a:xfrm>
          <a:off x="14401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127000</xdr:rowOff>
    </xdr:from>
    <xdr:to>
      <xdr:col>20</xdr:col>
      <xdr:colOff>158750</xdr:colOff>
      <xdr:row>77</xdr:row>
      <xdr:rowOff>146050</xdr:rowOff>
    </xdr:to>
    <xdr:cxnSp macro="">
      <xdr:nvCxnSpPr>
        <xdr:cNvPr id="439" name="直線コネクタ 438"/>
        <xdr:cNvCxnSpPr/>
      </xdr:nvCxnSpPr>
      <xdr:spPr>
        <a:xfrm flipV="1">
          <a:off x="13004800" y="1332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148589</xdr:rowOff>
    </xdr:from>
    <xdr:to>
      <xdr:col>20</xdr:col>
      <xdr:colOff>209550</xdr:colOff>
      <xdr:row>77</xdr:row>
      <xdr:rowOff>78739</xdr:rowOff>
    </xdr:to>
    <xdr:sp macro="" textlink="">
      <xdr:nvSpPr>
        <xdr:cNvPr id="440" name="フローチャート : 判断 439"/>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88916</xdr:rowOff>
    </xdr:from>
    <xdr:ext cx="762000" cy="259045"/>
    <xdr:sp macro="" textlink="">
      <xdr:nvSpPr>
        <xdr:cNvPr id="441" name="テキスト ボックス 440"/>
        <xdr:cNvSpPr txBox="1"/>
      </xdr:nvSpPr>
      <xdr:spPr>
        <a:xfrm>
          <a:off x="13512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167639</xdr:rowOff>
    </xdr:from>
    <xdr:to>
      <xdr:col>19</xdr:col>
      <xdr:colOff>6350</xdr:colOff>
      <xdr:row>77</xdr:row>
      <xdr:rowOff>97789</xdr:rowOff>
    </xdr:to>
    <xdr:sp macro="" textlink="">
      <xdr:nvSpPr>
        <xdr:cNvPr id="442" name="フローチャート : 判断 441"/>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107966</xdr:rowOff>
    </xdr:from>
    <xdr:ext cx="762000" cy="259045"/>
    <xdr:sp macro="" textlink="">
      <xdr:nvSpPr>
        <xdr:cNvPr id="443" name="テキスト ボックス 442"/>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99061</xdr:rowOff>
    </xdr:from>
    <xdr:to>
      <xdr:col>24</xdr:col>
      <xdr:colOff>82550</xdr:colOff>
      <xdr:row>79</xdr:row>
      <xdr:rowOff>29211</xdr:rowOff>
    </xdr:to>
    <xdr:sp macro="" textlink="">
      <xdr:nvSpPr>
        <xdr:cNvPr id="449" name="円/楕円 448"/>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71138</xdr:rowOff>
    </xdr:from>
    <xdr:ext cx="762000" cy="259045"/>
    <xdr:sp macro="" textlink="">
      <xdr:nvSpPr>
        <xdr:cNvPr id="450" name="公債費以外該当値テキスト"/>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76.6</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91439</xdr:rowOff>
    </xdr:from>
    <xdr:to>
      <xdr:col>22</xdr:col>
      <xdr:colOff>615950</xdr:colOff>
      <xdr:row>79</xdr:row>
      <xdr:rowOff>21589</xdr:rowOff>
    </xdr:to>
    <xdr:sp macro="" textlink="">
      <xdr:nvSpPr>
        <xdr:cNvPr id="451" name="円/楕円 450"/>
        <xdr:cNvSpPr/>
      </xdr:nvSpPr>
      <xdr:spPr>
        <a:xfrm>
          <a:off x="15621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6366</xdr:rowOff>
    </xdr:from>
    <xdr:ext cx="736600" cy="259045"/>
    <xdr:sp macro="" textlink="">
      <xdr:nvSpPr>
        <xdr:cNvPr id="452" name="テキスト ボックス 451"/>
        <xdr:cNvSpPr txBox="1"/>
      </xdr:nvSpPr>
      <xdr:spPr>
        <a:xfrm>
          <a:off x="15290800" y="13550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76.4</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163830</xdr:rowOff>
    </xdr:from>
    <xdr:to>
      <xdr:col>21</xdr:col>
      <xdr:colOff>412750</xdr:colOff>
      <xdr:row>78</xdr:row>
      <xdr:rowOff>93980</xdr:rowOff>
    </xdr:to>
    <xdr:sp macro="" textlink="">
      <xdr:nvSpPr>
        <xdr:cNvPr id="453" name="円/楕円 452"/>
        <xdr:cNvSpPr/>
      </xdr:nvSpPr>
      <xdr:spPr>
        <a:xfrm>
          <a:off x="14732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78757</xdr:rowOff>
    </xdr:from>
    <xdr:ext cx="762000" cy="259045"/>
    <xdr:sp macro="" textlink="">
      <xdr:nvSpPr>
        <xdr:cNvPr id="454" name="テキスト ボックス 453"/>
        <xdr:cNvSpPr txBox="1"/>
      </xdr:nvSpPr>
      <xdr:spPr>
        <a:xfrm>
          <a:off x="14401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73.8</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76200</xdr:rowOff>
    </xdr:from>
    <xdr:to>
      <xdr:col>20</xdr:col>
      <xdr:colOff>209550</xdr:colOff>
      <xdr:row>78</xdr:row>
      <xdr:rowOff>6350</xdr:rowOff>
    </xdr:to>
    <xdr:sp macro="" textlink="">
      <xdr:nvSpPr>
        <xdr:cNvPr id="455" name="円/楕円 454"/>
        <xdr:cNvSpPr/>
      </xdr:nvSpPr>
      <xdr:spPr>
        <a:xfrm>
          <a:off x="13843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162577</xdr:rowOff>
    </xdr:from>
    <xdr:ext cx="762000" cy="259045"/>
    <xdr:sp macro="" textlink="">
      <xdr:nvSpPr>
        <xdr:cNvPr id="456" name="テキスト ボックス 455"/>
        <xdr:cNvSpPr txBox="1"/>
      </xdr:nvSpPr>
      <xdr:spPr>
        <a:xfrm>
          <a:off x="13512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71.5</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95250</xdr:rowOff>
    </xdr:from>
    <xdr:to>
      <xdr:col>19</xdr:col>
      <xdr:colOff>6350</xdr:colOff>
      <xdr:row>78</xdr:row>
      <xdr:rowOff>25400</xdr:rowOff>
    </xdr:to>
    <xdr:sp macro="" textlink="">
      <xdr:nvSpPr>
        <xdr:cNvPr id="457" name="円/楕円 456"/>
        <xdr:cNvSpPr/>
      </xdr:nvSpPr>
      <xdr:spPr>
        <a:xfrm>
          <a:off x="12954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10177</xdr:rowOff>
    </xdr:from>
    <xdr:ext cx="762000" cy="259045"/>
    <xdr:sp macro="" textlink="">
      <xdr:nvSpPr>
        <xdr:cNvPr id="458" name="テキスト ボックス 457"/>
        <xdr:cNvSpPr txBox="1"/>
      </xdr:nvSpPr>
      <xdr:spPr>
        <a:xfrm>
          <a:off x="12623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熊本県宇土市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3175</xdr:rowOff>
    </xdr:from>
    <xdr:to>
      <xdr:col>5</xdr:col>
      <xdr:colOff>733425</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2" name="テキスト ボックス 31"/>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4" name="テキスト ボックス 33"/>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6" name="テキスト ボックス 35"/>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8" name="テキスト ボックス 37"/>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0" name="テキスト ボックス 39"/>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127415</xdr:rowOff>
    </xdr:from>
    <xdr:to>
      <xdr:col>4</xdr:col>
      <xdr:colOff>1117600</xdr:colOff>
      <xdr:row>18</xdr:row>
      <xdr:rowOff>62780</xdr:rowOff>
    </xdr:to>
    <xdr:cxnSp macro="">
      <xdr:nvCxnSpPr>
        <xdr:cNvPr id="42" name="直線コネクタ 41"/>
        <xdr:cNvCxnSpPr/>
      </xdr:nvCxnSpPr>
      <xdr:spPr bwMode="auto">
        <a:xfrm flipV="1">
          <a:off x="5651500" y="2232440"/>
          <a:ext cx="0" cy="9640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34857</xdr:rowOff>
    </xdr:from>
    <xdr:ext cx="762000" cy="259045"/>
    <xdr:sp macro="" textlink="">
      <xdr:nvSpPr>
        <xdr:cNvPr id="43" name="人口1人当たり決算額の推移最小値テキスト130"/>
        <xdr:cNvSpPr txBox="1"/>
      </xdr:nvSpPr>
      <xdr:spPr>
        <a:xfrm>
          <a:off x="5740400" y="3168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61,963</a:t>
          </a:r>
          <a:endParaRPr kumimoji="1" lang="ja-JP" altLang="en-US" sz="1000" b="1">
            <a:latin typeface="ＭＳ Ｐゴシック"/>
          </a:endParaRPr>
        </a:p>
      </xdr:txBody>
    </xdr:sp>
    <xdr:clientData/>
  </xdr:oneCellAnchor>
  <xdr:twoCellAnchor>
    <xdr:from>
      <xdr:col>4</xdr:col>
      <xdr:colOff>1028700</xdr:colOff>
      <xdr:row>18</xdr:row>
      <xdr:rowOff>62780</xdr:rowOff>
    </xdr:from>
    <xdr:to>
      <xdr:col>5</xdr:col>
      <xdr:colOff>73025</xdr:colOff>
      <xdr:row>18</xdr:row>
      <xdr:rowOff>62780</xdr:rowOff>
    </xdr:to>
    <xdr:cxnSp macro="">
      <xdr:nvCxnSpPr>
        <xdr:cNvPr id="44" name="直線コネクタ 43"/>
        <xdr:cNvCxnSpPr/>
      </xdr:nvCxnSpPr>
      <xdr:spPr bwMode="auto">
        <a:xfrm>
          <a:off x="5562600" y="31965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42342</xdr:rowOff>
    </xdr:from>
    <xdr:ext cx="762000" cy="259045"/>
    <xdr:sp macro="" textlink="">
      <xdr:nvSpPr>
        <xdr:cNvPr id="45" name="人口1人当たり決算額の推移最大値テキスト130"/>
        <xdr:cNvSpPr txBox="1"/>
      </xdr:nvSpPr>
      <xdr:spPr>
        <a:xfrm>
          <a:off x="5740400" y="197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272,826</a:t>
          </a:r>
          <a:endParaRPr kumimoji="1" lang="ja-JP" altLang="en-US" sz="1000" b="1">
            <a:latin typeface="ＭＳ Ｐゴシック"/>
          </a:endParaRPr>
        </a:p>
      </xdr:txBody>
    </xdr:sp>
    <xdr:clientData/>
  </xdr:oneCellAnchor>
  <xdr:twoCellAnchor>
    <xdr:from>
      <xdr:col>4</xdr:col>
      <xdr:colOff>1028700</xdr:colOff>
      <xdr:row>12</xdr:row>
      <xdr:rowOff>127415</xdr:rowOff>
    </xdr:from>
    <xdr:to>
      <xdr:col>5</xdr:col>
      <xdr:colOff>73025</xdr:colOff>
      <xdr:row>12</xdr:row>
      <xdr:rowOff>127415</xdr:rowOff>
    </xdr:to>
    <xdr:cxnSp macro="">
      <xdr:nvCxnSpPr>
        <xdr:cNvPr id="46" name="直線コネクタ 45"/>
        <xdr:cNvCxnSpPr/>
      </xdr:nvCxnSpPr>
      <xdr:spPr bwMode="auto">
        <a:xfrm>
          <a:off x="5562600" y="22324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18752</xdr:rowOff>
    </xdr:from>
    <xdr:to>
      <xdr:col>4</xdr:col>
      <xdr:colOff>1117600</xdr:colOff>
      <xdr:row>18</xdr:row>
      <xdr:rowOff>29048</xdr:rowOff>
    </xdr:to>
    <xdr:cxnSp macro="">
      <xdr:nvCxnSpPr>
        <xdr:cNvPr id="47" name="直線コネクタ 46"/>
        <xdr:cNvCxnSpPr/>
      </xdr:nvCxnSpPr>
      <xdr:spPr bwMode="auto">
        <a:xfrm flipV="1">
          <a:off x="5003800" y="3152477"/>
          <a:ext cx="647700" cy="10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38588</xdr:rowOff>
    </xdr:from>
    <xdr:ext cx="762000" cy="259045"/>
    <xdr:sp macro="" textlink="">
      <xdr:nvSpPr>
        <xdr:cNvPr id="48" name="人口1人当たり決算額の推移平均値テキスト130"/>
        <xdr:cNvSpPr txBox="1"/>
      </xdr:nvSpPr>
      <xdr:spPr>
        <a:xfrm>
          <a:off x="5740400" y="28294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97,258</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22061</xdr:rowOff>
    </xdr:from>
    <xdr:to>
      <xdr:col>5</xdr:col>
      <xdr:colOff>34925</xdr:colOff>
      <xdr:row>17</xdr:row>
      <xdr:rowOff>123661</xdr:rowOff>
    </xdr:to>
    <xdr:sp macro="" textlink="">
      <xdr:nvSpPr>
        <xdr:cNvPr id="49" name="フローチャート : 判断 48"/>
        <xdr:cNvSpPr/>
      </xdr:nvSpPr>
      <xdr:spPr bwMode="auto">
        <a:xfrm>
          <a:off x="5600700" y="2984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29048</xdr:rowOff>
    </xdr:from>
    <xdr:to>
      <xdr:col>4</xdr:col>
      <xdr:colOff>469900</xdr:colOff>
      <xdr:row>18</xdr:row>
      <xdr:rowOff>29560</xdr:rowOff>
    </xdr:to>
    <xdr:cxnSp macro="">
      <xdr:nvCxnSpPr>
        <xdr:cNvPr id="50" name="直線コネクタ 49"/>
        <xdr:cNvCxnSpPr/>
      </xdr:nvCxnSpPr>
      <xdr:spPr bwMode="auto">
        <a:xfrm flipV="1">
          <a:off x="4305300" y="3162773"/>
          <a:ext cx="698500" cy="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916</xdr:rowOff>
    </xdr:from>
    <xdr:to>
      <xdr:col>4</xdr:col>
      <xdr:colOff>520700</xdr:colOff>
      <xdr:row>17</xdr:row>
      <xdr:rowOff>102516</xdr:rowOff>
    </xdr:to>
    <xdr:sp macro="" textlink="">
      <xdr:nvSpPr>
        <xdr:cNvPr id="51" name="フローチャート : 判断 50"/>
        <xdr:cNvSpPr/>
      </xdr:nvSpPr>
      <xdr:spPr bwMode="auto">
        <a:xfrm>
          <a:off x="4953000" y="2963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112693</xdr:rowOff>
    </xdr:from>
    <xdr:ext cx="736600" cy="259045"/>
    <xdr:sp macro="" textlink="">
      <xdr:nvSpPr>
        <xdr:cNvPr id="52" name="テキスト ボックス 51"/>
        <xdr:cNvSpPr txBox="1"/>
      </xdr:nvSpPr>
      <xdr:spPr>
        <a:xfrm>
          <a:off x="4622800" y="27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29560</xdr:rowOff>
    </xdr:from>
    <xdr:to>
      <xdr:col>3</xdr:col>
      <xdr:colOff>904875</xdr:colOff>
      <xdr:row>18</xdr:row>
      <xdr:rowOff>45429</xdr:rowOff>
    </xdr:to>
    <xdr:cxnSp macro="">
      <xdr:nvCxnSpPr>
        <xdr:cNvPr id="53" name="直線コネクタ 52"/>
        <xdr:cNvCxnSpPr/>
      </xdr:nvCxnSpPr>
      <xdr:spPr bwMode="auto">
        <a:xfrm flipV="1">
          <a:off x="3606800" y="3163285"/>
          <a:ext cx="698500" cy="15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18655</xdr:rowOff>
    </xdr:from>
    <xdr:to>
      <xdr:col>3</xdr:col>
      <xdr:colOff>955675</xdr:colOff>
      <xdr:row>17</xdr:row>
      <xdr:rowOff>120255</xdr:rowOff>
    </xdr:to>
    <xdr:sp macro="" textlink="">
      <xdr:nvSpPr>
        <xdr:cNvPr id="54" name="フローチャート : 判断 53"/>
        <xdr:cNvSpPr/>
      </xdr:nvSpPr>
      <xdr:spPr bwMode="auto">
        <a:xfrm>
          <a:off x="4254500" y="29809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130432</xdr:rowOff>
    </xdr:from>
    <xdr:ext cx="762000" cy="259045"/>
    <xdr:sp macro="" textlink="">
      <xdr:nvSpPr>
        <xdr:cNvPr id="55" name="テキスト ボックス 54"/>
        <xdr:cNvSpPr txBox="1"/>
      </xdr:nvSpPr>
      <xdr:spPr>
        <a:xfrm>
          <a:off x="3924300" y="274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41946</xdr:rowOff>
    </xdr:from>
    <xdr:to>
      <xdr:col>3</xdr:col>
      <xdr:colOff>206375</xdr:colOff>
      <xdr:row>18</xdr:row>
      <xdr:rowOff>45429</xdr:rowOff>
    </xdr:to>
    <xdr:cxnSp macro="">
      <xdr:nvCxnSpPr>
        <xdr:cNvPr id="56" name="直線コネクタ 55"/>
        <xdr:cNvCxnSpPr/>
      </xdr:nvCxnSpPr>
      <xdr:spPr bwMode="auto">
        <a:xfrm>
          <a:off x="2908300" y="3175671"/>
          <a:ext cx="698500" cy="3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32257</xdr:rowOff>
    </xdr:from>
    <xdr:to>
      <xdr:col>3</xdr:col>
      <xdr:colOff>257175</xdr:colOff>
      <xdr:row>17</xdr:row>
      <xdr:rowOff>133857</xdr:rowOff>
    </xdr:to>
    <xdr:sp macro="" textlink="">
      <xdr:nvSpPr>
        <xdr:cNvPr id="57" name="フローチャート : 判断 56"/>
        <xdr:cNvSpPr/>
      </xdr:nvSpPr>
      <xdr:spPr bwMode="auto">
        <a:xfrm>
          <a:off x="3556000" y="29945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144034</xdr:rowOff>
    </xdr:from>
    <xdr:ext cx="762000" cy="259045"/>
    <xdr:sp macro="" textlink="">
      <xdr:nvSpPr>
        <xdr:cNvPr id="58" name="テキスト ボックス 57"/>
        <xdr:cNvSpPr txBox="1"/>
      </xdr:nvSpPr>
      <xdr:spPr>
        <a:xfrm>
          <a:off x="3225800" y="2763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25436</xdr:rowOff>
    </xdr:from>
    <xdr:to>
      <xdr:col>2</xdr:col>
      <xdr:colOff>692150</xdr:colOff>
      <xdr:row>17</xdr:row>
      <xdr:rowOff>127036</xdr:rowOff>
    </xdr:to>
    <xdr:sp macro="" textlink="">
      <xdr:nvSpPr>
        <xdr:cNvPr id="59" name="フローチャート : 判断 58"/>
        <xdr:cNvSpPr/>
      </xdr:nvSpPr>
      <xdr:spPr bwMode="auto">
        <a:xfrm>
          <a:off x="2857500" y="29877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137213</xdr:rowOff>
    </xdr:from>
    <xdr:ext cx="762000" cy="259045"/>
    <xdr:sp macro="" textlink="">
      <xdr:nvSpPr>
        <xdr:cNvPr id="60" name="テキスト ボックス 59"/>
        <xdr:cNvSpPr txBox="1"/>
      </xdr:nvSpPr>
      <xdr:spPr>
        <a:xfrm>
          <a:off x="2527300" y="275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139402</xdr:rowOff>
    </xdr:from>
    <xdr:to>
      <xdr:col>5</xdr:col>
      <xdr:colOff>34925</xdr:colOff>
      <xdr:row>18</xdr:row>
      <xdr:rowOff>69552</xdr:rowOff>
    </xdr:to>
    <xdr:sp macro="" textlink="">
      <xdr:nvSpPr>
        <xdr:cNvPr id="66" name="円/楕円 65"/>
        <xdr:cNvSpPr/>
      </xdr:nvSpPr>
      <xdr:spPr bwMode="auto">
        <a:xfrm>
          <a:off x="5600700" y="3101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47979</xdr:rowOff>
    </xdr:from>
    <xdr:ext cx="762000" cy="259045"/>
    <xdr:sp macro="" textlink="">
      <xdr:nvSpPr>
        <xdr:cNvPr id="67" name="人口1人当たり決算額の推移該当値テキスト130"/>
        <xdr:cNvSpPr txBox="1"/>
      </xdr:nvSpPr>
      <xdr:spPr>
        <a:xfrm>
          <a:off x="5740400" y="301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71,593</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149698</xdr:rowOff>
    </xdr:from>
    <xdr:to>
      <xdr:col>4</xdr:col>
      <xdr:colOff>520700</xdr:colOff>
      <xdr:row>18</xdr:row>
      <xdr:rowOff>79848</xdr:rowOff>
    </xdr:to>
    <xdr:sp macro="" textlink="">
      <xdr:nvSpPr>
        <xdr:cNvPr id="68" name="円/楕円 67"/>
        <xdr:cNvSpPr/>
      </xdr:nvSpPr>
      <xdr:spPr bwMode="auto">
        <a:xfrm>
          <a:off x="4953000" y="31119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64625</xdr:rowOff>
    </xdr:from>
    <xdr:ext cx="736600" cy="259045"/>
    <xdr:sp macro="" textlink="">
      <xdr:nvSpPr>
        <xdr:cNvPr id="69" name="テキスト ボックス 68"/>
        <xdr:cNvSpPr txBox="1"/>
      </xdr:nvSpPr>
      <xdr:spPr>
        <a:xfrm>
          <a:off x="4622800" y="3198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69,341</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150210</xdr:rowOff>
    </xdr:from>
    <xdr:to>
      <xdr:col>3</xdr:col>
      <xdr:colOff>955675</xdr:colOff>
      <xdr:row>18</xdr:row>
      <xdr:rowOff>80360</xdr:rowOff>
    </xdr:to>
    <xdr:sp macro="" textlink="">
      <xdr:nvSpPr>
        <xdr:cNvPr id="70" name="円/楕円 69"/>
        <xdr:cNvSpPr/>
      </xdr:nvSpPr>
      <xdr:spPr bwMode="auto">
        <a:xfrm>
          <a:off x="4254500" y="311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65137</xdr:rowOff>
    </xdr:from>
    <xdr:ext cx="762000" cy="259045"/>
    <xdr:sp macro="" textlink="">
      <xdr:nvSpPr>
        <xdr:cNvPr id="71" name="テキスト ボックス 70"/>
        <xdr:cNvSpPr txBox="1"/>
      </xdr:nvSpPr>
      <xdr:spPr>
        <a:xfrm>
          <a:off x="3924300" y="319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69,229</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166079</xdr:rowOff>
    </xdr:from>
    <xdr:to>
      <xdr:col>3</xdr:col>
      <xdr:colOff>257175</xdr:colOff>
      <xdr:row>18</xdr:row>
      <xdr:rowOff>96229</xdr:rowOff>
    </xdr:to>
    <xdr:sp macro="" textlink="">
      <xdr:nvSpPr>
        <xdr:cNvPr id="72" name="円/楕円 71"/>
        <xdr:cNvSpPr/>
      </xdr:nvSpPr>
      <xdr:spPr bwMode="auto">
        <a:xfrm>
          <a:off x="3556000" y="3128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81006</xdr:rowOff>
    </xdr:from>
    <xdr:ext cx="762000" cy="259045"/>
    <xdr:sp macro="" textlink="">
      <xdr:nvSpPr>
        <xdr:cNvPr id="73" name="テキスト ボックス 72"/>
        <xdr:cNvSpPr txBox="1"/>
      </xdr:nvSpPr>
      <xdr:spPr>
        <a:xfrm>
          <a:off x="3225800" y="3214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65,758</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162596</xdr:rowOff>
    </xdr:from>
    <xdr:to>
      <xdr:col>2</xdr:col>
      <xdr:colOff>692150</xdr:colOff>
      <xdr:row>18</xdr:row>
      <xdr:rowOff>92746</xdr:rowOff>
    </xdr:to>
    <xdr:sp macro="" textlink="">
      <xdr:nvSpPr>
        <xdr:cNvPr id="74" name="円/楕円 73"/>
        <xdr:cNvSpPr/>
      </xdr:nvSpPr>
      <xdr:spPr bwMode="auto">
        <a:xfrm>
          <a:off x="2857500" y="3124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77523</xdr:rowOff>
    </xdr:from>
    <xdr:ext cx="762000" cy="259045"/>
    <xdr:sp macro="" textlink="">
      <xdr:nvSpPr>
        <xdr:cNvPr id="75" name="テキスト ボックス 74"/>
        <xdr:cNvSpPr txBox="1"/>
      </xdr:nvSpPr>
      <xdr:spPr>
        <a:xfrm>
          <a:off x="2527300" y="321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66,520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6" name="円/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7" name="フローチャート :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1" name="直線コネクタ 90"/>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2" name="テキスト ボックス 91"/>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3" name="直線コネクタ 92"/>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4" name="テキスト ボックス 93"/>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5" name="直線コネクタ 94"/>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6" name="テキスト ボックス 95"/>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7" name="直線コネクタ 96"/>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8" name="テキスト ボックス 97"/>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0" name="テキスト ボックス 99"/>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137401</xdr:rowOff>
    </xdr:from>
    <xdr:to>
      <xdr:col>4</xdr:col>
      <xdr:colOff>1117600</xdr:colOff>
      <xdr:row>38</xdr:row>
      <xdr:rowOff>79863</xdr:rowOff>
    </xdr:to>
    <xdr:cxnSp macro="">
      <xdr:nvCxnSpPr>
        <xdr:cNvPr id="102" name="直線コネクタ 101"/>
        <xdr:cNvCxnSpPr/>
      </xdr:nvCxnSpPr>
      <xdr:spPr bwMode="auto">
        <a:xfrm flipV="1">
          <a:off x="5651500" y="6061951"/>
          <a:ext cx="0" cy="14855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51940</xdr:rowOff>
    </xdr:from>
    <xdr:ext cx="762000" cy="259045"/>
    <xdr:sp macro="" textlink="">
      <xdr:nvSpPr>
        <xdr:cNvPr id="103" name="人口1人当たり決算額の推移最小値テキスト445"/>
        <xdr:cNvSpPr txBox="1"/>
      </xdr:nvSpPr>
      <xdr:spPr>
        <a:xfrm>
          <a:off x="5740400" y="751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-2,938</a:t>
          </a:r>
          <a:endParaRPr kumimoji="1" lang="ja-JP" altLang="en-US" sz="1000" b="1">
            <a:latin typeface="ＭＳ Ｐゴシック"/>
          </a:endParaRPr>
        </a:p>
      </xdr:txBody>
    </xdr:sp>
    <xdr:clientData/>
  </xdr:oneCellAnchor>
  <xdr:twoCellAnchor>
    <xdr:from>
      <xdr:col>4</xdr:col>
      <xdr:colOff>1028700</xdr:colOff>
      <xdr:row>38</xdr:row>
      <xdr:rowOff>79863</xdr:rowOff>
    </xdr:from>
    <xdr:to>
      <xdr:col>5</xdr:col>
      <xdr:colOff>73025</xdr:colOff>
      <xdr:row>38</xdr:row>
      <xdr:rowOff>79863</xdr:rowOff>
    </xdr:to>
    <xdr:cxnSp macro="">
      <xdr:nvCxnSpPr>
        <xdr:cNvPr id="104" name="直線コネクタ 103"/>
        <xdr:cNvCxnSpPr/>
      </xdr:nvCxnSpPr>
      <xdr:spPr bwMode="auto">
        <a:xfrm>
          <a:off x="5562600" y="75474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52328</xdr:rowOff>
    </xdr:from>
    <xdr:ext cx="762000" cy="259045"/>
    <xdr:sp macro="" textlink="">
      <xdr:nvSpPr>
        <xdr:cNvPr id="105" name="人口1人当たり決算額の推移最大値テキスト445"/>
        <xdr:cNvSpPr txBox="1"/>
      </xdr:nvSpPr>
      <xdr:spPr>
        <a:xfrm>
          <a:off x="5740400" y="5805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62,045</a:t>
          </a:r>
          <a:endParaRPr kumimoji="1" lang="ja-JP" altLang="en-US" sz="1000" b="1">
            <a:latin typeface="ＭＳ Ｐゴシック"/>
          </a:endParaRPr>
        </a:p>
      </xdr:txBody>
    </xdr:sp>
    <xdr:clientData/>
  </xdr:oneCellAnchor>
  <xdr:twoCellAnchor>
    <xdr:from>
      <xdr:col>4</xdr:col>
      <xdr:colOff>1028700</xdr:colOff>
      <xdr:row>33</xdr:row>
      <xdr:rowOff>137401</xdr:rowOff>
    </xdr:from>
    <xdr:to>
      <xdr:col>5</xdr:col>
      <xdr:colOff>73025</xdr:colOff>
      <xdr:row>33</xdr:row>
      <xdr:rowOff>137401</xdr:rowOff>
    </xdr:to>
    <xdr:cxnSp macro="">
      <xdr:nvCxnSpPr>
        <xdr:cNvPr id="106" name="直線コネクタ 105"/>
        <xdr:cNvCxnSpPr/>
      </xdr:nvCxnSpPr>
      <xdr:spPr bwMode="auto">
        <a:xfrm>
          <a:off x="5562600" y="60619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72273</xdr:rowOff>
    </xdr:from>
    <xdr:to>
      <xdr:col>4</xdr:col>
      <xdr:colOff>1117600</xdr:colOff>
      <xdr:row>36</xdr:row>
      <xdr:rowOff>77211</xdr:rowOff>
    </xdr:to>
    <xdr:cxnSp macro="">
      <xdr:nvCxnSpPr>
        <xdr:cNvPr id="107" name="直線コネクタ 106"/>
        <xdr:cNvCxnSpPr/>
      </xdr:nvCxnSpPr>
      <xdr:spPr bwMode="auto">
        <a:xfrm>
          <a:off x="5003800" y="7025523"/>
          <a:ext cx="647700" cy="4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145214</xdr:rowOff>
    </xdr:from>
    <xdr:ext cx="762000" cy="259045"/>
    <xdr:sp macro="" textlink="">
      <xdr:nvSpPr>
        <xdr:cNvPr id="108" name="人口1人当たり決算額の推移平均値テキスト445"/>
        <xdr:cNvSpPr txBox="1"/>
      </xdr:nvSpPr>
      <xdr:spPr>
        <a:xfrm>
          <a:off x="5740400" y="67555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22,704</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300137</xdr:rowOff>
    </xdr:from>
    <xdr:to>
      <xdr:col>5</xdr:col>
      <xdr:colOff>34925</xdr:colOff>
      <xdr:row>36</xdr:row>
      <xdr:rowOff>58837</xdr:rowOff>
    </xdr:to>
    <xdr:sp macro="" textlink="">
      <xdr:nvSpPr>
        <xdr:cNvPr id="109" name="フローチャート : 判断 108"/>
        <xdr:cNvSpPr/>
      </xdr:nvSpPr>
      <xdr:spPr bwMode="auto">
        <a:xfrm>
          <a:off x="5600700" y="6910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72273</xdr:rowOff>
    </xdr:from>
    <xdr:to>
      <xdr:col>4</xdr:col>
      <xdr:colOff>469900</xdr:colOff>
      <xdr:row>36</xdr:row>
      <xdr:rowOff>135984</xdr:rowOff>
    </xdr:to>
    <xdr:cxnSp macro="">
      <xdr:nvCxnSpPr>
        <xdr:cNvPr id="110" name="直線コネクタ 109"/>
        <xdr:cNvCxnSpPr/>
      </xdr:nvCxnSpPr>
      <xdr:spPr bwMode="auto">
        <a:xfrm flipV="1">
          <a:off x="4305300" y="7025523"/>
          <a:ext cx="698500" cy="63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198432</xdr:rowOff>
    </xdr:from>
    <xdr:to>
      <xdr:col>4</xdr:col>
      <xdr:colOff>520700</xdr:colOff>
      <xdr:row>35</xdr:row>
      <xdr:rowOff>300032</xdr:rowOff>
    </xdr:to>
    <xdr:sp macro="" textlink="">
      <xdr:nvSpPr>
        <xdr:cNvPr id="111" name="フローチャート : 判断 110"/>
        <xdr:cNvSpPr/>
      </xdr:nvSpPr>
      <xdr:spPr bwMode="auto">
        <a:xfrm>
          <a:off x="4953000" y="68087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310209</xdr:rowOff>
    </xdr:from>
    <xdr:ext cx="736600" cy="259045"/>
    <xdr:sp macro="" textlink="">
      <xdr:nvSpPr>
        <xdr:cNvPr id="112" name="テキスト ボックス 111"/>
        <xdr:cNvSpPr txBox="1"/>
      </xdr:nvSpPr>
      <xdr:spPr>
        <a:xfrm>
          <a:off x="4622800" y="65776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134818</xdr:rowOff>
    </xdr:from>
    <xdr:to>
      <xdr:col>3</xdr:col>
      <xdr:colOff>904875</xdr:colOff>
      <xdr:row>36</xdr:row>
      <xdr:rowOff>135984</xdr:rowOff>
    </xdr:to>
    <xdr:cxnSp macro="">
      <xdr:nvCxnSpPr>
        <xdr:cNvPr id="113" name="直線コネクタ 112"/>
        <xdr:cNvCxnSpPr/>
      </xdr:nvCxnSpPr>
      <xdr:spPr bwMode="auto">
        <a:xfrm>
          <a:off x="3606800" y="7088068"/>
          <a:ext cx="698500" cy="1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215943</xdr:rowOff>
    </xdr:from>
    <xdr:to>
      <xdr:col>3</xdr:col>
      <xdr:colOff>955675</xdr:colOff>
      <xdr:row>35</xdr:row>
      <xdr:rowOff>317543</xdr:rowOff>
    </xdr:to>
    <xdr:sp macro="" textlink="">
      <xdr:nvSpPr>
        <xdr:cNvPr id="114" name="フローチャート : 判断 113"/>
        <xdr:cNvSpPr/>
      </xdr:nvSpPr>
      <xdr:spPr bwMode="auto">
        <a:xfrm>
          <a:off x="4254500" y="68262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327720</xdr:rowOff>
    </xdr:from>
    <xdr:ext cx="762000" cy="259045"/>
    <xdr:sp macro="" textlink="">
      <xdr:nvSpPr>
        <xdr:cNvPr id="115" name="テキスト ボックス 114"/>
        <xdr:cNvSpPr txBox="1"/>
      </xdr:nvSpPr>
      <xdr:spPr>
        <a:xfrm>
          <a:off x="3924300" y="6595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325082</xdr:rowOff>
    </xdr:from>
    <xdr:to>
      <xdr:col>3</xdr:col>
      <xdr:colOff>206375</xdr:colOff>
      <xdr:row>36</xdr:row>
      <xdr:rowOff>134818</xdr:rowOff>
    </xdr:to>
    <xdr:cxnSp macro="">
      <xdr:nvCxnSpPr>
        <xdr:cNvPr id="116" name="直線コネクタ 115"/>
        <xdr:cNvCxnSpPr/>
      </xdr:nvCxnSpPr>
      <xdr:spPr bwMode="auto">
        <a:xfrm>
          <a:off x="2908300" y="6935432"/>
          <a:ext cx="698500" cy="152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159387</xdr:rowOff>
    </xdr:from>
    <xdr:to>
      <xdr:col>3</xdr:col>
      <xdr:colOff>257175</xdr:colOff>
      <xdr:row>35</xdr:row>
      <xdr:rowOff>260987</xdr:rowOff>
    </xdr:to>
    <xdr:sp macro="" textlink="">
      <xdr:nvSpPr>
        <xdr:cNvPr id="117" name="フローチャート : 判断 116"/>
        <xdr:cNvSpPr/>
      </xdr:nvSpPr>
      <xdr:spPr bwMode="auto">
        <a:xfrm>
          <a:off x="3556000" y="6769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271164</xdr:rowOff>
    </xdr:from>
    <xdr:ext cx="762000" cy="259045"/>
    <xdr:sp macro="" textlink="">
      <xdr:nvSpPr>
        <xdr:cNvPr id="118" name="テキスト ボックス 117"/>
        <xdr:cNvSpPr txBox="1"/>
      </xdr:nvSpPr>
      <xdr:spPr>
        <a:xfrm>
          <a:off x="3225800" y="653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114994</xdr:rowOff>
    </xdr:from>
    <xdr:to>
      <xdr:col>2</xdr:col>
      <xdr:colOff>692150</xdr:colOff>
      <xdr:row>35</xdr:row>
      <xdr:rowOff>216594</xdr:rowOff>
    </xdr:to>
    <xdr:sp macro="" textlink="">
      <xdr:nvSpPr>
        <xdr:cNvPr id="119" name="フローチャート : 判断 118"/>
        <xdr:cNvSpPr/>
      </xdr:nvSpPr>
      <xdr:spPr bwMode="auto">
        <a:xfrm>
          <a:off x="2857500" y="6725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226771</xdr:rowOff>
    </xdr:from>
    <xdr:ext cx="762000" cy="259045"/>
    <xdr:sp macro="" textlink="">
      <xdr:nvSpPr>
        <xdr:cNvPr id="120" name="テキスト ボックス 119"/>
        <xdr:cNvSpPr txBox="1"/>
      </xdr:nvSpPr>
      <xdr:spPr>
        <a:xfrm>
          <a:off x="2527300" y="649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26411</xdr:rowOff>
    </xdr:from>
    <xdr:to>
      <xdr:col>5</xdr:col>
      <xdr:colOff>34925</xdr:colOff>
      <xdr:row>36</xdr:row>
      <xdr:rowOff>128011</xdr:rowOff>
    </xdr:to>
    <xdr:sp macro="" textlink="">
      <xdr:nvSpPr>
        <xdr:cNvPr id="126" name="円/楕円 125"/>
        <xdr:cNvSpPr/>
      </xdr:nvSpPr>
      <xdr:spPr bwMode="auto">
        <a:xfrm>
          <a:off x="5600700" y="6979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341388</xdr:rowOff>
    </xdr:from>
    <xdr:ext cx="762000" cy="259045"/>
    <xdr:sp macro="" textlink="">
      <xdr:nvSpPr>
        <xdr:cNvPr id="127" name="人口1人当たり決算額の推移該当値テキスト445"/>
        <xdr:cNvSpPr txBox="1"/>
      </xdr:nvSpPr>
      <xdr:spPr>
        <a:xfrm>
          <a:off x="5740400" y="6951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19,678</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21473</xdr:rowOff>
    </xdr:from>
    <xdr:to>
      <xdr:col>4</xdr:col>
      <xdr:colOff>520700</xdr:colOff>
      <xdr:row>36</xdr:row>
      <xdr:rowOff>123073</xdr:rowOff>
    </xdr:to>
    <xdr:sp macro="" textlink="">
      <xdr:nvSpPr>
        <xdr:cNvPr id="128" name="円/楕円 127"/>
        <xdr:cNvSpPr/>
      </xdr:nvSpPr>
      <xdr:spPr bwMode="auto">
        <a:xfrm>
          <a:off x="4953000" y="6974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107850</xdr:rowOff>
    </xdr:from>
    <xdr:ext cx="736600" cy="259045"/>
    <xdr:sp macro="" textlink="">
      <xdr:nvSpPr>
        <xdr:cNvPr id="129" name="テキスト ボックス 128"/>
        <xdr:cNvSpPr txBox="1"/>
      </xdr:nvSpPr>
      <xdr:spPr>
        <a:xfrm>
          <a:off x="4622800" y="7061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19,894</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85184</xdr:rowOff>
    </xdr:from>
    <xdr:to>
      <xdr:col>3</xdr:col>
      <xdr:colOff>955675</xdr:colOff>
      <xdr:row>37</xdr:row>
      <xdr:rowOff>15334</xdr:rowOff>
    </xdr:to>
    <xdr:sp macro="" textlink="">
      <xdr:nvSpPr>
        <xdr:cNvPr id="130" name="円/楕円 129"/>
        <xdr:cNvSpPr/>
      </xdr:nvSpPr>
      <xdr:spPr bwMode="auto">
        <a:xfrm>
          <a:off x="4254500" y="7038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111</xdr:rowOff>
    </xdr:from>
    <xdr:ext cx="762000" cy="259045"/>
    <xdr:sp macro="" textlink="">
      <xdr:nvSpPr>
        <xdr:cNvPr id="131" name="テキスト ボックス 130"/>
        <xdr:cNvSpPr txBox="1"/>
      </xdr:nvSpPr>
      <xdr:spPr>
        <a:xfrm>
          <a:off x="3924300" y="712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17,107</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84018</xdr:rowOff>
    </xdr:from>
    <xdr:to>
      <xdr:col>3</xdr:col>
      <xdr:colOff>257175</xdr:colOff>
      <xdr:row>37</xdr:row>
      <xdr:rowOff>14168</xdr:rowOff>
    </xdr:to>
    <xdr:sp macro="" textlink="">
      <xdr:nvSpPr>
        <xdr:cNvPr id="132" name="円/楕円 131"/>
        <xdr:cNvSpPr/>
      </xdr:nvSpPr>
      <xdr:spPr bwMode="auto">
        <a:xfrm>
          <a:off x="3556000" y="7037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170395</xdr:rowOff>
    </xdr:from>
    <xdr:ext cx="762000" cy="259045"/>
    <xdr:sp macro="" textlink="">
      <xdr:nvSpPr>
        <xdr:cNvPr id="133" name="テキスト ボックス 132"/>
        <xdr:cNvSpPr txBox="1"/>
      </xdr:nvSpPr>
      <xdr:spPr>
        <a:xfrm>
          <a:off x="3225800" y="7123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17,158</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274282</xdr:rowOff>
    </xdr:from>
    <xdr:to>
      <xdr:col>2</xdr:col>
      <xdr:colOff>692150</xdr:colOff>
      <xdr:row>36</xdr:row>
      <xdr:rowOff>32982</xdr:rowOff>
    </xdr:to>
    <xdr:sp macro="" textlink="">
      <xdr:nvSpPr>
        <xdr:cNvPr id="134" name="円/楕円 133"/>
        <xdr:cNvSpPr/>
      </xdr:nvSpPr>
      <xdr:spPr bwMode="auto">
        <a:xfrm>
          <a:off x="2857500" y="6884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17759</xdr:rowOff>
    </xdr:from>
    <xdr:ext cx="762000" cy="259045"/>
    <xdr:sp macro="" textlink="">
      <xdr:nvSpPr>
        <xdr:cNvPr id="135" name="テキスト ボックス 134"/>
        <xdr:cNvSpPr txBox="1"/>
      </xdr:nvSpPr>
      <xdr:spPr>
        <a:xfrm>
          <a:off x="2527300" y="6971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23,835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37,598
37,471
74.30
19,485,647
18,396,884
674,614
8,536,053
17,642,952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38</xdr:row>
      <xdr:rowOff>139700</xdr:rowOff>
    </xdr:from>
    <xdr:to>
      <xdr:col>7</xdr:col>
      <xdr:colOff>638175</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138369</xdr:rowOff>
    </xdr:from>
    <xdr:to>
      <xdr:col>6</xdr:col>
      <xdr:colOff>510540</xdr:colOff>
      <xdr:row>37</xdr:row>
      <xdr:rowOff>54281</xdr:rowOff>
    </xdr:to>
    <xdr:cxnSp macro="">
      <xdr:nvCxnSpPr>
        <xdr:cNvPr id="53" name="直線コネクタ 52"/>
        <xdr:cNvCxnSpPr/>
      </xdr:nvCxnSpPr>
      <xdr:spPr>
        <a:xfrm flipV="1">
          <a:off x="4633595" y="5453319"/>
          <a:ext cx="1270" cy="944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58108</xdr:rowOff>
    </xdr:from>
    <xdr:ext cx="534377" cy="259045"/>
    <xdr:sp macro="" textlink="">
      <xdr:nvSpPr>
        <xdr:cNvPr id="54" name="人件費最小値テキスト"/>
        <xdr:cNvSpPr txBox="1"/>
      </xdr:nvSpPr>
      <xdr:spPr>
        <a:xfrm>
          <a:off x="4686300" y="640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56,183</a:t>
          </a:r>
          <a:endParaRPr kumimoji="1" lang="ja-JP" altLang="en-US" sz="1000" b="1">
            <a:latin typeface="ＭＳ Ｐゴシック"/>
          </a:endParaRPr>
        </a:p>
      </xdr:txBody>
    </xdr:sp>
    <xdr:clientData/>
  </xdr:oneCellAnchor>
  <xdr:twoCellAnchor>
    <xdr:from>
      <xdr:col>6</xdr:col>
      <xdr:colOff>422275</xdr:colOff>
      <xdr:row>37</xdr:row>
      <xdr:rowOff>54281</xdr:rowOff>
    </xdr:from>
    <xdr:to>
      <xdr:col>6</xdr:col>
      <xdr:colOff>600075</xdr:colOff>
      <xdr:row>37</xdr:row>
      <xdr:rowOff>54281</xdr:rowOff>
    </xdr:to>
    <xdr:cxnSp macro="">
      <xdr:nvCxnSpPr>
        <xdr:cNvPr id="55" name="直線コネクタ 54"/>
        <xdr:cNvCxnSpPr/>
      </xdr:nvCxnSpPr>
      <xdr:spPr>
        <a:xfrm>
          <a:off x="4546600" y="6397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85046</xdr:rowOff>
    </xdr:from>
    <xdr:ext cx="599010" cy="259045"/>
    <xdr:sp macro="" textlink="">
      <xdr:nvSpPr>
        <xdr:cNvPr id="56" name="人件費最大値テキスト"/>
        <xdr:cNvSpPr txBox="1"/>
      </xdr:nvSpPr>
      <xdr:spPr>
        <a:xfrm>
          <a:off x="4686300" y="5228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262,791</a:t>
          </a:r>
          <a:endParaRPr kumimoji="1" lang="ja-JP" altLang="en-US" sz="1000" b="1">
            <a:latin typeface="ＭＳ Ｐゴシック"/>
          </a:endParaRPr>
        </a:p>
      </xdr:txBody>
    </xdr:sp>
    <xdr:clientData/>
  </xdr:oneCellAnchor>
  <xdr:twoCellAnchor>
    <xdr:from>
      <xdr:col>6</xdr:col>
      <xdr:colOff>422275</xdr:colOff>
      <xdr:row>31</xdr:row>
      <xdr:rowOff>138369</xdr:rowOff>
    </xdr:from>
    <xdr:to>
      <xdr:col>6</xdr:col>
      <xdr:colOff>600075</xdr:colOff>
      <xdr:row>31</xdr:row>
      <xdr:rowOff>138369</xdr:rowOff>
    </xdr:to>
    <xdr:cxnSp macro="">
      <xdr:nvCxnSpPr>
        <xdr:cNvPr id="57" name="直線コネクタ 56"/>
        <xdr:cNvCxnSpPr/>
      </xdr:nvCxnSpPr>
      <xdr:spPr>
        <a:xfrm>
          <a:off x="4546600" y="5453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24787</xdr:rowOff>
    </xdr:from>
    <xdr:to>
      <xdr:col>6</xdr:col>
      <xdr:colOff>511175</xdr:colOff>
      <xdr:row>37</xdr:row>
      <xdr:rowOff>28943</xdr:rowOff>
    </xdr:to>
    <xdr:cxnSp macro="">
      <xdr:nvCxnSpPr>
        <xdr:cNvPr id="58" name="直線コネクタ 57"/>
        <xdr:cNvCxnSpPr/>
      </xdr:nvCxnSpPr>
      <xdr:spPr>
        <a:xfrm flipV="1">
          <a:off x="3797300" y="6368437"/>
          <a:ext cx="838200" cy="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76184</xdr:rowOff>
    </xdr:from>
    <xdr:ext cx="534377" cy="259045"/>
    <xdr:sp macro="" textlink="">
      <xdr:nvSpPr>
        <xdr:cNvPr id="59" name="人件費平均値テキスト"/>
        <xdr:cNvSpPr txBox="1"/>
      </xdr:nvSpPr>
      <xdr:spPr>
        <a:xfrm>
          <a:off x="4686300" y="60769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82,785</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53307</xdr:rowOff>
    </xdr:from>
    <xdr:to>
      <xdr:col>6</xdr:col>
      <xdr:colOff>561975</xdr:colOff>
      <xdr:row>36</xdr:row>
      <xdr:rowOff>154907</xdr:rowOff>
    </xdr:to>
    <xdr:sp macro="" textlink="">
      <xdr:nvSpPr>
        <xdr:cNvPr id="60" name="フローチャート : 判断 59"/>
        <xdr:cNvSpPr/>
      </xdr:nvSpPr>
      <xdr:spPr>
        <a:xfrm>
          <a:off x="4584700" y="622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28943</xdr:rowOff>
    </xdr:from>
    <xdr:to>
      <xdr:col>5</xdr:col>
      <xdr:colOff>358775</xdr:colOff>
      <xdr:row>37</xdr:row>
      <xdr:rowOff>40268</xdr:rowOff>
    </xdr:to>
    <xdr:cxnSp macro="">
      <xdr:nvCxnSpPr>
        <xdr:cNvPr id="61" name="直線コネクタ 60"/>
        <xdr:cNvCxnSpPr/>
      </xdr:nvCxnSpPr>
      <xdr:spPr>
        <a:xfrm flipV="1">
          <a:off x="2908300" y="6372593"/>
          <a:ext cx="889000" cy="1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26821</xdr:rowOff>
    </xdr:from>
    <xdr:to>
      <xdr:col>5</xdr:col>
      <xdr:colOff>409575</xdr:colOff>
      <xdr:row>36</xdr:row>
      <xdr:rowOff>128421</xdr:rowOff>
    </xdr:to>
    <xdr:sp macro="" textlink="">
      <xdr:nvSpPr>
        <xdr:cNvPr id="62" name="フローチャート : 判断 61"/>
        <xdr:cNvSpPr/>
      </xdr:nvSpPr>
      <xdr:spPr>
        <a:xfrm>
          <a:off x="3746500" y="6199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144948</xdr:rowOff>
    </xdr:from>
    <xdr:ext cx="534377" cy="259045"/>
    <xdr:sp macro="" textlink="">
      <xdr:nvSpPr>
        <xdr:cNvPr id="63" name="テキスト ボックス 62"/>
        <xdr:cNvSpPr txBox="1"/>
      </xdr:nvSpPr>
      <xdr:spPr>
        <a:xfrm>
          <a:off x="3530111" y="597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35065</xdr:rowOff>
    </xdr:from>
    <xdr:to>
      <xdr:col>4</xdr:col>
      <xdr:colOff>155575</xdr:colOff>
      <xdr:row>37</xdr:row>
      <xdr:rowOff>40268</xdr:rowOff>
    </xdr:to>
    <xdr:cxnSp macro="">
      <xdr:nvCxnSpPr>
        <xdr:cNvPr id="64" name="直線コネクタ 63"/>
        <xdr:cNvCxnSpPr/>
      </xdr:nvCxnSpPr>
      <xdr:spPr>
        <a:xfrm>
          <a:off x="2019300" y="6378715"/>
          <a:ext cx="889000" cy="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46618</xdr:rowOff>
    </xdr:from>
    <xdr:to>
      <xdr:col>4</xdr:col>
      <xdr:colOff>206375</xdr:colOff>
      <xdr:row>36</xdr:row>
      <xdr:rowOff>148218</xdr:rowOff>
    </xdr:to>
    <xdr:sp macro="" textlink="">
      <xdr:nvSpPr>
        <xdr:cNvPr id="65" name="フローチャート : 判断 64"/>
        <xdr:cNvSpPr/>
      </xdr:nvSpPr>
      <xdr:spPr>
        <a:xfrm>
          <a:off x="2857500" y="62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164745</xdr:rowOff>
    </xdr:from>
    <xdr:ext cx="534377" cy="259045"/>
    <xdr:sp macro="" textlink="">
      <xdr:nvSpPr>
        <xdr:cNvPr id="66" name="テキスト ボックス 65"/>
        <xdr:cNvSpPr txBox="1"/>
      </xdr:nvSpPr>
      <xdr:spPr>
        <a:xfrm>
          <a:off x="2641111" y="599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35065</xdr:rowOff>
    </xdr:from>
    <xdr:to>
      <xdr:col>2</xdr:col>
      <xdr:colOff>638175</xdr:colOff>
      <xdr:row>37</xdr:row>
      <xdr:rowOff>37680</xdr:rowOff>
    </xdr:to>
    <xdr:cxnSp macro="">
      <xdr:nvCxnSpPr>
        <xdr:cNvPr id="67" name="直線コネクタ 66"/>
        <xdr:cNvCxnSpPr/>
      </xdr:nvCxnSpPr>
      <xdr:spPr>
        <a:xfrm flipV="1">
          <a:off x="1130300" y="6378715"/>
          <a:ext cx="889000" cy="2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51547</xdr:rowOff>
    </xdr:from>
    <xdr:to>
      <xdr:col>3</xdr:col>
      <xdr:colOff>3175</xdr:colOff>
      <xdr:row>36</xdr:row>
      <xdr:rowOff>153147</xdr:rowOff>
    </xdr:to>
    <xdr:sp macro="" textlink="">
      <xdr:nvSpPr>
        <xdr:cNvPr id="68" name="フローチャート : 判断 67"/>
        <xdr:cNvSpPr/>
      </xdr:nvSpPr>
      <xdr:spPr>
        <a:xfrm>
          <a:off x="1968500" y="622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169674</xdr:rowOff>
    </xdr:from>
    <xdr:ext cx="534377" cy="259045"/>
    <xdr:sp macro="" textlink="">
      <xdr:nvSpPr>
        <xdr:cNvPr id="69" name="テキスト ボックス 68"/>
        <xdr:cNvSpPr txBox="1"/>
      </xdr:nvSpPr>
      <xdr:spPr>
        <a:xfrm>
          <a:off x="1752111" y="599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43779</xdr:rowOff>
    </xdr:from>
    <xdr:to>
      <xdr:col>1</xdr:col>
      <xdr:colOff>485775</xdr:colOff>
      <xdr:row>36</xdr:row>
      <xdr:rowOff>145379</xdr:rowOff>
    </xdr:to>
    <xdr:sp macro="" textlink="">
      <xdr:nvSpPr>
        <xdr:cNvPr id="70" name="フローチャート : 判断 69"/>
        <xdr:cNvSpPr/>
      </xdr:nvSpPr>
      <xdr:spPr>
        <a:xfrm>
          <a:off x="1079500" y="62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161906</xdr:rowOff>
    </xdr:from>
    <xdr:ext cx="534377" cy="259045"/>
    <xdr:sp macro="" textlink="">
      <xdr:nvSpPr>
        <xdr:cNvPr id="71" name="テキスト ボックス 70"/>
        <xdr:cNvSpPr txBox="1"/>
      </xdr:nvSpPr>
      <xdr:spPr>
        <a:xfrm>
          <a:off x="863111" y="599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145437</xdr:rowOff>
    </xdr:from>
    <xdr:to>
      <xdr:col>6</xdr:col>
      <xdr:colOff>561975</xdr:colOff>
      <xdr:row>37</xdr:row>
      <xdr:rowOff>75587</xdr:rowOff>
    </xdr:to>
    <xdr:sp macro="" textlink="">
      <xdr:nvSpPr>
        <xdr:cNvPr id="77" name="円/楕円 76"/>
        <xdr:cNvSpPr/>
      </xdr:nvSpPr>
      <xdr:spPr>
        <a:xfrm>
          <a:off x="4584700" y="631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60364</xdr:rowOff>
    </xdr:from>
    <xdr:ext cx="534377" cy="259045"/>
    <xdr:sp macro="" textlink="">
      <xdr:nvSpPr>
        <xdr:cNvPr id="78" name="人件費該当値テキスト"/>
        <xdr:cNvSpPr txBox="1"/>
      </xdr:nvSpPr>
      <xdr:spPr>
        <a:xfrm>
          <a:off x="4686300" y="623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62,634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149593</xdr:rowOff>
    </xdr:from>
    <xdr:to>
      <xdr:col>5</xdr:col>
      <xdr:colOff>409575</xdr:colOff>
      <xdr:row>37</xdr:row>
      <xdr:rowOff>79743</xdr:rowOff>
    </xdr:to>
    <xdr:sp macro="" textlink="">
      <xdr:nvSpPr>
        <xdr:cNvPr id="79" name="円/楕円 78"/>
        <xdr:cNvSpPr/>
      </xdr:nvSpPr>
      <xdr:spPr>
        <a:xfrm>
          <a:off x="3746500" y="632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70870</xdr:rowOff>
    </xdr:from>
    <xdr:ext cx="534377" cy="259045"/>
    <xdr:sp macro="" textlink="">
      <xdr:nvSpPr>
        <xdr:cNvPr id="80" name="テキスト ボックス 79"/>
        <xdr:cNvSpPr txBox="1"/>
      </xdr:nvSpPr>
      <xdr:spPr>
        <a:xfrm>
          <a:off x="3530111" y="641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61,725</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160918</xdr:rowOff>
    </xdr:from>
    <xdr:to>
      <xdr:col>4</xdr:col>
      <xdr:colOff>206375</xdr:colOff>
      <xdr:row>37</xdr:row>
      <xdr:rowOff>91068</xdr:rowOff>
    </xdr:to>
    <xdr:sp macro="" textlink="">
      <xdr:nvSpPr>
        <xdr:cNvPr id="81" name="円/楕円 80"/>
        <xdr:cNvSpPr/>
      </xdr:nvSpPr>
      <xdr:spPr>
        <a:xfrm>
          <a:off x="2857500" y="633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82195</xdr:rowOff>
    </xdr:from>
    <xdr:ext cx="534377" cy="259045"/>
    <xdr:sp macro="" textlink="">
      <xdr:nvSpPr>
        <xdr:cNvPr id="82" name="テキスト ボックス 81"/>
        <xdr:cNvSpPr txBox="1"/>
      </xdr:nvSpPr>
      <xdr:spPr>
        <a:xfrm>
          <a:off x="2641111" y="642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59,248</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155715</xdr:rowOff>
    </xdr:from>
    <xdr:to>
      <xdr:col>3</xdr:col>
      <xdr:colOff>3175</xdr:colOff>
      <xdr:row>37</xdr:row>
      <xdr:rowOff>85865</xdr:rowOff>
    </xdr:to>
    <xdr:sp macro="" textlink="">
      <xdr:nvSpPr>
        <xdr:cNvPr id="83" name="円/楕円 82"/>
        <xdr:cNvSpPr/>
      </xdr:nvSpPr>
      <xdr:spPr>
        <a:xfrm>
          <a:off x="1968500" y="632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76992</xdr:rowOff>
    </xdr:from>
    <xdr:ext cx="534377" cy="259045"/>
    <xdr:sp macro="" textlink="">
      <xdr:nvSpPr>
        <xdr:cNvPr id="84" name="テキスト ボックス 83"/>
        <xdr:cNvSpPr txBox="1"/>
      </xdr:nvSpPr>
      <xdr:spPr>
        <a:xfrm>
          <a:off x="1752111" y="642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60,386</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158330</xdr:rowOff>
    </xdr:from>
    <xdr:to>
      <xdr:col>1</xdr:col>
      <xdr:colOff>485775</xdr:colOff>
      <xdr:row>37</xdr:row>
      <xdr:rowOff>88480</xdr:rowOff>
    </xdr:to>
    <xdr:sp macro="" textlink="">
      <xdr:nvSpPr>
        <xdr:cNvPr id="85" name="円/楕円 84"/>
        <xdr:cNvSpPr/>
      </xdr:nvSpPr>
      <xdr:spPr>
        <a:xfrm>
          <a:off x="1079500" y="633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79607</xdr:rowOff>
    </xdr:from>
    <xdr:ext cx="534377" cy="259045"/>
    <xdr:sp macro="" textlink="">
      <xdr:nvSpPr>
        <xdr:cNvPr id="86" name="テキスト ボックス 85"/>
        <xdr:cNvSpPr txBox="1"/>
      </xdr:nvSpPr>
      <xdr:spPr>
        <a:xfrm>
          <a:off x="863111" y="642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59,814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97" name="テキスト ボックス 96"/>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99" name="テキスト ボックス 98"/>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3" name="テキスト ボックス 102"/>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65088</xdr:rowOff>
    </xdr:from>
    <xdr:to>
      <xdr:col>6</xdr:col>
      <xdr:colOff>510540</xdr:colOff>
      <xdr:row>58</xdr:row>
      <xdr:rowOff>134353</xdr:rowOff>
    </xdr:to>
    <xdr:cxnSp macro="">
      <xdr:nvCxnSpPr>
        <xdr:cNvPr id="111" name="直線コネクタ 110"/>
        <xdr:cNvCxnSpPr/>
      </xdr:nvCxnSpPr>
      <xdr:spPr>
        <a:xfrm flipV="1">
          <a:off x="4633595" y="8637588"/>
          <a:ext cx="1270" cy="1440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138180</xdr:rowOff>
    </xdr:from>
    <xdr:ext cx="534377" cy="259045"/>
    <xdr:sp macro="" textlink="">
      <xdr:nvSpPr>
        <xdr:cNvPr id="112" name="物件費最小値テキスト"/>
        <xdr:cNvSpPr txBox="1"/>
      </xdr:nvSpPr>
      <xdr:spPr>
        <a:xfrm>
          <a:off x="4686300" y="1008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36,421</a:t>
          </a:r>
          <a:endParaRPr kumimoji="1" lang="ja-JP" altLang="en-US" sz="1000" b="1">
            <a:latin typeface="ＭＳ Ｐゴシック"/>
          </a:endParaRPr>
        </a:p>
      </xdr:txBody>
    </xdr:sp>
    <xdr:clientData/>
  </xdr:oneCellAnchor>
  <xdr:twoCellAnchor>
    <xdr:from>
      <xdr:col>6</xdr:col>
      <xdr:colOff>422275</xdr:colOff>
      <xdr:row>58</xdr:row>
      <xdr:rowOff>134353</xdr:rowOff>
    </xdr:from>
    <xdr:to>
      <xdr:col>6</xdr:col>
      <xdr:colOff>600075</xdr:colOff>
      <xdr:row>58</xdr:row>
      <xdr:rowOff>134353</xdr:rowOff>
    </xdr:to>
    <xdr:cxnSp macro="">
      <xdr:nvCxnSpPr>
        <xdr:cNvPr id="113" name="直線コネクタ 112"/>
        <xdr:cNvCxnSpPr/>
      </xdr:nvCxnSpPr>
      <xdr:spPr>
        <a:xfrm>
          <a:off x="4546600" y="10078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11765</xdr:rowOff>
    </xdr:from>
    <xdr:ext cx="599010" cy="259045"/>
    <xdr:sp macro="" textlink="">
      <xdr:nvSpPr>
        <xdr:cNvPr id="114" name="物件費最大値テキスト"/>
        <xdr:cNvSpPr txBox="1"/>
      </xdr:nvSpPr>
      <xdr:spPr>
        <a:xfrm>
          <a:off x="4686300" y="841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149,875</a:t>
          </a:r>
          <a:endParaRPr kumimoji="1" lang="ja-JP" altLang="en-US" sz="1000" b="1">
            <a:latin typeface="ＭＳ Ｐゴシック"/>
          </a:endParaRPr>
        </a:p>
      </xdr:txBody>
    </xdr:sp>
    <xdr:clientData/>
  </xdr:oneCellAnchor>
  <xdr:twoCellAnchor>
    <xdr:from>
      <xdr:col>6</xdr:col>
      <xdr:colOff>422275</xdr:colOff>
      <xdr:row>50</xdr:row>
      <xdr:rowOff>65088</xdr:rowOff>
    </xdr:from>
    <xdr:to>
      <xdr:col>6</xdr:col>
      <xdr:colOff>600075</xdr:colOff>
      <xdr:row>50</xdr:row>
      <xdr:rowOff>65088</xdr:rowOff>
    </xdr:to>
    <xdr:cxnSp macro="">
      <xdr:nvCxnSpPr>
        <xdr:cNvPr id="115" name="直線コネクタ 114"/>
        <xdr:cNvCxnSpPr/>
      </xdr:nvCxnSpPr>
      <xdr:spPr>
        <a:xfrm>
          <a:off x="4546600" y="863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100064</xdr:rowOff>
    </xdr:from>
    <xdr:to>
      <xdr:col>6</xdr:col>
      <xdr:colOff>511175</xdr:colOff>
      <xdr:row>58</xdr:row>
      <xdr:rowOff>156159</xdr:rowOff>
    </xdr:to>
    <xdr:cxnSp macro="">
      <xdr:nvCxnSpPr>
        <xdr:cNvPr id="116" name="直線コネクタ 115"/>
        <xdr:cNvCxnSpPr/>
      </xdr:nvCxnSpPr>
      <xdr:spPr>
        <a:xfrm flipV="1">
          <a:off x="3797300" y="9529814"/>
          <a:ext cx="838200" cy="57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1655</xdr:rowOff>
    </xdr:from>
    <xdr:ext cx="534377" cy="259045"/>
    <xdr:sp macro="" textlink="">
      <xdr:nvSpPr>
        <xdr:cNvPr id="117" name="物件費平均値テキスト"/>
        <xdr:cNvSpPr txBox="1"/>
      </xdr:nvSpPr>
      <xdr:spPr>
        <a:xfrm>
          <a:off x="4686300" y="960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68,171</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23228</xdr:rowOff>
    </xdr:from>
    <xdr:to>
      <xdr:col>6</xdr:col>
      <xdr:colOff>561975</xdr:colOff>
      <xdr:row>56</xdr:row>
      <xdr:rowOff>124828</xdr:rowOff>
    </xdr:to>
    <xdr:sp macro="" textlink="">
      <xdr:nvSpPr>
        <xdr:cNvPr id="118" name="フローチャート : 判断 117"/>
        <xdr:cNvSpPr/>
      </xdr:nvSpPr>
      <xdr:spPr>
        <a:xfrm>
          <a:off x="4584700" y="962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156159</xdr:rowOff>
    </xdr:from>
    <xdr:to>
      <xdr:col>5</xdr:col>
      <xdr:colOff>358775</xdr:colOff>
      <xdr:row>59</xdr:row>
      <xdr:rowOff>23596</xdr:rowOff>
    </xdr:to>
    <xdr:cxnSp macro="">
      <xdr:nvCxnSpPr>
        <xdr:cNvPr id="119" name="直線コネクタ 118"/>
        <xdr:cNvCxnSpPr/>
      </xdr:nvCxnSpPr>
      <xdr:spPr>
        <a:xfrm flipV="1">
          <a:off x="2908300" y="10100259"/>
          <a:ext cx="889000" cy="3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635</xdr:rowOff>
    </xdr:from>
    <xdr:to>
      <xdr:col>5</xdr:col>
      <xdr:colOff>409575</xdr:colOff>
      <xdr:row>56</xdr:row>
      <xdr:rowOff>102235</xdr:rowOff>
    </xdr:to>
    <xdr:sp macro="" textlink="">
      <xdr:nvSpPr>
        <xdr:cNvPr id="120" name="フローチャート : 判断 119"/>
        <xdr:cNvSpPr/>
      </xdr:nvSpPr>
      <xdr:spPr>
        <a:xfrm>
          <a:off x="37465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118762</xdr:rowOff>
    </xdr:from>
    <xdr:ext cx="534377" cy="259045"/>
    <xdr:sp macro="" textlink="">
      <xdr:nvSpPr>
        <xdr:cNvPr id="121" name="テキスト ボックス 120"/>
        <xdr:cNvSpPr txBox="1"/>
      </xdr:nvSpPr>
      <xdr:spPr>
        <a:xfrm>
          <a:off x="3530111" y="93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23596</xdr:rowOff>
    </xdr:from>
    <xdr:to>
      <xdr:col>4</xdr:col>
      <xdr:colOff>155575</xdr:colOff>
      <xdr:row>59</xdr:row>
      <xdr:rowOff>46025</xdr:rowOff>
    </xdr:to>
    <xdr:cxnSp macro="">
      <xdr:nvCxnSpPr>
        <xdr:cNvPr id="122" name="直線コネクタ 121"/>
        <xdr:cNvCxnSpPr/>
      </xdr:nvCxnSpPr>
      <xdr:spPr>
        <a:xfrm flipV="1">
          <a:off x="2019300" y="10139146"/>
          <a:ext cx="889000" cy="2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22581</xdr:rowOff>
    </xdr:from>
    <xdr:to>
      <xdr:col>4</xdr:col>
      <xdr:colOff>206375</xdr:colOff>
      <xdr:row>56</xdr:row>
      <xdr:rowOff>124181</xdr:rowOff>
    </xdr:to>
    <xdr:sp macro="" textlink="">
      <xdr:nvSpPr>
        <xdr:cNvPr id="123" name="フローチャート : 判断 122"/>
        <xdr:cNvSpPr/>
      </xdr:nvSpPr>
      <xdr:spPr>
        <a:xfrm>
          <a:off x="2857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140708</xdr:rowOff>
    </xdr:from>
    <xdr:ext cx="534377" cy="259045"/>
    <xdr:sp macro="" textlink="">
      <xdr:nvSpPr>
        <xdr:cNvPr id="124" name="テキスト ボックス 123"/>
        <xdr:cNvSpPr txBox="1"/>
      </xdr:nvSpPr>
      <xdr:spPr>
        <a:xfrm>
          <a:off x="2641111" y="93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46025</xdr:rowOff>
    </xdr:from>
    <xdr:to>
      <xdr:col>2</xdr:col>
      <xdr:colOff>638175</xdr:colOff>
      <xdr:row>59</xdr:row>
      <xdr:rowOff>48984</xdr:rowOff>
    </xdr:to>
    <xdr:cxnSp macro="">
      <xdr:nvCxnSpPr>
        <xdr:cNvPr id="125" name="直線コネクタ 124"/>
        <xdr:cNvCxnSpPr/>
      </xdr:nvCxnSpPr>
      <xdr:spPr>
        <a:xfrm flipV="1">
          <a:off x="1130300" y="10161575"/>
          <a:ext cx="889000" cy="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43256</xdr:rowOff>
    </xdr:from>
    <xdr:to>
      <xdr:col>3</xdr:col>
      <xdr:colOff>3175</xdr:colOff>
      <xdr:row>56</xdr:row>
      <xdr:rowOff>144856</xdr:rowOff>
    </xdr:to>
    <xdr:sp macro="" textlink="">
      <xdr:nvSpPr>
        <xdr:cNvPr id="126" name="フローチャート : 判断 125"/>
        <xdr:cNvSpPr/>
      </xdr:nvSpPr>
      <xdr:spPr>
        <a:xfrm>
          <a:off x="1968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161383</xdr:rowOff>
    </xdr:from>
    <xdr:ext cx="534377" cy="259045"/>
    <xdr:sp macro="" textlink="">
      <xdr:nvSpPr>
        <xdr:cNvPr id="127" name="テキスト ボックス 126"/>
        <xdr:cNvSpPr txBox="1"/>
      </xdr:nvSpPr>
      <xdr:spPr>
        <a:xfrm>
          <a:off x="1752111" y="94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40145</xdr:rowOff>
    </xdr:from>
    <xdr:to>
      <xdr:col>1</xdr:col>
      <xdr:colOff>485775</xdr:colOff>
      <xdr:row>56</xdr:row>
      <xdr:rowOff>141745</xdr:rowOff>
    </xdr:to>
    <xdr:sp macro="" textlink="">
      <xdr:nvSpPr>
        <xdr:cNvPr id="128" name="フローチャート : 判断 127"/>
        <xdr:cNvSpPr/>
      </xdr:nvSpPr>
      <xdr:spPr>
        <a:xfrm>
          <a:off x="1079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158272</xdr:rowOff>
    </xdr:from>
    <xdr:ext cx="534377" cy="259045"/>
    <xdr:sp macro="" textlink="">
      <xdr:nvSpPr>
        <xdr:cNvPr id="129" name="テキスト ボックス 128"/>
        <xdr:cNvSpPr txBox="1"/>
      </xdr:nvSpPr>
      <xdr:spPr>
        <a:xfrm>
          <a:off x="863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55</xdr:row>
      <xdr:rowOff>49264</xdr:rowOff>
    </xdr:from>
    <xdr:to>
      <xdr:col>6</xdr:col>
      <xdr:colOff>561975</xdr:colOff>
      <xdr:row>55</xdr:row>
      <xdr:rowOff>150864</xdr:rowOff>
    </xdr:to>
    <xdr:sp macro="" textlink="">
      <xdr:nvSpPr>
        <xdr:cNvPr id="135" name="円/楕円 134"/>
        <xdr:cNvSpPr/>
      </xdr:nvSpPr>
      <xdr:spPr>
        <a:xfrm>
          <a:off x="4584700" y="947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72141</xdr:rowOff>
    </xdr:from>
    <xdr:ext cx="534377" cy="259045"/>
    <xdr:sp macro="" textlink="">
      <xdr:nvSpPr>
        <xdr:cNvPr id="136" name="物件費該当値テキスト"/>
        <xdr:cNvSpPr txBox="1"/>
      </xdr:nvSpPr>
      <xdr:spPr>
        <a:xfrm>
          <a:off x="4686300" y="933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79,621</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105359</xdr:rowOff>
    </xdr:from>
    <xdr:to>
      <xdr:col>5</xdr:col>
      <xdr:colOff>409575</xdr:colOff>
      <xdr:row>59</xdr:row>
      <xdr:rowOff>35509</xdr:rowOff>
    </xdr:to>
    <xdr:sp macro="" textlink="">
      <xdr:nvSpPr>
        <xdr:cNvPr id="137" name="円/楕円 136"/>
        <xdr:cNvSpPr/>
      </xdr:nvSpPr>
      <xdr:spPr>
        <a:xfrm>
          <a:off x="3746500" y="1004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26636</xdr:rowOff>
    </xdr:from>
    <xdr:ext cx="534377" cy="259045"/>
    <xdr:sp macro="" textlink="">
      <xdr:nvSpPr>
        <xdr:cNvPr id="138" name="テキスト ボックス 137"/>
        <xdr:cNvSpPr txBox="1"/>
      </xdr:nvSpPr>
      <xdr:spPr>
        <a:xfrm>
          <a:off x="3530111" y="1014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34,704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144246</xdr:rowOff>
    </xdr:from>
    <xdr:to>
      <xdr:col>4</xdr:col>
      <xdr:colOff>206375</xdr:colOff>
      <xdr:row>59</xdr:row>
      <xdr:rowOff>74396</xdr:rowOff>
    </xdr:to>
    <xdr:sp macro="" textlink="">
      <xdr:nvSpPr>
        <xdr:cNvPr id="139" name="円/楕円 138"/>
        <xdr:cNvSpPr/>
      </xdr:nvSpPr>
      <xdr:spPr>
        <a:xfrm>
          <a:off x="2857500" y="1008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65523</xdr:rowOff>
    </xdr:from>
    <xdr:ext cx="534377" cy="259045"/>
    <xdr:sp macro="" textlink="">
      <xdr:nvSpPr>
        <xdr:cNvPr id="140" name="テキスト ボックス 139"/>
        <xdr:cNvSpPr txBox="1"/>
      </xdr:nvSpPr>
      <xdr:spPr>
        <a:xfrm>
          <a:off x="2641111" y="1018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31,642</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166675</xdr:rowOff>
    </xdr:from>
    <xdr:to>
      <xdr:col>3</xdr:col>
      <xdr:colOff>3175</xdr:colOff>
      <xdr:row>59</xdr:row>
      <xdr:rowOff>96825</xdr:rowOff>
    </xdr:to>
    <xdr:sp macro="" textlink="">
      <xdr:nvSpPr>
        <xdr:cNvPr id="141" name="円/楕円 140"/>
        <xdr:cNvSpPr/>
      </xdr:nvSpPr>
      <xdr:spPr>
        <a:xfrm>
          <a:off x="1968500" y="101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87952</xdr:rowOff>
    </xdr:from>
    <xdr:ext cx="534377" cy="259045"/>
    <xdr:sp macro="" textlink="">
      <xdr:nvSpPr>
        <xdr:cNvPr id="142" name="テキスト ボックス 141"/>
        <xdr:cNvSpPr txBox="1"/>
      </xdr:nvSpPr>
      <xdr:spPr>
        <a:xfrm>
          <a:off x="1752111" y="1020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29,876</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169634</xdr:rowOff>
    </xdr:from>
    <xdr:to>
      <xdr:col>1</xdr:col>
      <xdr:colOff>485775</xdr:colOff>
      <xdr:row>59</xdr:row>
      <xdr:rowOff>99784</xdr:rowOff>
    </xdr:to>
    <xdr:sp macro="" textlink="">
      <xdr:nvSpPr>
        <xdr:cNvPr id="143" name="円/楕円 142"/>
        <xdr:cNvSpPr/>
      </xdr:nvSpPr>
      <xdr:spPr>
        <a:xfrm>
          <a:off x="1079500" y="1011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90911</xdr:rowOff>
    </xdr:from>
    <xdr:ext cx="534377" cy="259045"/>
    <xdr:sp macro="" textlink="">
      <xdr:nvSpPr>
        <xdr:cNvPr id="144" name="テキスト ボックス 143"/>
        <xdr:cNvSpPr txBox="1"/>
      </xdr:nvSpPr>
      <xdr:spPr>
        <a:xfrm>
          <a:off x="863111" y="1020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29,643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2860</xdr:rowOff>
    </xdr:from>
    <xdr:to>
      <xdr:col>6</xdr:col>
      <xdr:colOff>510540</xdr:colOff>
      <xdr:row>78</xdr:row>
      <xdr:rowOff>79761</xdr:rowOff>
    </xdr:to>
    <xdr:cxnSp macro="">
      <xdr:nvCxnSpPr>
        <xdr:cNvPr id="166" name="直線コネクタ 165"/>
        <xdr:cNvCxnSpPr/>
      </xdr:nvCxnSpPr>
      <xdr:spPr>
        <a:xfrm flipV="1">
          <a:off x="4633595" y="12175810"/>
          <a:ext cx="1270" cy="1277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83588</xdr:rowOff>
    </xdr:from>
    <xdr:ext cx="469744" cy="259045"/>
    <xdr:sp macro="" textlink="">
      <xdr:nvSpPr>
        <xdr:cNvPr id="167" name="維持補修費最小値テキスト"/>
        <xdr:cNvSpPr txBox="1"/>
      </xdr:nvSpPr>
      <xdr:spPr>
        <a:xfrm>
          <a:off x="4686300" y="1345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1,311</a:t>
          </a:r>
          <a:endParaRPr kumimoji="1" lang="ja-JP" altLang="en-US" sz="1000" b="1">
            <a:latin typeface="ＭＳ Ｐゴシック"/>
          </a:endParaRPr>
        </a:p>
      </xdr:txBody>
    </xdr:sp>
    <xdr:clientData/>
  </xdr:oneCellAnchor>
  <xdr:twoCellAnchor>
    <xdr:from>
      <xdr:col>6</xdr:col>
      <xdr:colOff>422275</xdr:colOff>
      <xdr:row>78</xdr:row>
      <xdr:rowOff>79761</xdr:rowOff>
    </xdr:from>
    <xdr:to>
      <xdr:col>6</xdr:col>
      <xdr:colOff>600075</xdr:colOff>
      <xdr:row>78</xdr:row>
      <xdr:rowOff>79761</xdr:rowOff>
    </xdr:to>
    <xdr:cxnSp macro="">
      <xdr:nvCxnSpPr>
        <xdr:cNvPr id="168" name="直線コネクタ 167"/>
        <xdr:cNvCxnSpPr/>
      </xdr:nvCxnSpPr>
      <xdr:spPr>
        <a:xfrm>
          <a:off x="4546600" y="13452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120987</xdr:rowOff>
    </xdr:from>
    <xdr:ext cx="534377" cy="259045"/>
    <xdr:sp macro="" textlink="">
      <xdr:nvSpPr>
        <xdr:cNvPr id="169" name="維持補修費最大値テキスト"/>
        <xdr:cNvSpPr txBox="1"/>
      </xdr:nvSpPr>
      <xdr:spPr>
        <a:xfrm>
          <a:off x="4686300" y="1195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29,243</a:t>
          </a:r>
          <a:endParaRPr kumimoji="1" lang="ja-JP" altLang="en-US" sz="1000" b="1">
            <a:latin typeface="ＭＳ Ｐゴシック"/>
          </a:endParaRPr>
        </a:p>
      </xdr:txBody>
    </xdr:sp>
    <xdr:clientData/>
  </xdr:oneCellAnchor>
  <xdr:twoCellAnchor>
    <xdr:from>
      <xdr:col>6</xdr:col>
      <xdr:colOff>422275</xdr:colOff>
      <xdr:row>71</xdr:row>
      <xdr:rowOff>2860</xdr:rowOff>
    </xdr:from>
    <xdr:to>
      <xdr:col>6</xdr:col>
      <xdr:colOff>600075</xdr:colOff>
      <xdr:row>71</xdr:row>
      <xdr:rowOff>2860</xdr:rowOff>
    </xdr:to>
    <xdr:cxnSp macro="">
      <xdr:nvCxnSpPr>
        <xdr:cNvPr id="170" name="直線コネクタ 169"/>
        <xdr:cNvCxnSpPr/>
      </xdr:nvCxnSpPr>
      <xdr:spPr>
        <a:xfrm>
          <a:off x="4546600" y="1217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163</xdr:rowOff>
    </xdr:from>
    <xdr:to>
      <xdr:col>6</xdr:col>
      <xdr:colOff>511175</xdr:colOff>
      <xdr:row>78</xdr:row>
      <xdr:rowOff>55026</xdr:rowOff>
    </xdr:to>
    <xdr:cxnSp macro="">
      <xdr:nvCxnSpPr>
        <xdr:cNvPr id="171" name="直線コネクタ 170"/>
        <xdr:cNvCxnSpPr/>
      </xdr:nvCxnSpPr>
      <xdr:spPr>
        <a:xfrm>
          <a:off x="3797300" y="13373263"/>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169293</xdr:rowOff>
    </xdr:from>
    <xdr:ext cx="469744" cy="259045"/>
    <xdr:sp macro="" textlink="">
      <xdr:nvSpPr>
        <xdr:cNvPr id="172" name="維持補修費平均値テキスト"/>
        <xdr:cNvSpPr txBox="1"/>
      </xdr:nvSpPr>
      <xdr:spPr>
        <a:xfrm>
          <a:off x="4686300" y="130280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6,242</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146416</xdr:rowOff>
    </xdr:from>
    <xdr:to>
      <xdr:col>6</xdr:col>
      <xdr:colOff>561975</xdr:colOff>
      <xdr:row>77</xdr:row>
      <xdr:rowOff>76566</xdr:rowOff>
    </xdr:to>
    <xdr:sp macro="" textlink="">
      <xdr:nvSpPr>
        <xdr:cNvPr id="173" name="フローチャート : 判断 172"/>
        <xdr:cNvSpPr/>
      </xdr:nvSpPr>
      <xdr:spPr>
        <a:xfrm>
          <a:off x="4584700" y="1317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165988</xdr:rowOff>
    </xdr:from>
    <xdr:to>
      <xdr:col>5</xdr:col>
      <xdr:colOff>358775</xdr:colOff>
      <xdr:row>78</xdr:row>
      <xdr:rowOff>163</xdr:rowOff>
    </xdr:to>
    <xdr:cxnSp macro="">
      <xdr:nvCxnSpPr>
        <xdr:cNvPr id="174" name="直線コネクタ 173"/>
        <xdr:cNvCxnSpPr/>
      </xdr:nvCxnSpPr>
      <xdr:spPr>
        <a:xfrm>
          <a:off x="2908300" y="13367638"/>
          <a:ext cx="889000" cy="5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154874</xdr:rowOff>
    </xdr:from>
    <xdr:to>
      <xdr:col>5</xdr:col>
      <xdr:colOff>409575</xdr:colOff>
      <xdr:row>77</xdr:row>
      <xdr:rowOff>85024</xdr:rowOff>
    </xdr:to>
    <xdr:sp macro="" textlink="">
      <xdr:nvSpPr>
        <xdr:cNvPr id="175" name="フローチャート : 判断 174"/>
        <xdr:cNvSpPr/>
      </xdr:nvSpPr>
      <xdr:spPr>
        <a:xfrm>
          <a:off x="3746500" y="1318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101551</xdr:rowOff>
    </xdr:from>
    <xdr:ext cx="469744" cy="259045"/>
    <xdr:sp macro="" textlink="">
      <xdr:nvSpPr>
        <xdr:cNvPr id="176" name="テキスト ボックス 175"/>
        <xdr:cNvSpPr txBox="1"/>
      </xdr:nvSpPr>
      <xdr:spPr>
        <a:xfrm>
          <a:off x="3562427" y="1296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165988</xdr:rowOff>
    </xdr:from>
    <xdr:to>
      <xdr:col>4</xdr:col>
      <xdr:colOff>155575</xdr:colOff>
      <xdr:row>78</xdr:row>
      <xdr:rowOff>346</xdr:rowOff>
    </xdr:to>
    <xdr:cxnSp macro="">
      <xdr:nvCxnSpPr>
        <xdr:cNvPr id="177" name="直線コネクタ 176"/>
        <xdr:cNvCxnSpPr/>
      </xdr:nvCxnSpPr>
      <xdr:spPr>
        <a:xfrm flipV="1">
          <a:off x="2019300" y="13367638"/>
          <a:ext cx="889000" cy="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120766</xdr:rowOff>
    </xdr:from>
    <xdr:to>
      <xdr:col>4</xdr:col>
      <xdr:colOff>206375</xdr:colOff>
      <xdr:row>77</xdr:row>
      <xdr:rowOff>50916</xdr:rowOff>
    </xdr:to>
    <xdr:sp macro="" textlink="">
      <xdr:nvSpPr>
        <xdr:cNvPr id="178" name="フローチャート : 判断 177"/>
        <xdr:cNvSpPr/>
      </xdr:nvSpPr>
      <xdr:spPr>
        <a:xfrm>
          <a:off x="2857500" y="1315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67444</xdr:rowOff>
    </xdr:from>
    <xdr:ext cx="469744" cy="259045"/>
    <xdr:sp macro="" textlink="">
      <xdr:nvSpPr>
        <xdr:cNvPr id="179" name="テキスト ボックス 178"/>
        <xdr:cNvSpPr txBox="1"/>
      </xdr:nvSpPr>
      <xdr:spPr>
        <a:xfrm>
          <a:off x="2673427" y="12926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167864</xdr:rowOff>
    </xdr:from>
    <xdr:to>
      <xdr:col>2</xdr:col>
      <xdr:colOff>638175</xdr:colOff>
      <xdr:row>78</xdr:row>
      <xdr:rowOff>346</xdr:rowOff>
    </xdr:to>
    <xdr:cxnSp macro="">
      <xdr:nvCxnSpPr>
        <xdr:cNvPr id="180" name="直線コネクタ 179"/>
        <xdr:cNvCxnSpPr/>
      </xdr:nvCxnSpPr>
      <xdr:spPr>
        <a:xfrm>
          <a:off x="1130300" y="13369514"/>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156017</xdr:rowOff>
    </xdr:from>
    <xdr:to>
      <xdr:col>3</xdr:col>
      <xdr:colOff>3175</xdr:colOff>
      <xdr:row>77</xdr:row>
      <xdr:rowOff>86167</xdr:rowOff>
    </xdr:to>
    <xdr:sp macro="" textlink="">
      <xdr:nvSpPr>
        <xdr:cNvPr id="181" name="フローチャート : 判断 180"/>
        <xdr:cNvSpPr/>
      </xdr:nvSpPr>
      <xdr:spPr>
        <a:xfrm>
          <a:off x="1968500" y="1318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102694</xdr:rowOff>
    </xdr:from>
    <xdr:ext cx="469744" cy="259045"/>
    <xdr:sp macro="" textlink="">
      <xdr:nvSpPr>
        <xdr:cNvPr id="182" name="テキスト ボックス 181"/>
        <xdr:cNvSpPr txBox="1"/>
      </xdr:nvSpPr>
      <xdr:spPr>
        <a:xfrm>
          <a:off x="1784427" y="12961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152360</xdr:rowOff>
    </xdr:from>
    <xdr:to>
      <xdr:col>1</xdr:col>
      <xdr:colOff>485775</xdr:colOff>
      <xdr:row>77</xdr:row>
      <xdr:rowOff>82510</xdr:rowOff>
    </xdr:to>
    <xdr:sp macro="" textlink="">
      <xdr:nvSpPr>
        <xdr:cNvPr id="183" name="フローチャート : 判断 182"/>
        <xdr:cNvSpPr/>
      </xdr:nvSpPr>
      <xdr:spPr>
        <a:xfrm>
          <a:off x="1079500" y="1318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99037</xdr:rowOff>
    </xdr:from>
    <xdr:ext cx="469744" cy="259045"/>
    <xdr:sp macro="" textlink="">
      <xdr:nvSpPr>
        <xdr:cNvPr id="184" name="テキスト ボックス 183"/>
        <xdr:cNvSpPr txBox="1"/>
      </xdr:nvSpPr>
      <xdr:spPr>
        <a:xfrm>
          <a:off x="895427" y="12957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4226</xdr:rowOff>
    </xdr:from>
    <xdr:to>
      <xdr:col>6</xdr:col>
      <xdr:colOff>561975</xdr:colOff>
      <xdr:row>78</xdr:row>
      <xdr:rowOff>105826</xdr:rowOff>
    </xdr:to>
    <xdr:sp macro="" textlink="">
      <xdr:nvSpPr>
        <xdr:cNvPr id="190" name="円/楕円 189"/>
        <xdr:cNvSpPr/>
      </xdr:nvSpPr>
      <xdr:spPr>
        <a:xfrm>
          <a:off x="4584700" y="1337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90603</xdr:rowOff>
    </xdr:from>
    <xdr:ext cx="469744" cy="259045"/>
    <xdr:sp macro="" textlink="">
      <xdr:nvSpPr>
        <xdr:cNvPr id="191" name="維持補修費該当値テキスト"/>
        <xdr:cNvSpPr txBox="1"/>
      </xdr:nvSpPr>
      <xdr:spPr>
        <a:xfrm>
          <a:off x="4686300" y="1329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1,852</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120813</xdr:rowOff>
    </xdr:from>
    <xdr:to>
      <xdr:col>5</xdr:col>
      <xdr:colOff>409575</xdr:colOff>
      <xdr:row>78</xdr:row>
      <xdr:rowOff>50963</xdr:rowOff>
    </xdr:to>
    <xdr:sp macro="" textlink="">
      <xdr:nvSpPr>
        <xdr:cNvPr id="192" name="円/楕円 191"/>
        <xdr:cNvSpPr/>
      </xdr:nvSpPr>
      <xdr:spPr>
        <a:xfrm>
          <a:off x="3746500" y="1332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42090</xdr:rowOff>
    </xdr:from>
    <xdr:ext cx="469744" cy="259045"/>
    <xdr:sp macro="" textlink="">
      <xdr:nvSpPr>
        <xdr:cNvPr id="193" name="テキスト ボックス 192"/>
        <xdr:cNvSpPr txBox="1"/>
      </xdr:nvSpPr>
      <xdr:spPr>
        <a:xfrm>
          <a:off x="3562427" y="13415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3,052</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115188</xdr:rowOff>
    </xdr:from>
    <xdr:to>
      <xdr:col>4</xdr:col>
      <xdr:colOff>206375</xdr:colOff>
      <xdr:row>78</xdr:row>
      <xdr:rowOff>45338</xdr:rowOff>
    </xdr:to>
    <xdr:sp macro="" textlink="">
      <xdr:nvSpPr>
        <xdr:cNvPr id="194" name="円/楕円 193"/>
        <xdr:cNvSpPr/>
      </xdr:nvSpPr>
      <xdr:spPr>
        <a:xfrm>
          <a:off x="2857500" y="1331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36465</xdr:rowOff>
    </xdr:from>
    <xdr:ext cx="469744" cy="259045"/>
    <xdr:sp macro="" textlink="">
      <xdr:nvSpPr>
        <xdr:cNvPr id="195" name="テキスト ボックス 194"/>
        <xdr:cNvSpPr txBox="1"/>
      </xdr:nvSpPr>
      <xdr:spPr>
        <a:xfrm>
          <a:off x="2673427" y="1340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120996</xdr:rowOff>
    </xdr:from>
    <xdr:to>
      <xdr:col>3</xdr:col>
      <xdr:colOff>3175</xdr:colOff>
      <xdr:row>78</xdr:row>
      <xdr:rowOff>51146</xdr:rowOff>
    </xdr:to>
    <xdr:sp macro="" textlink="">
      <xdr:nvSpPr>
        <xdr:cNvPr id="196" name="円/楕円 195"/>
        <xdr:cNvSpPr/>
      </xdr:nvSpPr>
      <xdr:spPr>
        <a:xfrm>
          <a:off x="1968500" y="13322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42273</xdr:rowOff>
    </xdr:from>
    <xdr:ext cx="469744" cy="259045"/>
    <xdr:sp macro="" textlink="">
      <xdr:nvSpPr>
        <xdr:cNvPr id="197" name="テキスト ボックス 196"/>
        <xdr:cNvSpPr txBox="1"/>
      </xdr:nvSpPr>
      <xdr:spPr>
        <a:xfrm>
          <a:off x="1784427" y="1341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3,048</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117064</xdr:rowOff>
    </xdr:from>
    <xdr:to>
      <xdr:col>1</xdr:col>
      <xdr:colOff>485775</xdr:colOff>
      <xdr:row>78</xdr:row>
      <xdr:rowOff>47214</xdr:rowOff>
    </xdr:to>
    <xdr:sp macro="" textlink="">
      <xdr:nvSpPr>
        <xdr:cNvPr id="198" name="円/楕円 197"/>
        <xdr:cNvSpPr/>
      </xdr:nvSpPr>
      <xdr:spPr>
        <a:xfrm>
          <a:off x="1079500" y="1331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38341</xdr:rowOff>
    </xdr:from>
    <xdr:ext cx="469744" cy="259045"/>
    <xdr:sp macro="" textlink="">
      <xdr:nvSpPr>
        <xdr:cNvPr id="199" name="テキスト ボックス 198"/>
        <xdr:cNvSpPr txBox="1"/>
      </xdr:nvSpPr>
      <xdr:spPr>
        <a:xfrm>
          <a:off x="895427" y="1341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12" name="テキスト ボックス 21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34351</xdr:rowOff>
    </xdr:from>
    <xdr:to>
      <xdr:col>6</xdr:col>
      <xdr:colOff>510540</xdr:colOff>
      <xdr:row>98</xdr:row>
      <xdr:rowOff>98571</xdr:rowOff>
    </xdr:to>
    <xdr:cxnSp macro="">
      <xdr:nvCxnSpPr>
        <xdr:cNvPr id="222" name="直線コネクタ 221"/>
        <xdr:cNvCxnSpPr/>
      </xdr:nvCxnSpPr>
      <xdr:spPr>
        <a:xfrm flipV="1">
          <a:off x="4633595" y="15464851"/>
          <a:ext cx="1270" cy="143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102398</xdr:rowOff>
    </xdr:from>
    <xdr:ext cx="534377" cy="259045"/>
    <xdr:sp macro="" textlink="">
      <xdr:nvSpPr>
        <xdr:cNvPr id="223" name="扶助費最小値テキスト"/>
        <xdr:cNvSpPr txBox="1"/>
      </xdr:nvSpPr>
      <xdr:spPr>
        <a:xfrm>
          <a:off x="4686300" y="1690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54,498</a:t>
          </a:r>
          <a:endParaRPr kumimoji="1" lang="ja-JP" altLang="en-US" sz="1000" b="1">
            <a:latin typeface="ＭＳ Ｐゴシック"/>
          </a:endParaRPr>
        </a:p>
      </xdr:txBody>
    </xdr:sp>
    <xdr:clientData/>
  </xdr:oneCellAnchor>
  <xdr:twoCellAnchor>
    <xdr:from>
      <xdr:col>6</xdr:col>
      <xdr:colOff>422275</xdr:colOff>
      <xdr:row>98</xdr:row>
      <xdr:rowOff>98571</xdr:rowOff>
    </xdr:from>
    <xdr:to>
      <xdr:col>6</xdr:col>
      <xdr:colOff>600075</xdr:colOff>
      <xdr:row>98</xdr:row>
      <xdr:rowOff>98571</xdr:rowOff>
    </xdr:to>
    <xdr:cxnSp macro="">
      <xdr:nvCxnSpPr>
        <xdr:cNvPr id="224" name="直線コネクタ 223"/>
        <xdr:cNvCxnSpPr/>
      </xdr:nvCxnSpPr>
      <xdr:spPr>
        <a:xfrm>
          <a:off x="4546600" y="1690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152478</xdr:rowOff>
    </xdr:from>
    <xdr:ext cx="599010" cy="259045"/>
    <xdr:sp macro="" textlink="">
      <xdr:nvSpPr>
        <xdr:cNvPr id="225" name="扶助費最大値テキスト"/>
        <xdr:cNvSpPr txBox="1"/>
      </xdr:nvSpPr>
      <xdr:spPr>
        <a:xfrm>
          <a:off x="4686300" y="1524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211,521</a:t>
          </a:r>
          <a:endParaRPr kumimoji="1" lang="ja-JP" altLang="en-US" sz="1000" b="1">
            <a:latin typeface="ＭＳ Ｐゴシック"/>
          </a:endParaRPr>
        </a:p>
      </xdr:txBody>
    </xdr:sp>
    <xdr:clientData/>
  </xdr:oneCellAnchor>
  <xdr:twoCellAnchor>
    <xdr:from>
      <xdr:col>6</xdr:col>
      <xdr:colOff>422275</xdr:colOff>
      <xdr:row>90</xdr:row>
      <xdr:rowOff>34351</xdr:rowOff>
    </xdr:from>
    <xdr:to>
      <xdr:col>6</xdr:col>
      <xdr:colOff>600075</xdr:colOff>
      <xdr:row>90</xdr:row>
      <xdr:rowOff>34351</xdr:rowOff>
    </xdr:to>
    <xdr:cxnSp macro="">
      <xdr:nvCxnSpPr>
        <xdr:cNvPr id="226" name="直線コネクタ 225"/>
        <xdr:cNvCxnSpPr/>
      </xdr:nvCxnSpPr>
      <xdr:spPr>
        <a:xfrm>
          <a:off x="4546600" y="1546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52411</xdr:rowOff>
    </xdr:from>
    <xdr:to>
      <xdr:col>6</xdr:col>
      <xdr:colOff>511175</xdr:colOff>
      <xdr:row>95</xdr:row>
      <xdr:rowOff>131132</xdr:rowOff>
    </xdr:to>
    <xdr:cxnSp macro="">
      <xdr:nvCxnSpPr>
        <xdr:cNvPr id="227" name="直線コネクタ 226"/>
        <xdr:cNvCxnSpPr/>
      </xdr:nvCxnSpPr>
      <xdr:spPr>
        <a:xfrm flipV="1">
          <a:off x="3797300" y="16340161"/>
          <a:ext cx="838200" cy="78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1526</xdr:rowOff>
    </xdr:from>
    <xdr:ext cx="599010" cy="259045"/>
    <xdr:sp macro="" textlink="">
      <xdr:nvSpPr>
        <xdr:cNvPr id="228" name="扶助費平均値テキスト"/>
        <xdr:cNvSpPr txBox="1"/>
      </xdr:nvSpPr>
      <xdr:spPr>
        <a:xfrm>
          <a:off x="4686300" y="162892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113,446</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23099</xdr:rowOff>
    </xdr:from>
    <xdr:to>
      <xdr:col>6</xdr:col>
      <xdr:colOff>561975</xdr:colOff>
      <xdr:row>95</xdr:row>
      <xdr:rowOff>124699</xdr:rowOff>
    </xdr:to>
    <xdr:sp macro="" textlink="">
      <xdr:nvSpPr>
        <xdr:cNvPr id="229" name="フローチャート : 判断 228"/>
        <xdr:cNvSpPr/>
      </xdr:nvSpPr>
      <xdr:spPr>
        <a:xfrm>
          <a:off x="4584700" y="16310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131132</xdr:rowOff>
    </xdr:from>
    <xdr:to>
      <xdr:col>5</xdr:col>
      <xdr:colOff>358775</xdr:colOff>
      <xdr:row>96</xdr:row>
      <xdr:rowOff>1343</xdr:rowOff>
    </xdr:to>
    <xdr:cxnSp macro="">
      <xdr:nvCxnSpPr>
        <xdr:cNvPr id="230" name="直線コネクタ 229"/>
        <xdr:cNvCxnSpPr/>
      </xdr:nvCxnSpPr>
      <xdr:spPr>
        <a:xfrm flipV="1">
          <a:off x="2908300" y="16418882"/>
          <a:ext cx="889000" cy="4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55158</xdr:rowOff>
    </xdr:from>
    <xdr:to>
      <xdr:col>5</xdr:col>
      <xdr:colOff>409575</xdr:colOff>
      <xdr:row>96</xdr:row>
      <xdr:rowOff>156758</xdr:rowOff>
    </xdr:to>
    <xdr:sp macro="" textlink="">
      <xdr:nvSpPr>
        <xdr:cNvPr id="231" name="フローチャート : 判断 230"/>
        <xdr:cNvSpPr/>
      </xdr:nvSpPr>
      <xdr:spPr>
        <a:xfrm>
          <a:off x="3746500" y="1651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147885</xdr:rowOff>
    </xdr:from>
    <xdr:ext cx="534377" cy="259045"/>
    <xdr:sp macro="" textlink="">
      <xdr:nvSpPr>
        <xdr:cNvPr id="232" name="テキスト ボックス 231"/>
        <xdr:cNvSpPr txBox="1"/>
      </xdr:nvSpPr>
      <xdr:spPr>
        <a:xfrm>
          <a:off x="3530111" y="1660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1343</xdr:rowOff>
    </xdr:from>
    <xdr:to>
      <xdr:col>4</xdr:col>
      <xdr:colOff>155575</xdr:colOff>
      <xdr:row>96</xdr:row>
      <xdr:rowOff>75171</xdr:rowOff>
    </xdr:to>
    <xdr:cxnSp macro="">
      <xdr:nvCxnSpPr>
        <xdr:cNvPr id="233" name="直線コネクタ 232"/>
        <xdr:cNvCxnSpPr/>
      </xdr:nvCxnSpPr>
      <xdr:spPr>
        <a:xfrm flipV="1">
          <a:off x="2019300" y="16460543"/>
          <a:ext cx="889000" cy="73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104034</xdr:rowOff>
    </xdr:from>
    <xdr:to>
      <xdr:col>4</xdr:col>
      <xdr:colOff>206375</xdr:colOff>
      <xdr:row>97</xdr:row>
      <xdr:rowOff>34184</xdr:rowOff>
    </xdr:to>
    <xdr:sp macro="" textlink="">
      <xdr:nvSpPr>
        <xdr:cNvPr id="234" name="フローチャート : 判断 233"/>
        <xdr:cNvSpPr/>
      </xdr:nvSpPr>
      <xdr:spPr>
        <a:xfrm>
          <a:off x="2857500" y="1656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25311</xdr:rowOff>
    </xdr:from>
    <xdr:ext cx="534377" cy="259045"/>
    <xdr:sp macro="" textlink="">
      <xdr:nvSpPr>
        <xdr:cNvPr id="235" name="テキスト ボックス 234"/>
        <xdr:cNvSpPr txBox="1"/>
      </xdr:nvSpPr>
      <xdr:spPr>
        <a:xfrm>
          <a:off x="2641111" y="1665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75171</xdr:rowOff>
    </xdr:from>
    <xdr:to>
      <xdr:col>2</xdr:col>
      <xdr:colOff>638175</xdr:colOff>
      <xdr:row>96</xdr:row>
      <xdr:rowOff>99786</xdr:rowOff>
    </xdr:to>
    <xdr:cxnSp macro="">
      <xdr:nvCxnSpPr>
        <xdr:cNvPr id="236" name="直線コネクタ 235"/>
        <xdr:cNvCxnSpPr/>
      </xdr:nvCxnSpPr>
      <xdr:spPr>
        <a:xfrm flipV="1">
          <a:off x="1130300" y="16534371"/>
          <a:ext cx="889000" cy="24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159392</xdr:rowOff>
    </xdr:from>
    <xdr:to>
      <xdr:col>3</xdr:col>
      <xdr:colOff>3175</xdr:colOff>
      <xdr:row>97</xdr:row>
      <xdr:rowOff>89542</xdr:rowOff>
    </xdr:to>
    <xdr:sp macro="" textlink="">
      <xdr:nvSpPr>
        <xdr:cNvPr id="237" name="フローチャート : 判断 236"/>
        <xdr:cNvSpPr/>
      </xdr:nvSpPr>
      <xdr:spPr>
        <a:xfrm>
          <a:off x="1968500" y="16618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80669</xdr:rowOff>
    </xdr:from>
    <xdr:ext cx="534377" cy="259045"/>
    <xdr:sp macro="" textlink="">
      <xdr:nvSpPr>
        <xdr:cNvPr id="238" name="テキスト ボックス 237"/>
        <xdr:cNvSpPr txBox="1"/>
      </xdr:nvSpPr>
      <xdr:spPr>
        <a:xfrm>
          <a:off x="1752111" y="1671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5717</xdr:rowOff>
    </xdr:from>
    <xdr:to>
      <xdr:col>1</xdr:col>
      <xdr:colOff>485775</xdr:colOff>
      <xdr:row>97</xdr:row>
      <xdr:rowOff>107317</xdr:rowOff>
    </xdr:to>
    <xdr:sp macro="" textlink="">
      <xdr:nvSpPr>
        <xdr:cNvPr id="239" name="フローチャート : 判断 238"/>
        <xdr:cNvSpPr/>
      </xdr:nvSpPr>
      <xdr:spPr>
        <a:xfrm>
          <a:off x="1079500" y="166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98444</xdr:rowOff>
    </xdr:from>
    <xdr:ext cx="534377" cy="259045"/>
    <xdr:sp macro="" textlink="">
      <xdr:nvSpPr>
        <xdr:cNvPr id="240" name="テキスト ボックス 239"/>
        <xdr:cNvSpPr txBox="1"/>
      </xdr:nvSpPr>
      <xdr:spPr>
        <a:xfrm>
          <a:off x="863111" y="16729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1611</xdr:rowOff>
    </xdr:from>
    <xdr:to>
      <xdr:col>6</xdr:col>
      <xdr:colOff>561975</xdr:colOff>
      <xdr:row>95</xdr:row>
      <xdr:rowOff>103211</xdr:rowOff>
    </xdr:to>
    <xdr:sp macro="" textlink="">
      <xdr:nvSpPr>
        <xdr:cNvPr id="246" name="円/楕円 245"/>
        <xdr:cNvSpPr/>
      </xdr:nvSpPr>
      <xdr:spPr>
        <a:xfrm>
          <a:off x="4584700" y="1628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24488</xdr:rowOff>
    </xdr:from>
    <xdr:ext cx="599010" cy="259045"/>
    <xdr:sp macro="" textlink="">
      <xdr:nvSpPr>
        <xdr:cNvPr id="247" name="扶助費該当値テキスト"/>
        <xdr:cNvSpPr txBox="1"/>
      </xdr:nvSpPr>
      <xdr:spPr>
        <a:xfrm>
          <a:off x="4686300" y="1614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115,796</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80332</xdr:rowOff>
    </xdr:from>
    <xdr:to>
      <xdr:col>5</xdr:col>
      <xdr:colOff>409575</xdr:colOff>
      <xdr:row>96</xdr:row>
      <xdr:rowOff>10482</xdr:rowOff>
    </xdr:to>
    <xdr:sp macro="" textlink="">
      <xdr:nvSpPr>
        <xdr:cNvPr id="248" name="円/楕円 247"/>
        <xdr:cNvSpPr/>
      </xdr:nvSpPr>
      <xdr:spPr>
        <a:xfrm>
          <a:off x="3746500" y="1636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94</xdr:row>
      <xdr:rowOff>27009</xdr:rowOff>
    </xdr:from>
    <xdr:ext cx="599010" cy="259045"/>
    <xdr:sp macro="" textlink="">
      <xdr:nvSpPr>
        <xdr:cNvPr id="249" name="テキスト ボックス 248"/>
        <xdr:cNvSpPr txBox="1"/>
      </xdr:nvSpPr>
      <xdr:spPr>
        <a:xfrm>
          <a:off x="3497794" y="1614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107,187</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121993</xdr:rowOff>
    </xdr:from>
    <xdr:to>
      <xdr:col>4</xdr:col>
      <xdr:colOff>206375</xdr:colOff>
      <xdr:row>96</xdr:row>
      <xdr:rowOff>52143</xdr:rowOff>
    </xdr:to>
    <xdr:sp macro="" textlink="">
      <xdr:nvSpPr>
        <xdr:cNvPr id="250" name="円/楕円 249"/>
        <xdr:cNvSpPr/>
      </xdr:nvSpPr>
      <xdr:spPr>
        <a:xfrm>
          <a:off x="2857500" y="1640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94</xdr:row>
      <xdr:rowOff>68670</xdr:rowOff>
    </xdr:from>
    <xdr:ext cx="599010" cy="259045"/>
    <xdr:sp macro="" textlink="">
      <xdr:nvSpPr>
        <xdr:cNvPr id="251" name="テキスト ボックス 250"/>
        <xdr:cNvSpPr txBox="1"/>
      </xdr:nvSpPr>
      <xdr:spPr>
        <a:xfrm>
          <a:off x="2608794" y="16184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102,631</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24371</xdr:rowOff>
    </xdr:from>
    <xdr:to>
      <xdr:col>3</xdr:col>
      <xdr:colOff>3175</xdr:colOff>
      <xdr:row>96</xdr:row>
      <xdr:rowOff>125971</xdr:rowOff>
    </xdr:to>
    <xdr:sp macro="" textlink="">
      <xdr:nvSpPr>
        <xdr:cNvPr id="252" name="円/楕円 251"/>
        <xdr:cNvSpPr/>
      </xdr:nvSpPr>
      <xdr:spPr>
        <a:xfrm>
          <a:off x="1968500" y="1648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142498</xdr:rowOff>
    </xdr:from>
    <xdr:ext cx="534377" cy="259045"/>
    <xdr:sp macro="" textlink="">
      <xdr:nvSpPr>
        <xdr:cNvPr id="253" name="テキスト ボックス 252"/>
        <xdr:cNvSpPr txBox="1"/>
      </xdr:nvSpPr>
      <xdr:spPr>
        <a:xfrm>
          <a:off x="1752111" y="1625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94,557</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48986</xdr:rowOff>
    </xdr:from>
    <xdr:to>
      <xdr:col>1</xdr:col>
      <xdr:colOff>485775</xdr:colOff>
      <xdr:row>96</xdr:row>
      <xdr:rowOff>150586</xdr:rowOff>
    </xdr:to>
    <xdr:sp macro="" textlink="">
      <xdr:nvSpPr>
        <xdr:cNvPr id="254" name="円/楕円 253"/>
        <xdr:cNvSpPr/>
      </xdr:nvSpPr>
      <xdr:spPr>
        <a:xfrm>
          <a:off x="1079500" y="1650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167113</xdr:rowOff>
    </xdr:from>
    <xdr:ext cx="534377" cy="259045"/>
    <xdr:sp macro="" textlink="">
      <xdr:nvSpPr>
        <xdr:cNvPr id="255" name="テキスト ボックス 254"/>
        <xdr:cNvSpPr txBox="1"/>
      </xdr:nvSpPr>
      <xdr:spPr>
        <a:xfrm>
          <a:off x="863111" y="1628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91,865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66" name="テキスト ボックス 265"/>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98878</xdr:rowOff>
    </xdr:from>
    <xdr:to>
      <xdr:col>16</xdr:col>
      <xdr:colOff>307975</xdr:colOff>
      <xdr:row>39</xdr:row>
      <xdr:rowOff>98878</xdr:rowOff>
    </xdr:to>
    <xdr:cxnSp macro="">
      <xdr:nvCxnSpPr>
        <xdr:cNvPr id="267" name="直線コネクタ 26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128105</xdr:rowOff>
    </xdr:from>
    <xdr:ext cx="531299" cy="259045"/>
    <xdr:sp macro="" textlink="">
      <xdr:nvSpPr>
        <xdr:cNvPr id="268" name="テキスト ボックス 267"/>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9" name="直線コネクタ 26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0" name="テキスト ボックス 26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1" name="直線コネクタ 27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2" name="テキスト ボックス 27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3" name="直線コネクタ 27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74" name="テキスト ボックス 273"/>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5" name="直線コネクタ 27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6" name="テキスト ボックス 27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7" name="直線コネクタ 27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78" name="テキスト ボックス 27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126376</xdr:rowOff>
    </xdr:from>
    <xdr:to>
      <xdr:col>15</xdr:col>
      <xdr:colOff>180340</xdr:colOff>
      <xdr:row>39</xdr:row>
      <xdr:rowOff>114609</xdr:rowOff>
    </xdr:to>
    <xdr:cxnSp macro="">
      <xdr:nvCxnSpPr>
        <xdr:cNvPr id="282" name="直線コネクタ 281"/>
        <xdr:cNvCxnSpPr/>
      </xdr:nvCxnSpPr>
      <xdr:spPr>
        <a:xfrm flipV="1">
          <a:off x="10475595" y="5269876"/>
          <a:ext cx="1270" cy="1531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118436</xdr:rowOff>
    </xdr:from>
    <xdr:ext cx="534377" cy="259045"/>
    <xdr:sp macro="" textlink="">
      <xdr:nvSpPr>
        <xdr:cNvPr id="283" name="補助費等最小値テキスト"/>
        <xdr:cNvSpPr txBox="1"/>
      </xdr:nvSpPr>
      <xdr:spPr>
        <a:xfrm>
          <a:off x="10528300" y="680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28,555</a:t>
          </a:r>
          <a:endParaRPr kumimoji="1" lang="ja-JP" altLang="en-US" sz="1000" b="1">
            <a:latin typeface="ＭＳ Ｐゴシック"/>
          </a:endParaRPr>
        </a:p>
      </xdr:txBody>
    </xdr:sp>
    <xdr:clientData/>
  </xdr:oneCellAnchor>
  <xdr:twoCellAnchor>
    <xdr:from>
      <xdr:col>15</xdr:col>
      <xdr:colOff>92075</xdr:colOff>
      <xdr:row>39</xdr:row>
      <xdr:rowOff>114609</xdr:rowOff>
    </xdr:from>
    <xdr:to>
      <xdr:col>15</xdr:col>
      <xdr:colOff>269875</xdr:colOff>
      <xdr:row>39</xdr:row>
      <xdr:rowOff>114609</xdr:rowOff>
    </xdr:to>
    <xdr:cxnSp macro="">
      <xdr:nvCxnSpPr>
        <xdr:cNvPr id="284" name="直線コネクタ 283"/>
        <xdr:cNvCxnSpPr/>
      </xdr:nvCxnSpPr>
      <xdr:spPr>
        <a:xfrm>
          <a:off x="10388600" y="6801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73053</xdr:rowOff>
    </xdr:from>
    <xdr:ext cx="599010" cy="259045"/>
    <xdr:sp macro="" textlink="">
      <xdr:nvSpPr>
        <xdr:cNvPr id="285" name="補助費等最大値テキスト"/>
        <xdr:cNvSpPr txBox="1"/>
      </xdr:nvSpPr>
      <xdr:spPr>
        <a:xfrm>
          <a:off x="10528300" y="504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169,224</a:t>
          </a:r>
          <a:endParaRPr kumimoji="1" lang="ja-JP" altLang="en-US" sz="1000" b="1">
            <a:latin typeface="ＭＳ Ｐゴシック"/>
          </a:endParaRPr>
        </a:p>
      </xdr:txBody>
    </xdr:sp>
    <xdr:clientData/>
  </xdr:oneCellAnchor>
  <xdr:twoCellAnchor>
    <xdr:from>
      <xdr:col>15</xdr:col>
      <xdr:colOff>92075</xdr:colOff>
      <xdr:row>30</xdr:row>
      <xdr:rowOff>126376</xdr:rowOff>
    </xdr:from>
    <xdr:to>
      <xdr:col>15</xdr:col>
      <xdr:colOff>269875</xdr:colOff>
      <xdr:row>30</xdr:row>
      <xdr:rowOff>126376</xdr:rowOff>
    </xdr:to>
    <xdr:cxnSp macro="">
      <xdr:nvCxnSpPr>
        <xdr:cNvPr id="286" name="直線コネクタ 285"/>
        <xdr:cNvCxnSpPr/>
      </xdr:nvCxnSpPr>
      <xdr:spPr>
        <a:xfrm>
          <a:off x="10388600" y="5269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90519</xdr:rowOff>
    </xdr:from>
    <xdr:to>
      <xdr:col>15</xdr:col>
      <xdr:colOff>180975</xdr:colOff>
      <xdr:row>38</xdr:row>
      <xdr:rowOff>94121</xdr:rowOff>
    </xdr:to>
    <xdr:cxnSp macro="">
      <xdr:nvCxnSpPr>
        <xdr:cNvPr id="287" name="直線コネクタ 286"/>
        <xdr:cNvCxnSpPr/>
      </xdr:nvCxnSpPr>
      <xdr:spPr>
        <a:xfrm flipV="1">
          <a:off x="9639300" y="6605619"/>
          <a:ext cx="838200" cy="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137119</xdr:rowOff>
    </xdr:from>
    <xdr:ext cx="534377" cy="259045"/>
    <xdr:sp macro="" textlink="">
      <xdr:nvSpPr>
        <xdr:cNvPr id="288" name="補助費等平均値テキスト"/>
        <xdr:cNvSpPr txBox="1"/>
      </xdr:nvSpPr>
      <xdr:spPr>
        <a:xfrm>
          <a:off x="10528300" y="63093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55,422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114242</xdr:rowOff>
    </xdr:from>
    <xdr:to>
      <xdr:col>15</xdr:col>
      <xdr:colOff>231775</xdr:colOff>
      <xdr:row>38</xdr:row>
      <xdr:rowOff>44392</xdr:rowOff>
    </xdr:to>
    <xdr:sp macro="" textlink="">
      <xdr:nvSpPr>
        <xdr:cNvPr id="289" name="フローチャート : 判断 288"/>
        <xdr:cNvSpPr/>
      </xdr:nvSpPr>
      <xdr:spPr>
        <a:xfrm>
          <a:off x="10426700" y="645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94121</xdr:rowOff>
    </xdr:from>
    <xdr:to>
      <xdr:col>14</xdr:col>
      <xdr:colOff>28575</xdr:colOff>
      <xdr:row>39</xdr:row>
      <xdr:rowOff>24540</xdr:rowOff>
    </xdr:to>
    <xdr:cxnSp macro="">
      <xdr:nvCxnSpPr>
        <xdr:cNvPr id="290" name="直線コネクタ 289"/>
        <xdr:cNvCxnSpPr/>
      </xdr:nvCxnSpPr>
      <xdr:spPr>
        <a:xfrm flipV="1">
          <a:off x="8750300" y="6609221"/>
          <a:ext cx="889000" cy="10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23096</xdr:rowOff>
    </xdr:from>
    <xdr:to>
      <xdr:col>14</xdr:col>
      <xdr:colOff>79375</xdr:colOff>
      <xdr:row>37</xdr:row>
      <xdr:rowOff>124696</xdr:rowOff>
    </xdr:to>
    <xdr:sp macro="" textlink="">
      <xdr:nvSpPr>
        <xdr:cNvPr id="291" name="フローチャート : 判断 290"/>
        <xdr:cNvSpPr/>
      </xdr:nvSpPr>
      <xdr:spPr>
        <a:xfrm>
          <a:off x="9588500" y="636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141223</xdr:rowOff>
    </xdr:from>
    <xdr:ext cx="534377" cy="259045"/>
    <xdr:sp macro="" textlink="">
      <xdr:nvSpPr>
        <xdr:cNvPr id="292" name="テキスト ボックス 291"/>
        <xdr:cNvSpPr txBox="1"/>
      </xdr:nvSpPr>
      <xdr:spPr>
        <a:xfrm>
          <a:off x="9372111" y="614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24540</xdr:rowOff>
    </xdr:from>
    <xdr:to>
      <xdr:col>12</xdr:col>
      <xdr:colOff>511175</xdr:colOff>
      <xdr:row>39</xdr:row>
      <xdr:rowOff>82637</xdr:rowOff>
    </xdr:to>
    <xdr:cxnSp macro="">
      <xdr:nvCxnSpPr>
        <xdr:cNvPr id="293" name="直線コネクタ 292"/>
        <xdr:cNvCxnSpPr/>
      </xdr:nvCxnSpPr>
      <xdr:spPr>
        <a:xfrm flipV="1">
          <a:off x="7861300" y="6711090"/>
          <a:ext cx="889000" cy="5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66747</xdr:rowOff>
    </xdr:from>
    <xdr:to>
      <xdr:col>12</xdr:col>
      <xdr:colOff>561975</xdr:colOff>
      <xdr:row>37</xdr:row>
      <xdr:rowOff>168348</xdr:rowOff>
    </xdr:to>
    <xdr:sp macro="" textlink="">
      <xdr:nvSpPr>
        <xdr:cNvPr id="294" name="フローチャート : 判断 293"/>
        <xdr:cNvSpPr/>
      </xdr:nvSpPr>
      <xdr:spPr>
        <a:xfrm>
          <a:off x="8699500" y="6410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13424</xdr:rowOff>
    </xdr:from>
    <xdr:ext cx="534377" cy="259045"/>
    <xdr:sp macro="" textlink="">
      <xdr:nvSpPr>
        <xdr:cNvPr id="295" name="テキスト ボックス 294"/>
        <xdr:cNvSpPr txBox="1"/>
      </xdr:nvSpPr>
      <xdr:spPr>
        <a:xfrm>
          <a:off x="8483111" y="618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74854</xdr:rowOff>
    </xdr:from>
    <xdr:to>
      <xdr:col>11</xdr:col>
      <xdr:colOff>307975</xdr:colOff>
      <xdr:row>39</xdr:row>
      <xdr:rowOff>82637</xdr:rowOff>
    </xdr:to>
    <xdr:cxnSp macro="">
      <xdr:nvCxnSpPr>
        <xdr:cNvPr id="296" name="直線コネクタ 295"/>
        <xdr:cNvCxnSpPr/>
      </xdr:nvCxnSpPr>
      <xdr:spPr>
        <a:xfrm>
          <a:off x="6972300" y="6761404"/>
          <a:ext cx="889000" cy="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93984</xdr:rowOff>
    </xdr:from>
    <xdr:to>
      <xdr:col>11</xdr:col>
      <xdr:colOff>358775</xdr:colOff>
      <xdr:row>38</xdr:row>
      <xdr:rowOff>24133</xdr:rowOff>
    </xdr:to>
    <xdr:sp macro="" textlink="">
      <xdr:nvSpPr>
        <xdr:cNvPr id="297" name="フローチャート : 判断 296"/>
        <xdr:cNvSpPr/>
      </xdr:nvSpPr>
      <xdr:spPr>
        <a:xfrm>
          <a:off x="7810500" y="6437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40661</xdr:rowOff>
    </xdr:from>
    <xdr:ext cx="534377" cy="259045"/>
    <xdr:sp macro="" textlink="">
      <xdr:nvSpPr>
        <xdr:cNvPr id="298" name="テキスト ボックス 297"/>
        <xdr:cNvSpPr txBox="1"/>
      </xdr:nvSpPr>
      <xdr:spPr>
        <a:xfrm>
          <a:off x="7594111" y="621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102061</xdr:rowOff>
    </xdr:from>
    <xdr:to>
      <xdr:col>10</xdr:col>
      <xdr:colOff>155575</xdr:colOff>
      <xdr:row>38</xdr:row>
      <xdr:rowOff>32210</xdr:rowOff>
    </xdr:to>
    <xdr:sp macro="" textlink="">
      <xdr:nvSpPr>
        <xdr:cNvPr id="299" name="フローチャート : 判断 298"/>
        <xdr:cNvSpPr/>
      </xdr:nvSpPr>
      <xdr:spPr>
        <a:xfrm>
          <a:off x="6921500" y="644571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48738</xdr:rowOff>
    </xdr:from>
    <xdr:ext cx="534377" cy="259045"/>
    <xdr:sp macro="" textlink="">
      <xdr:nvSpPr>
        <xdr:cNvPr id="300" name="テキスト ボックス 299"/>
        <xdr:cNvSpPr txBox="1"/>
      </xdr:nvSpPr>
      <xdr:spPr>
        <a:xfrm>
          <a:off x="6705111" y="622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39719</xdr:rowOff>
    </xdr:from>
    <xdr:to>
      <xdr:col>15</xdr:col>
      <xdr:colOff>231775</xdr:colOff>
      <xdr:row>38</xdr:row>
      <xdr:rowOff>141319</xdr:rowOff>
    </xdr:to>
    <xdr:sp macro="" textlink="">
      <xdr:nvSpPr>
        <xdr:cNvPr id="306" name="円/楕円 305"/>
        <xdr:cNvSpPr/>
      </xdr:nvSpPr>
      <xdr:spPr>
        <a:xfrm>
          <a:off x="10426700" y="655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18146</xdr:rowOff>
    </xdr:from>
    <xdr:ext cx="534377" cy="259045"/>
    <xdr:sp macro="" textlink="">
      <xdr:nvSpPr>
        <xdr:cNvPr id="307" name="補助費等該当値テキスト"/>
        <xdr:cNvSpPr txBox="1"/>
      </xdr:nvSpPr>
      <xdr:spPr>
        <a:xfrm>
          <a:off x="10528300" y="653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46,518</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43321</xdr:rowOff>
    </xdr:from>
    <xdr:to>
      <xdr:col>14</xdr:col>
      <xdr:colOff>79375</xdr:colOff>
      <xdr:row>38</xdr:row>
      <xdr:rowOff>144921</xdr:rowOff>
    </xdr:to>
    <xdr:sp macro="" textlink="">
      <xdr:nvSpPr>
        <xdr:cNvPr id="308" name="円/楕円 307"/>
        <xdr:cNvSpPr/>
      </xdr:nvSpPr>
      <xdr:spPr>
        <a:xfrm>
          <a:off x="9588500" y="655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136048</xdr:rowOff>
    </xdr:from>
    <xdr:ext cx="534377" cy="259045"/>
    <xdr:sp macro="" textlink="">
      <xdr:nvSpPr>
        <xdr:cNvPr id="309" name="テキスト ボックス 308"/>
        <xdr:cNvSpPr txBox="1"/>
      </xdr:nvSpPr>
      <xdr:spPr>
        <a:xfrm>
          <a:off x="9372111" y="66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46,187</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145190</xdr:rowOff>
    </xdr:from>
    <xdr:to>
      <xdr:col>12</xdr:col>
      <xdr:colOff>561975</xdr:colOff>
      <xdr:row>39</xdr:row>
      <xdr:rowOff>75340</xdr:rowOff>
    </xdr:to>
    <xdr:sp macro="" textlink="">
      <xdr:nvSpPr>
        <xdr:cNvPr id="310" name="円/楕円 309"/>
        <xdr:cNvSpPr/>
      </xdr:nvSpPr>
      <xdr:spPr>
        <a:xfrm>
          <a:off x="8699500" y="666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39</xdr:row>
      <xdr:rowOff>66467</xdr:rowOff>
    </xdr:from>
    <xdr:ext cx="534377" cy="259045"/>
    <xdr:sp macro="" textlink="">
      <xdr:nvSpPr>
        <xdr:cNvPr id="311" name="テキスト ボックス 310"/>
        <xdr:cNvSpPr txBox="1"/>
      </xdr:nvSpPr>
      <xdr:spPr>
        <a:xfrm>
          <a:off x="8483111" y="675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36,829</a:t>
          </a:r>
          <a:endParaRPr kumimoji="1" lang="ja-JP" altLang="en-US" sz="1000" b="1">
            <a:solidFill>
              <a:srgbClr val="FF0000"/>
            </a:solidFill>
            <a:latin typeface="ＭＳ Ｐゴシック"/>
          </a:endParaRPr>
        </a:p>
      </xdr:txBody>
    </xdr:sp>
    <xdr:clientData/>
  </xdr:oneCellAnchor>
  <xdr:twoCellAnchor>
    <xdr:from>
      <xdr:col>11</xdr:col>
      <xdr:colOff>257175</xdr:colOff>
      <xdr:row>39</xdr:row>
      <xdr:rowOff>31837</xdr:rowOff>
    </xdr:from>
    <xdr:to>
      <xdr:col>11</xdr:col>
      <xdr:colOff>358775</xdr:colOff>
      <xdr:row>39</xdr:row>
      <xdr:rowOff>133437</xdr:rowOff>
    </xdr:to>
    <xdr:sp macro="" textlink="">
      <xdr:nvSpPr>
        <xdr:cNvPr id="312" name="円/楕円 311"/>
        <xdr:cNvSpPr/>
      </xdr:nvSpPr>
      <xdr:spPr>
        <a:xfrm>
          <a:off x="7810500" y="671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39</xdr:row>
      <xdr:rowOff>124564</xdr:rowOff>
    </xdr:from>
    <xdr:ext cx="534377" cy="259045"/>
    <xdr:sp macro="" textlink="">
      <xdr:nvSpPr>
        <xdr:cNvPr id="313" name="テキスト ボックス 312"/>
        <xdr:cNvSpPr txBox="1"/>
      </xdr:nvSpPr>
      <xdr:spPr>
        <a:xfrm>
          <a:off x="7594111" y="681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31,492</a:t>
          </a:r>
          <a:endParaRPr kumimoji="1" lang="ja-JP" altLang="en-US" sz="1000" b="1">
            <a:solidFill>
              <a:srgbClr val="FF0000"/>
            </a:solidFill>
            <a:latin typeface="ＭＳ Ｐゴシック"/>
          </a:endParaRPr>
        </a:p>
      </xdr:txBody>
    </xdr:sp>
    <xdr:clientData/>
  </xdr:oneCellAnchor>
  <xdr:twoCellAnchor>
    <xdr:from>
      <xdr:col>10</xdr:col>
      <xdr:colOff>53975</xdr:colOff>
      <xdr:row>39</xdr:row>
      <xdr:rowOff>24054</xdr:rowOff>
    </xdr:from>
    <xdr:to>
      <xdr:col>10</xdr:col>
      <xdr:colOff>155575</xdr:colOff>
      <xdr:row>39</xdr:row>
      <xdr:rowOff>125654</xdr:rowOff>
    </xdr:to>
    <xdr:sp macro="" textlink="">
      <xdr:nvSpPr>
        <xdr:cNvPr id="314" name="円/楕円 313"/>
        <xdr:cNvSpPr/>
      </xdr:nvSpPr>
      <xdr:spPr>
        <a:xfrm>
          <a:off x="6921500" y="671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39</xdr:row>
      <xdr:rowOff>116781</xdr:rowOff>
    </xdr:from>
    <xdr:ext cx="534377" cy="259045"/>
    <xdr:sp macro="" textlink="">
      <xdr:nvSpPr>
        <xdr:cNvPr id="315" name="テキスト ボックス 314"/>
        <xdr:cNvSpPr txBox="1"/>
      </xdr:nvSpPr>
      <xdr:spPr>
        <a:xfrm>
          <a:off x="6705111" y="680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32,207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29" name="テキスト ボックス 328"/>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1" name="テキスト ボックス 330"/>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3" name="テキスト ボックス 332"/>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5" name="テキスト ボックス 334"/>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37" name="テキスト ボックス 336"/>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142042</xdr:rowOff>
    </xdr:from>
    <xdr:to>
      <xdr:col>15</xdr:col>
      <xdr:colOff>180340</xdr:colOff>
      <xdr:row>59</xdr:row>
      <xdr:rowOff>7785</xdr:rowOff>
    </xdr:to>
    <xdr:cxnSp macro="">
      <xdr:nvCxnSpPr>
        <xdr:cNvPr id="341" name="直線コネクタ 340"/>
        <xdr:cNvCxnSpPr/>
      </xdr:nvCxnSpPr>
      <xdr:spPr>
        <a:xfrm flipV="1">
          <a:off x="10475595" y="8714542"/>
          <a:ext cx="1270" cy="1408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11612</xdr:rowOff>
    </xdr:from>
    <xdr:ext cx="534377" cy="259045"/>
    <xdr:sp macro="" textlink="">
      <xdr:nvSpPr>
        <xdr:cNvPr id="342" name="普通建設事業費最小値テキスト"/>
        <xdr:cNvSpPr txBox="1"/>
      </xdr:nvSpPr>
      <xdr:spPr>
        <a:xfrm>
          <a:off x="10528300" y="1012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27,894</a:t>
          </a:r>
          <a:endParaRPr kumimoji="1" lang="ja-JP" altLang="en-US" sz="1000" b="1">
            <a:latin typeface="ＭＳ Ｐゴシック"/>
          </a:endParaRPr>
        </a:p>
      </xdr:txBody>
    </xdr:sp>
    <xdr:clientData/>
  </xdr:oneCellAnchor>
  <xdr:twoCellAnchor>
    <xdr:from>
      <xdr:col>15</xdr:col>
      <xdr:colOff>92075</xdr:colOff>
      <xdr:row>59</xdr:row>
      <xdr:rowOff>7785</xdr:rowOff>
    </xdr:from>
    <xdr:to>
      <xdr:col>15</xdr:col>
      <xdr:colOff>269875</xdr:colOff>
      <xdr:row>59</xdr:row>
      <xdr:rowOff>7785</xdr:rowOff>
    </xdr:to>
    <xdr:cxnSp macro="">
      <xdr:nvCxnSpPr>
        <xdr:cNvPr id="343" name="直線コネクタ 342"/>
        <xdr:cNvCxnSpPr/>
      </xdr:nvCxnSpPr>
      <xdr:spPr>
        <a:xfrm>
          <a:off x="10388600" y="10123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88719</xdr:rowOff>
    </xdr:from>
    <xdr:ext cx="599010" cy="259045"/>
    <xdr:sp macro="" textlink="">
      <xdr:nvSpPr>
        <xdr:cNvPr id="344" name="普通建設事業費最大値テキスト"/>
        <xdr:cNvSpPr txBox="1"/>
      </xdr:nvSpPr>
      <xdr:spPr>
        <a:xfrm>
          <a:off x="10528300" y="8489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459,283</a:t>
          </a:r>
          <a:endParaRPr kumimoji="1" lang="ja-JP" altLang="en-US" sz="1000" b="1">
            <a:latin typeface="ＭＳ Ｐゴシック"/>
          </a:endParaRPr>
        </a:p>
      </xdr:txBody>
    </xdr:sp>
    <xdr:clientData/>
  </xdr:oneCellAnchor>
  <xdr:twoCellAnchor>
    <xdr:from>
      <xdr:col>15</xdr:col>
      <xdr:colOff>92075</xdr:colOff>
      <xdr:row>50</xdr:row>
      <xdr:rowOff>142042</xdr:rowOff>
    </xdr:from>
    <xdr:to>
      <xdr:col>15</xdr:col>
      <xdr:colOff>269875</xdr:colOff>
      <xdr:row>50</xdr:row>
      <xdr:rowOff>142042</xdr:rowOff>
    </xdr:to>
    <xdr:cxnSp macro="">
      <xdr:nvCxnSpPr>
        <xdr:cNvPr id="345" name="直線コネクタ 344"/>
        <xdr:cNvCxnSpPr/>
      </xdr:nvCxnSpPr>
      <xdr:spPr>
        <a:xfrm>
          <a:off x="10388600" y="871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132414</xdr:rowOff>
    </xdr:from>
    <xdr:to>
      <xdr:col>15</xdr:col>
      <xdr:colOff>180975</xdr:colOff>
      <xdr:row>58</xdr:row>
      <xdr:rowOff>140601</xdr:rowOff>
    </xdr:to>
    <xdr:cxnSp macro="">
      <xdr:nvCxnSpPr>
        <xdr:cNvPr id="346" name="直線コネクタ 345"/>
        <xdr:cNvCxnSpPr/>
      </xdr:nvCxnSpPr>
      <xdr:spPr>
        <a:xfrm flipV="1">
          <a:off x="9639300" y="10076514"/>
          <a:ext cx="838200" cy="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23753</xdr:rowOff>
    </xdr:from>
    <xdr:ext cx="534377" cy="259045"/>
    <xdr:sp macro="" textlink="">
      <xdr:nvSpPr>
        <xdr:cNvPr id="347" name="普通建設事業費平均値テキスト"/>
        <xdr:cNvSpPr txBox="1"/>
      </xdr:nvSpPr>
      <xdr:spPr>
        <a:xfrm>
          <a:off x="10528300" y="97964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66,954</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876</xdr:rowOff>
    </xdr:from>
    <xdr:to>
      <xdr:col>15</xdr:col>
      <xdr:colOff>231775</xdr:colOff>
      <xdr:row>58</xdr:row>
      <xdr:rowOff>102476</xdr:rowOff>
    </xdr:to>
    <xdr:sp macro="" textlink="">
      <xdr:nvSpPr>
        <xdr:cNvPr id="348" name="フローチャート : 判断 347"/>
        <xdr:cNvSpPr/>
      </xdr:nvSpPr>
      <xdr:spPr>
        <a:xfrm>
          <a:off x="10426700" y="994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119371</xdr:rowOff>
    </xdr:from>
    <xdr:to>
      <xdr:col>14</xdr:col>
      <xdr:colOff>28575</xdr:colOff>
      <xdr:row>58</xdr:row>
      <xdr:rowOff>140601</xdr:rowOff>
    </xdr:to>
    <xdr:cxnSp macro="">
      <xdr:nvCxnSpPr>
        <xdr:cNvPr id="349" name="直線コネクタ 348"/>
        <xdr:cNvCxnSpPr/>
      </xdr:nvCxnSpPr>
      <xdr:spPr>
        <a:xfrm>
          <a:off x="8750300" y="10063471"/>
          <a:ext cx="889000" cy="2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111894</xdr:rowOff>
    </xdr:from>
    <xdr:to>
      <xdr:col>14</xdr:col>
      <xdr:colOff>79375</xdr:colOff>
      <xdr:row>58</xdr:row>
      <xdr:rowOff>42044</xdr:rowOff>
    </xdr:to>
    <xdr:sp macro="" textlink="">
      <xdr:nvSpPr>
        <xdr:cNvPr id="350" name="フローチャート : 判断 349"/>
        <xdr:cNvSpPr/>
      </xdr:nvSpPr>
      <xdr:spPr>
        <a:xfrm>
          <a:off x="9588500" y="988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58571</xdr:rowOff>
    </xdr:from>
    <xdr:ext cx="534377" cy="259045"/>
    <xdr:sp macro="" textlink="">
      <xdr:nvSpPr>
        <xdr:cNvPr id="351" name="テキスト ボックス 350"/>
        <xdr:cNvSpPr txBox="1"/>
      </xdr:nvSpPr>
      <xdr:spPr>
        <a:xfrm>
          <a:off x="9372111" y="965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17356</xdr:rowOff>
    </xdr:from>
    <xdr:to>
      <xdr:col>12</xdr:col>
      <xdr:colOff>511175</xdr:colOff>
      <xdr:row>58</xdr:row>
      <xdr:rowOff>119371</xdr:rowOff>
    </xdr:to>
    <xdr:cxnSp macro="">
      <xdr:nvCxnSpPr>
        <xdr:cNvPr id="352" name="直線コネクタ 351"/>
        <xdr:cNvCxnSpPr/>
      </xdr:nvCxnSpPr>
      <xdr:spPr>
        <a:xfrm>
          <a:off x="7861300" y="9961456"/>
          <a:ext cx="889000" cy="102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42807</xdr:rowOff>
    </xdr:from>
    <xdr:to>
      <xdr:col>12</xdr:col>
      <xdr:colOff>561975</xdr:colOff>
      <xdr:row>57</xdr:row>
      <xdr:rowOff>144407</xdr:rowOff>
    </xdr:to>
    <xdr:sp macro="" textlink="">
      <xdr:nvSpPr>
        <xdr:cNvPr id="353" name="フローチャート : 判断 352"/>
        <xdr:cNvSpPr/>
      </xdr:nvSpPr>
      <xdr:spPr>
        <a:xfrm>
          <a:off x="8699500" y="98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160934</xdr:rowOff>
    </xdr:from>
    <xdr:ext cx="599010" cy="259045"/>
    <xdr:sp macro="" textlink="">
      <xdr:nvSpPr>
        <xdr:cNvPr id="354" name="テキスト ボックス 353"/>
        <xdr:cNvSpPr txBox="1"/>
      </xdr:nvSpPr>
      <xdr:spPr>
        <a:xfrm>
          <a:off x="8450794" y="9590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17356</xdr:rowOff>
    </xdr:from>
    <xdr:to>
      <xdr:col>11</xdr:col>
      <xdr:colOff>307975</xdr:colOff>
      <xdr:row>58</xdr:row>
      <xdr:rowOff>110651</xdr:rowOff>
    </xdr:to>
    <xdr:cxnSp macro="">
      <xdr:nvCxnSpPr>
        <xdr:cNvPr id="355" name="直線コネクタ 354"/>
        <xdr:cNvCxnSpPr/>
      </xdr:nvCxnSpPr>
      <xdr:spPr>
        <a:xfrm flipV="1">
          <a:off x="6972300" y="9961456"/>
          <a:ext cx="889000" cy="93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93926</xdr:rowOff>
    </xdr:from>
    <xdr:to>
      <xdr:col>11</xdr:col>
      <xdr:colOff>358775</xdr:colOff>
      <xdr:row>58</xdr:row>
      <xdr:rowOff>24076</xdr:rowOff>
    </xdr:to>
    <xdr:sp macro="" textlink="">
      <xdr:nvSpPr>
        <xdr:cNvPr id="356" name="フローチャート : 判断 355"/>
        <xdr:cNvSpPr/>
      </xdr:nvSpPr>
      <xdr:spPr>
        <a:xfrm>
          <a:off x="7810500" y="986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40603</xdr:rowOff>
    </xdr:from>
    <xdr:ext cx="534377" cy="259045"/>
    <xdr:sp macro="" textlink="">
      <xdr:nvSpPr>
        <xdr:cNvPr id="357" name="テキスト ボックス 356"/>
        <xdr:cNvSpPr txBox="1"/>
      </xdr:nvSpPr>
      <xdr:spPr>
        <a:xfrm>
          <a:off x="7594111" y="964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143735</xdr:rowOff>
    </xdr:from>
    <xdr:to>
      <xdr:col>10</xdr:col>
      <xdr:colOff>155575</xdr:colOff>
      <xdr:row>58</xdr:row>
      <xdr:rowOff>73885</xdr:rowOff>
    </xdr:to>
    <xdr:sp macro="" textlink="">
      <xdr:nvSpPr>
        <xdr:cNvPr id="358" name="フローチャート : 判断 357"/>
        <xdr:cNvSpPr/>
      </xdr:nvSpPr>
      <xdr:spPr>
        <a:xfrm>
          <a:off x="6921500" y="991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90412</xdr:rowOff>
    </xdr:from>
    <xdr:ext cx="534377" cy="259045"/>
    <xdr:sp macro="" textlink="">
      <xdr:nvSpPr>
        <xdr:cNvPr id="359" name="テキスト ボックス 358"/>
        <xdr:cNvSpPr txBox="1"/>
      </xdr:nvSpPr>
      <xdr:spPr>
        <a:xfrm>
          <a:off x="6705111" y="969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81614</xdr:rowOff>
    </xdr:from>
    <xdr:to>
      <xdr:col>15</xdr:col>
      <xdr:colOff>231775</xdr:colOff>
      <xdr:row>59</xdr:row>
      <xdr:rowOff>11764</xdr:rowOff>
    </xdr:to>
    <xdr:sp macro="" textlink="">
      <xdr:nvSpPr>
        <xdr:cNvPr id="365" name="円/楕円 364"/>
        <xdr:cNvSpPr/>
      </xdr:nvSpPr>
      <xdr:spPr>
        <a:xfrm>
          <a:off x="10426700" y="1002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167991</xdr:rowOff>
    </xdr:from>
    <xdr:ext cx="534377" cy="259045"/>
    <xdr:sp macro="" textlink="">
      <xdr:nvSpPr>
        <xdr:cNvPr id="366" name="普通建設事業費該当値テキスト"/>
        <xdr:cNvSpPr txBox="1"/>
      </xdr:nvSpPr>
      <xdr:spPr>
        <a:xfrm>
          <a:off x="10528300" y="994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42,231</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89801</xdr:rowOff>
    </xdr:from>
    <xdr:to>
      <xdr:col>14</xdr:col>
      <xdr:colOff>79375</xdr:colOff>
      <xdr:row>59</xdr:row>
      <xdr:rowOff>19951</xdr:rowOff>
    </xdr:to>
    <xdr:sp macro="" textlink="">
      <xdr:nvSpPr>
        <xdr:cNvPr id="367" name="円/楕円 366"/>
        <xdr:cNvSpPr/>
      </xdr:nvSpPr>
      <xdr:spPr>
        <a:xfrm>
          <a:off x="9588500" y="1003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11078</xdr:rowOff>
    </xdr:from>
    <xdr:ext cx="534377" cy="259045"/>
    <xdr:sp macro="" textlink="">
      <xdr:nvSpPr>
        <xdr:cNvPr id="368" name="テキスト ボックス 367"/>
        <xdr:cNvSpPr txBox="1"/>
      </xdr:nvSpPr>
      <xdr:spPr>
        <a:xfrm>
          <a:off x="9372111" y="1012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39,724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68571</xdr:rowOff>
    </xdr:from>
    <xdr:to>
      <xdr:col>12</xdr:col>
      <xdr:colOff>561975</xdr:colOff>
      <xdr:row>58</xdr:row>
      <xdr:rowOff>170171</xdr:rowOff>
    </xdr:to>
    <xdr:sp macro="" textlink="">
      <xdr:nvSpPr>
        <xdr:cNvPr id="369" name="円/楕円 368"/>
        <xdr:cNvSpPr/>
      </xdr:nvSpPr>
      <xdr:spPr>
        <a:xfrm>
          <a:off x="8699500" y="1001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161298</xdr:rowOff>
    </xdr:from>
    <xdr:ext cx="534377" cy="259045"/>
    <xdr:sp macro="" textlink="">
      <xdr:nvSpPr>
        <xdr:cNvPr id="370" name="テキスト ボックス 369"/>
        <xdr:cNvSpPr txBox="1"/>
      </xdr:nvSpPr>
      <xdr:spPr>
        <a:xfrm>
          <a:off x="8483111" y="1010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46,225</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138006</xdr:rowOff>
    </xdr:from>
    <xdr:to>
      <xdr:col>11</xdr:col>
      <xdr:colOff>358775</xdr:colOff>
      <xdr:row>58</xdr:row>
      <xdr:rowOff>68156</xdr:rowOff>
    </xdr:to>
    <xdr:sp macro="" textlink="">
      <xdr:nvSpPr>
        <xdr:cNvPr id="371" name="円/楕円 370"/>
        <xdr:cNvSpPr/>
      </xdr:nvSpPr>
      <xdr:spPr>
        <a:xfrm>
          <a:off x="7810500" y="99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59283</xdr:rowOff>
    </xdr:from>
    <xdr:ext cx="534377" cy="259045"/>
    <xdr:sp macro="" textlink="">
      <xdr:nvSpPr>
        <xdr:cNvPr id="372" name="テキスト ボックス 371"/>
        <xdr:cNvSpPr txBox="1"/>
      </xdr:nvSpPr>
      <xdr:spPr>
        <a:xfrm>
          <a:off x="7594111" y="1000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77,463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59851</xdr:rowOff>
    </xdr:from>
    <xdr:to>
      <xdr:col>10</xdr:col>
      <xdr:colOff>155575</xdr:colOff>
      <xdr:row>58</xdr:row>
      <xdr:rowOff>161451</xdr:rowOff>
    </xdr:to>
    <xdr:sp macro="" textlink="">
      <xdr:nvSpPr>
        <xdr:cNvPr id="373" name="円/楕円 372"/>
        <xdr:cNvSpPr/>
      </xdr:nvSpPr>
      <xdr:spPr>
        <a:xfrm>
          <a:off x="6921500" y="1000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152578</xdr:rowOff>
    </xdr:from>
    <xdr:ext cx="534377" cy="259045"/>
    <xdr:sp macro="" textlink="">
      <xdr:nvSpPr>
        <xdr:cNvPr id="374" name="テキスト ボックス 373"/>
        <xdr:cNvSpPr txBox="1"/>
      </xdr:nvSpPr>
      <xdr:spPr>
        <a:xfrm>
          <a:off x="6705111" y="1009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48,895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88" name="テキスト ボックス 387"/>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0" name="テキスト ボックス 389"/>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2" name="テキスト ボックス 391"/>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76450</xdr:rowOff>
    </xdr:from>
    <xdr:to>
      <xdr:col>15</xdr:col>
      <xdr:colOff>180340</xdr:colOff>
      <xdr:row>79</xdr:row>
      <xdr:rowOff>43848</xdr:rowOff>
    </xdr:to>
    <xdr:cxnSp macro="">
      <xdr:nvCxnSpPr>
        <xdr:cNvPr id="398" name="直線コネクタ 397"/>
        <xdr:cNvCxnSpPr/>
      </xdr:nvCxnSpPr>
      <xdr:spPr>
        <a:xfrm flipV="1">
          <a:off x="10475595" y="12249400"/>
          <a:ext cx="1270" cy="1338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47675</xdr:rowOff>
    </xdr:from>
    <xdr:ext cx="378565" cy="259045"/>
    <xdr:sp macro="" textlink="">
      <xdr:nvSpPr>
        <xdr:cNvPr id="399" name="普通建設事業費 （ うち新規整備　）最小値テキスト"/>
        <xdr:cNvSpPr txBox="1"/>
      </xdr:nvSpPr>
      <xdr:spPr>
        <a:xfrm>
          <a:off x="10528300" y="135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15</xdr:col>
      <xdr:colOff>92075</xdr:colOff>
      <xdr:row>79</xdr:row>
      <xdr:rowOff>43848</xdr:rowOff>
    </xdr:from>
    <xdr:to>
      <xdr:col>15</xdr:col>
      <xdr:colOff>269875</xdr:colOff>
      <xdr:row>79</xdr:row>
      <xdr:rowOff>43848</xdr:rowOff>
    </xdr:to>
    <xdr:cxnSp macro="">
      <xdr:nvCxnSpPr>
        <xdr:cNvPr id="400" name="直線コネクタ 399"/>
        <xdr:cNvCxnSpPr/>
      </xdr:nvCxnSpPr>
      <xdr:spPr>
        <a:xfrm>
          <a:off x="10388600" y="1358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23127</xdr:rowOff>
    </xdr:from>
    <xdr:ext cx="599010" cy="259045"/>
    <xdr:sp macro="" textlink="">
      <xdr:nvSpPr>
        <xdr:cNvPr id="401" name="普通建設事業費 （ うち新規整備　）最大値テキスト"/>
        <xdr:cNvSpPr txBox="1"/>
      </xdr:nvSpPr>
      <xdr:spPr>
        <a:xfrm>
          <a:off x="10528300" y="12024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351,601</a:t>
          </a:r>
          <a:endParaRPr kumimoji="1" lang="ja-JP" altLang="en-US" sz="1000" b="1">
            <a:latin typeface="ＭＳ Ｐゴシック"/>
          </a:endParaRPr>
        </a:p>
      </xdr:txBody>
    </xdr:sp>
    <xdr:clientData/>
  </xdr:oneCellAnchor>
  <xdr:twoCellAnchor>
    <xdr:from>
      <xdr:col>15</xdr:col>
      <xdr:colOff>92075</xdr:colOff>
      <xdr:row>71</xdr:row>
      <xdr:rowOff>76450</xdr:rowOff>
    </xdr:from>
    <xdr:to>
      <xdr:col>15</xdr:col>
      <xdr:colOff>269875</xdr:colOff>
      <xdr:row>71</xdr:row>
      <xdr:rowOff>76450</xdr:rowOff>
    </xdr:to>
    <xdr:cxnSp macro="">
      <xdr:nvCxnSpPr>
        <xdr:cNvPr id="402" name="直線コネクタ 401"/>
        <xdr:cNvCxnSpPr/>
      </xdr:nvCxnSpPr>
      <xdr:spPr>
        <a:xfrm>
          <a:off x="10388600" y="1224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125310</xdr:rowOff>
    </xdr:from>
    <xdr:to>
      <xdr:col>15</xdr:col>
      <xdr:colOff>180975</xdr:colOff>
      <xdr:row>79</xdr:row>
      <xdr:rowOff>23233</xdr:rowOff>
    </xdr:to>
    <xdr:cxnSp macro="">
      <xdr:nvCxnSpPr>
        <xdr:cNvPr id="403" name="直線コネクタ 402"/>
        <xdr:cNvCxnSpPr/>
      </xdr:nvCxnSpPr>
      <xdr:spPr>
        <a:xfrm>
          <a:off x="9639300" y="13498410"/>
          <a:ext cx="838200" cy="6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135273</xdr:rowOff>
    </xdr:from>
    <xdr:ext cx="534377" cy="259045"/>
    <xdr:sp macro="" textlink="">
      <xdr:nvSpPr>
        <xdr:cNvPr id="404" name="普通建設事業費 （ うち新規整備　）平均値テキスト"/>
        <xdr:cNvSpPr txBox="1"/>
      </xdr:nvSpPr>
      <xdr:spPr>
        <a:xfrm>
          <a:off x="10528300" y="133369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13,833</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112396</xdr:rowOff>
    </xdr:from>
    <xdr:to>
      <xdr:col>15</xdr:col>
      <xdr:colOff>231775</xdr:colOff>
      <xdr:row>79</xdr:row>
      <xdr:rowOff>42546</xdr:rowOff>
    </xdr:to>
    <xdr:sp macro="" textlink="">
      <xdr:nvSpPr>
        <xdr:cNvPr id="405" name="フローチャート : 判断 404"/>
        <xdr:cNvSpPr/>
      </xdr:nvSpPr>
      <xdr:spPr>
        <a:xfrm>
          <a:off x="10426700" y="13485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101433</xdr:rowOff>
    </xdr:from>
    <xdr:to>
      <xdr:col>14</xdr:col>
      <xdr:colOff>28575</xdr:colOff>
      <xdr:row>78</xdr:row>
      <xdr:rowOff>125310</xdr:rowOff>
    </xdr:to>
    <xdr:cxnSp macro="">
      <xdr:nvCxnSpPr>
        <xdr:cNvPr id="406" name="直線コネクタ 405"/>
        <xdr:cNvCxnSpPr/>
      </xdr:nvCxnSpPr>
      <xdr:spPr>
        <a:xfrm>
          <a:off x="8750300" y="13474533"/>
          <a:ext cx="889000" cy="2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11092</xdr:rowOff>
    </xdr:from>
    <xdr:to>
      <xdr:col>14</xdr:col>
      <xdr:colOff>79375</xdr:colOff>
      <xdr:row>78</xdr:row>
      <xdr:rowOff>112692</xdr:rowOff>
    </xdr:to>
    <xdr:sp macro="" textlink="">
      <xdr:nvSpPr>
        <xdr:cNvPr id="407" name="フローチャート : 判断 406"/>
        <xdr:cNvSpPr/>
      </xdr:nvSpPr>
      <xdr:spPr>
        <a:xfrm>
          <a:off x="9588500" y="1338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129219</xdr:rowOff>
    </xdr:from>
    <xdr:ext cx="534377" cy="259045"/>
    <xdr:sp macro="" textlink="">
      <xdr:nvSpPr>
        <xdr:cNvPr id="408" name="テキスト ボックス 407"/>
        <xdr:cNvSpPr txBox="1"/>
      </xdr:nvSpPr>
      <xdr:spPr>
        <a:xfrm>
          <a:off x="9372111" y="1315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137858</xdr:rowOff>
    </xdr:from>
    <xdr:to>
      <xdr:col>12</xdr:col>
      <xdr:colOff>561975</xdr:colOff>
      <xdr:row>78</xdr:row>
      <xdr:rowOff>68008</xdr:rowOff>
    </xdr:to>
    <xdr:sp macro="" textlink="">
      <xdr:nvSpPr>
        <xdr:cNvPr id="409" name="フローチャート : 判断 408"/>
        <xdr:cNvSpPr/>
      </xdr:nvSpPr>
      <xdr:spPr>
        <a:xfrm>
          <a:off x="8699500" y="1333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84535</xdr:rowOff>
    </xdr:from>
    <xdr:ext cx="534377" cy="259045"/>
    <xdr:sp macro="" textlink="">
      <xdr:nvSpPr>
        <xdr:cNvPr id="410" name="テキスト ボックス 409"/>
        <xdr:cNvSpPr txBox="1"/>
      </xdr:nvSpPr>
      <xdr:spPr>
        <a:xfrm>
          <a:off x="8483111" y="1311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143883</xdr:rowOff>
    </xdr:from>
    <xdr:to>
      <xdr:col>15</xdr:col>
      <xdr:colOff>231775</xdr:colOff>
      <xdr:row>79</xdr:row>
      <xdr:rowOff>74033</xdr:rowOff>
    </xdr:to>
    <xdr:sp macro="" textlink="">
      <xdr:nvSpPr>
        <xdr:cNvPr id="416" name="円/楕円 415"/>
        <xdr:cNvSpPr/>
      </xdr:nvSpPr>
      <xdr:spPr>
        <a:xfrm>
          <a:off x="10426700" y="1351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90824</xdr:rowOff>
    </xdr:from>
    <xdr:ext cx="469744" cy="259045"/>
    <xdr:sp macro="" textlink="">
      <xdr:nvSpPr>
        <xdr:cNvPr id="417" name="普通建設事業費 （ うち新規整備　）該当値テキスト"/>
        <xdr:cNvSpPr txBox="1"/>
      </xdr:nvSpPr>
      <xdr:spPr>
        <a:xfrm>
          <a:off x="10528300" y="13463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5,569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74510</xdr:rowOff>
    </xdr:from>
    <xdr:to>
      <xdr:col>14</xdr:col>
      <xdr:colOff>79375</xdr:colOff>
      <xdr:row>79</xdr:row>
      <xdr:rowOff>4660</xdr:rowOff>
    </xdr:to>
    <xdr:sp macro="" textlink="">
      <xdr:nvSpPr>
        <xdr:cNvPr id="418" name="円/楕円 417"/>
        <xdr:cNvSpPr/>
      </xdr:nvSpPr>
      <xdr:spPr>
        <a:xfrm>
          <a:off x="9588500" y="1344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167237</xdr:rowOff>
    </xdr:from>
    <xdr:ext cx="534377" cy="259045"/>
    <xdr:sp macro="" textlink="">
      <xdr:nvSpPr>
        <xdr:cNvPr id="419" name="テキスト ボックス 418"/>
        <xdr:cNvSpPr txBox="1"/>
      </xdr:nvSpPr>
      <xdr:spPr>
        <a:xfrm>
          <a:off x="9372111" y="1354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23,777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50633</xdr:rowOff>
    </xdr:from>
    <xdr:to>
      <xdr:col>12</xdr:col>
      <xdr:colOff>561975</xdr:colOff>
      <xdr:row>78</xdr:row>
      <xdr:rowOff>152233</xdr:rowOff>
    </xdr:to>
    <xdr:sp macro="" textlink="">
      <xdr:nvSpPr>
        <xdr:cNvPr id="420" name="円/楕円 419"/>
        <xdr:cNvSpPr/>
      </xdr:nvSpPr>
      <xdr:spPr>
        <a:xfrm>
          <a:off x="8699500" y="1342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143360</xdr:rowOff>
    </xdr:from>
    <xdr:ext cx="534377" cy="259045"/>
    <xdr:sp macro="" textlink="">
      <xdr:nvSpPr>
        <xdr:cNvPr id="421" name="テキスト ボックス 420"/>
        <xdr:cNvSpPr txBox="1"/>
      </xdr:nvSpPr>
      <xdr:spPr>
        <a:xfrm>
          <a:off x="8483111" y="13516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30,044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2" name="直線コネクタ 43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3" name="テキスト ボックス 43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4" name="直線コネクタ 43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5" name="テキスト ボックス 43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6" name="直線コネクタ 43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37" name="テキスト ボックス 43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8" name="直線コネクタ 43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39" name="テキスト ボックス 43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0" name="直線コネクタ 43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1" name="テキスト ボックス 44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49568</xdr:rowOff>
    </xdr:from>
    <xdr:to>
      <xdr:col>15</xdr:col>
      <xdr:colOff>180340</xdr:colOff>
      <xdr:row>98</xdr:row>
      <xdr:rowOff>55042</xdr:rowOff>
    </xdr:to>
    <xdr:cxnSp macro="">
      <xdr:nvCxnSpPr>
        <xdr:cNvPr id="445" name="直線コネクタ 444"/>
        <xdr:cNvCxnSpPr/>
      </xdr:nvCxnSpPr>
      <xdr:spPr>
        <a:xfrm flipV="1">
          <a:off x="10475595" y="15651518"/>
          <a:ext cx="1270" cy="1205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58869</xdr:rowOff>
    </xdr:from>
    <xdr:ext cx="534377" cy="259045"/>
    <xdr:sp macro="" textlink="">
      <xdr:nvSpPr>
        <xdr:cNvPr id="446" name="普通建設事業費 （ うち更新整備　）最小値テキスト"/>
        <xdr:cNvSpPr txBox="1"/>
      </xdr:nvSpPr>
      <xdr:spPr>
        <a:xfrm>
          <a:off x="10528300" y="1686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12,666</a:t>
          </a:r>
          <a:endParaRPr kumimoji="1" lang="ja-JP" altLang="en-US" sz="1000" b="1">
            <a:latin typeface="ＭＳ Ｐゴシック"/>
          </a:endParaRPr>
        </a:p>
      </xdr:txBody>
    </xdr:sp>
    <xdr:clientData/>
  </xdr:oneCellAnchor>
  <xdr:twoCellAnchor>
    <xdr:from>
      <xdr:col>15</xdr:col>
      <xdr:colOff>92075</xdr:colOff>
      <xdr:row>98</xdr:row>
      <xdr:rowOff>55042</xdr:rowOff>
    </xdr:from>
    <xdr:to>
      <xdr:col>15</xdr:col>
      <xdr:colOff>269875</xdr:colOff>
      <xdr:row>98</xdr:row>
      <xdr:rowOff>55042</xdr:rowOff>
    </xdr:to>
    <xdr:cxnSp macro="">
      <xdr:nvCxnSpPr>
        <xdr:cNvPr id="447" name="直線コネクタ 446"/>
        <xdr:cNvCxnSpPr/>
      </xdr:nvCxnSpPr>
      <xdr:spPr>
        <a:xfrm>
          <a:off x="10388600" y="1685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167695</xdr:rowOff>
    </xdr:from>
    <xdr:ext cx="599010" cy="259045"/>
    <xdr:sp macro="" textlink="">
      <xdr:nvSpPr>
        <xdr:cNvPr id="448" name="普通建設事業費 （ うち更新整備　）最大値テキスト"/>
        <xdr:cNvSpPr txBox="1"/>
      </xdr:nvSpPr>
      <xdr:spPr>
        <a:xfrm>
          <a:off x="10528300" y="15426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107,597</a:t>
          </a:r>
          <a:endParaRPr kumimoji="1" lang="ja-JP" altLang="en-US" sz="1000" b="1">
            <a:latin typeface="ＭＳ Ｐゴシック"/>
          </a:endParaRPr>
        </a:p>
      </xdr:txBody>
    </xdr:sp>
    <xdr:clientData/>
  </xdr:oneCellAnchor>
  <xdr:twoCellAnchor>
    <xdr:from>
      <xdr:col>15</xdr:col>
      <xdr:colOff>92075</xdr:colOff>
      <xdr:row>91</xdr:row>
      <xdr:rowOff>49568</xdr:rowOff>
    </xdr:from>
    <xdr:to>
      <xdr:col>15</xdr:col>
      <xdr:colOff>269875</xdr:colOff>
      <xdr:row>91</xdr:row>
      <xdr:rowOff>49568</xdr:rowOff>
    </xdr:to>
    <xdr:cxnSp macro="">
      <xdr:nvCxnSpPr>
        <xdr:cNvPr id="449" name="直線コネクタ 448"/>
        <xdr:cNvCxnSpPr/>
      </xdr:nvCxnSpPr>
      <xdr:spPr>
        <a:xfrm>
          <a:off x="10388600" y="15651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26403</xdr:rowOff>
    </xdr:from>
    <xdr:to>
      <xdr:col>15</xdr:col>
      <xdr:colOff>180975</xdr:colOff>
      <xdr:row>99</xdr:row>
      <xdr:rowOff>2984</xdr:rowOff>
    </xdr:to>
    <xdr:cxnSp macro="">
      <xdr:nvCxnSpPr>
        <xdr:cNvPr id="450" name="直線コネクタ 449"/>
        <xdr:cNvCxnSpPr/>
      </xdr:nvCxnSpPr>
      <xdr:spPr>
        <a:xfrm flipV="1">
          <a:off x="9639300" y="16657053"/>
          <a:ext cx="838200" cy="31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130839</xdr:rowOff>
    </xdr:from>
    <xdr:ext cx="534377" cy="259045"/>
    <xdr:sp macro="" textlink="">
      <xdr:nvSpPr>
        <xdr:cNvPr id="451" name="普通建設事業費 （ うち更新整備　）平均値テキスト"/>
        <xdr:cNvSpPr txBox="1"/>
      </xdr:nvSpPr>
      <xdr:spPr>
        <a:xfrm>
          <a:off x="10528300" y="16247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44,999</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107962</xdr:rowOff>
    </xdr:from>
    <xdr:to>
      <xdr:col>15</xdr:col>
      <xdr:colOff>231775</xdr:colOff>
      <xdr:row>96</xdr:row>
      <xdr:rowOff>38112</xdr:rowOff>
    </xdr:to>
    <xdr:sp macro="" textlink="">
      <xdr:nvSpPr>
        <xdr:cNvPr id="452" name="フローチャート : 判断 451"/>
        <xdr:cNvSpPr/>
      </xdr:nvSpPr>
      <xdr:spPr>
        <a:xfrm>
          <a:off x="10426700" y="1639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123330</xdr:rowOff>
    </xdr:from>
    <xdr:to>
      <xdr:col>14</xdr:col>
      <xdr:colOff>28575</xdr:colOff>
      <xdr:row>99</xdr:row>
      <xdr:rowOff>2984</xdr:rowOff>
    </xdr:to>
    <xdr:cxnSp macro="">
      <xdr:nvCxnSpPr>
        <xdr:cNvPr id="453" name="直線コネクタ 452"/>
        <xdr:cNvCxnSpPr/>
      </xdr:nvCxnSpPr>
      <xdr:spPr>
        <a:xfrm>
          <a:off x="8750300" y="16925430"/>
          <a:ext cx="889000" cy="5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106972</xdr:rowOff>
    </xdr:from>
    <xdr:to>
      <xdr:col>14</xdr:col>
      <xdr:colOff>79375</xdr:colOff>
      <xdr:row>97</xdr:row>
      <xdr:rowOff>37122</xdr:rowOff>
    </xdr:to>
    <xdr:sp macro="" textlink="">
      <xdr:nvSpPr>
        <xdr:cNvPr id="454" name="フローチャート : 判断 453"/>
        <xdr:cNvSpPr/>
      </xdr:nvSpPr>
      <xdr:spPr>
        <a:xfrm>
          <a:off x="9588500" y="1656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53649</xdr:rowOff>
    </xdr:from>
    <xdr:ext cx="534377" cy="259045"/>
    <xdr:sp macro="" textlink="">
      <xdr:nvSpPr>
        <xdr:cNvPr id="455" name="テキスト ボックス 454"/>
        <xdr:cNvSpPr txBox="1"/>
      </xdr:nvSpPr>
      <xdr:spPr>
        <a:xfrm>
          <a:off x="9372111" y="1634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48374</xdr:rowOff>
    </xdr:from>
    <xdr:to>
      <xdr:col>12</xdr:col>
      <xdr:colOff>561975</xdr:colOff>
      <xdr:row>96</xdr:row>
      <xdr:rowOff>149974</xdr:rowOff>
    </xdr:to>
    <xdr:sp macro="" textlink="">
      <xdr:nvSpPr>
        <xdr:cNvPr id="456" name="フローチャート : 判断 455"/>
        <xdr:cNvSpPr/>
      </xdr:nvSpPr>
      <xdr:spPr>
        <a:xfrm>
          <a:off x="8699500" y="165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166501</xdr:rowOff>
    </xdr:from>
    <xdr:ext cx="534377" cy="259045"/>
    <xdr:sp macro="" textlink="">
      <xdr:nvSpPr>
        <xdr:cNvPr id="457" name="テキスト ボックス 456"/>
        <xdr:cNvSpPr txBox="1"/>
      </xdr:nvSpPr>
      <xdr:spPr>
        <a:xfrm>
          <a:off x="8483111" y="1628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147053</xdr:rowOff>
    </xdr:from>
    <xdr:to>
      <xdr:col>15</xdr:col>
      <xdr:colOff>231775</xdr:colOff>
      <xdr:row>97</xdr:row>
      <xdr:rowOff>77203</xdr:rowOff>
    </xdr:to>
    <xdr:sp macro="" textlink="">
      <xdr:nvSpPr>
        <xdr:cNvPr id="463" name="円/楕円 462"/>
        <xdr:cNvSpPr/>
      </xdr:nvSpPr>
      <xdr:spPr>
        <a:xfrm>
          <a:off x="10426700" y="1660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125480</xdr:rowOff>
    </xdr:from>
    <xdr:ext cx="534377" cy="259045"/>
    <xdr:sp macro="" textlink="">
      <xdr:nvSpPr>
        <xdr:cNvPr id="464" name="普通建設事業費 （ うち更新整備　）該当値テキスト"/>
        <xdr:cNvSpPr txBox="1"/>
      </xdr:nvSpPr>
      <xdr:spPr>
        <a:xfrm>
          <a:off x="10528300" y="1658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28,421</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123634</xdr:rowOff>
    </xdr:from>
    <xdr:to>
      <xdr:col>14</xdr:col>
      <xdr:colOff>79375</xdr:colOff>
      <xdr:row>99</xdr:row>
      <xdr:rowOff>53784</xdr:rowOff>
    </xdr:to>
    <xdr:sp macro="" textlink="">
      <xdr:nvSpPr>
        <xdr:cNvPr id="465" name="円/楕円 464"/>
        <xdr:cNvSpPr/>
      </xdr:nvSpPr>
      <xdr:spPr>
        <a:xfrm>
          <a:off x="9588500" y="1692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99</xdr:row>
      <xdr:rowOff>44911</xdr:rowOff>
    </xdr:from>
    <xdr:ext cx="469744" cy="259045"/>
    <xdr:sp macro="" textlink="">
      <xdr:nvSpPr>
        <xdr:cNvPr id="466" name="テキスト ボックス 465"/>
        <xdr:cNvSpPr txBox="1"/>
      </xdr:nvSpPr>
      <xdr:spPr>
        <a:xfrm>
          <a:off x="9404427" y="17018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3,265</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72530</xdr:rowOff>
    </xdr:from>
    <xdr:to>
      <xdr:col>12</xdr:col>
      <xdr:colOff>561975</xdr:colOff>
      <xdr:row>99</xdr:row>
      <xdr:rowOff>2680</xdr:rowOff>
    </xdr:to>
    <xdr:sp macro="" textlink="">
      <xdr:nvSpPr>
        <xdr:cNvPr id="467" name="円/楕円 466"/>
        <xdr:cNvSpPr/>
      </xdr:nvSpPr>
      <xdr:spPr>
        <a:xfrm>
          <a:off x="8699500" y="1687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98</xdr:row>
      <xdr:rowOff>165257</xdr:rowOff>
    </xdr:from>
    <xdr:ext cx="469744" cy="259045"/>
    <xdr:sp macro="" textlink="">
      <xdr:nvSpPr>
        <xdr:cNvPr id="468" name="テキスト ボックス 467"/>
        <xdr:cNvSpPr txBox="1"/>
      </xdr:nvSpPr>
      <xdr:spPr>
        <a:xfrm>
          <a:off x="8515427" y="1696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9" name="正方形/長方形 46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0" name="正方形/長方形 46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1" name="正方形/長方形 47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2" name="正方形/長方形 47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3" name="正方形/長方形 47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4" name="正方形/長方形 47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5" name="正方形/長方形 47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6" name="正方形/長方形 47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7" name="テキスト ボックス 47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8" name="直線コネクタ 47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79" name="直線コネクタ 47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0" name="テキスト ボックス 47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1" name="直線コネクタ 48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82" name="テキスト ボックス 481"/>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3" name="直線コネクタ 48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84" name="テキスト ボックス 483"/>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5" name="直線コネクタ 48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86" name="テキスト ボックス 485"/>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87" name="直線コネクタ 48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488" name="テキスト ボックス 487"/>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89" name="直線コネクタ 48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490" name="テキスト ボックス 489"/>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1" name="直線コネクタ 49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2" name="テキスト ボックス 49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144582</xdr:rowOff>
    </xdr:from>
    <xdr:to>
      <xdr:col>23</xdr:col>
      <xdr:colOff>516889</xdr:colOff>
      <xdr:row>39</xdr:row>
      <xdr:rowOff>98878</xdr:rowOff>
    </xdr:to>
    <xdr:cxnSp macro="">
      <xdr:nvCxnSpPr>
        <xdr:cNvPr id="494" name="直線コネクタ 493"/>
        <xdr:cNvCxnSpPr/>
      </xdr:nvCxnSpPr>
      <xdr:spPr>
        <a:xfrm flipV="1">
          <a:off x="16317595" y="5288082"/>
          <a:ext cx="1269" cy="149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49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6" name="直線コネクタ 49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91259</xdr:rowOff>
    </xdr:from>
    <xdr:ext cx="534377" cy="259045"/>
    <xdr:sp macro="" textlink="">
      <xdr:nvSpPr>
        <xdr:cNvPr id="497" name="災害復旧事業費最大値テキスト"/>
        <xdr:cNvSpPr txBox="1"/>
      </xdr:nvSpPr>
      <xdr:spPr>
        <a:xfrm>
          <a:off x="16370300" y="506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91,701</a:t>
          </a:r>
          <a:endParaRPr kumimoji="1" lang="ja-JP" altLang="en-US" sz="1000" b="1">
            <a:latin typeface="ＭＳ Ｐゴシック"/>
          </a:endParaRPr>
        </a:p>
      </xdr:txBody>
    </xdr:sp>
    <xdr:clientData/>
  </xdr:oneCellAnchor>
  <xdr:twoCellAnchor>
    <xdr:from>
      <xdr:col>23</xdr:col>
      <xdr:colOff>428625</xdr:colOff>
      <xdr:row>30</xdr:row>
      <xdr:rowOff>144582</xdr:rowOff>
    </xdr:from>
    <xdr:to>
      <xdr:col>23</xdr:col>
      <xdr:colOff>606425</xdr:colOff>
      <xdr:row>30</xdr:row>
      <xdr:rowOff>144582</xdr:rowOff>
    </xdr:to>
    <xdr:cxnSp macro="">
      <xdr:nvCxnSpPr>
        <xdr:cNvPr id="498" name="直線コネクタ 497"/>
        <xdr:cNvCxnSpPr/>
      </xdr:nvCxnSpPr>
      <xdr:spPr>
        <a:xfrm>
          <a:off x="16230600" y="528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78076</xdr:rowOff>
    </xdr:from>
    <xdr:to>
      <xdr:col>23</xdr:col>
      <xdr:colOff>517525</xdr:colOff>
      <xdr:row>39</xdr:row>
      <xdr:rowOff>65094</xdr:rowOff>
    </xdr:to>
    <xdr:cxnSp macro="">
      <xdr:nvCxnSpPr>
        <xdr:cNvPr id="499" name="直線コネクタ 498"/>
        <xdr:cNvCxnSpPr/>
      </xdr:nvCxnSpPr>
      <xdr:spPr>
        <a:xfrm flipV="1">
          <a:off x="15481300" y="6078826"/>
          <a:ext cx="838200" cy="67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126208</xdr:rowOff>
    </xdr:from>
    <xdr:ext cx="469744" cy="259045"/>
    <xdr:sp macro="" textlink="">
      <xdr:nvSpPr>
        <xdr:cNvPr id="500" name="災害復旧事業費平均値テキスト"/>
        <xdr:cNvSpPr txBox="1"/>
      </xdr:nvSpPr>
      <xdr:spPr>
        <a:xfrm>
          <a:off x="16370300" y="6641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4,394</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147781</xdr:rowOff>
    </xdr:from>
    <xdr:to>
      <xdr:col>23</xdr:col>
      <xdr:colOff>568325</xdr:colOff>
      <xdr:row>39</xdr:row>
      <xdr:rowOff>77931</xdr:rowOff>
    </xdr:to>
    <xdr:sp macro="" textlink="">
      <xdr:nvSpPr>
        <xdr:cNvPr id="501" name="フローチャート : 判断 500"/>
        <xdr:cNvSpPr/>
      </xdr:nvSpPr>
      <xdr:spPr>
        <a:xfrm>
          <a:off x="16268700" y="666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65094</xdr:rowOff>
    </xdr:from>
    <xdr:to>
      <xdr:col>22</xdr:col>
      <xdr:colOff>365125</xdr:colOff>
      <xdr:row>39</xdr:row>
      <xdr:rowOff>98340</xdr:rowOff>
    </xdr:to>
    <xdr:cxnSp macro="">
      <xdr:nvCxnSpPr>
        <xdr:cNvPr id="502" name="直線コネクタ 501"/>
        <xdr:cNvCxnSpPr/>
      </xdr:nvCxnSpPr>
      <xdr:spPr>
        <a:xfrm flipV="1">
          <a:off x="14592300" y="6751644"/>
          <a:ext cx="889000" cy="3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138425</xdr:rowOff>
    </xdr:from>
    <xdr:to>
      <xdr:col>22</xdr:col>
      <xdr:colOff>415925</xdr:colOff>
      <xdr:row>39</xdr:row>
      <xdr:rowOff>68575</xdr:rowOff>
    </xdr:to>
    <xdr:sp macro="" textlink="">
      <xdr:nvSpPr>
        <xdr:cNvPr id="503" name="フローチャート : 判断 502"/>
        <xdr:cNvSpPr/>
      </xdr:nvSpPr>
      <xdr:spPr>
        <a:xfrm>
          <a:off x="15430500" y="665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85101</xdr:rowOff>
    </xdr:from>
    <xdr:ext cx="469744" cy="259045"/>
    <xdr:sp macro="" textlink="">
      <xdr:nvSpPr>
        <xdr:cNvPr id="504" name="テキスト ボックス 503"/>
        <xdr:cNvSpPr txBox="1"/>
      </xdr:nvSpPr>
      <xdr:spPr>
        <a:xfrm>
          <a:off x="15246427" y="642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96935</xdr:rowOff>
    </xdr:from>
    <xdr:to>
      <xdr:col>21</xdr:col>
      <xdr:colOff>161925</xdr:colOff>
      <xdr:row>39</xdr:row>
      <xdr:rowOff>98340</xdr:rowOff>
    </xdr:to>
    <xdr:cxnSp macro="">
      <xdr:nvCxnSpPr>
        <xdr:cNvPr id="505" name="直線コネクタ 504"/>
        <xdr:cNvCxnSpPr/>
      </xdr:nvCxnSpPr>
      <xdr:spPr>
        <a:xfrm>
          <a:off x="13703300" y="6783485"/>
          <a:ext cx="88900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87088</xdr:rowOff>
    </xdr:from>
    <xdr:to>
      <xdr:col>21</xdr:col>
      <xdr:colOff>212725</xdr:colOff>
      <xdr:row>39</xdr:row>
      <xdr:rowOff>17238</xdr:rowOff>
    </xdr:to>
    <xdr:sp macro="" textlink="">
      <xdr:nvSpPr>
        <xdr:cNvPr id="506" name="フローチャート : 判断 505"/>
        <xdr:cNvSpPr/>
      </xdr:nvSpPr>
      <xdr:spPr>
        <a:xfrm>
          <a:off x="14541500" y="66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33765</xdr:rowOff>
    </xdr:from>
    <xdr:ext cx="469744" cy="259045"/>
    <xdr:sp macro="" textlink="">
      <xdr:nvSpPr>
        <xdr:cNvPr id="507" name="テキスト ボックス 506"/>
        <xdr:cNvSpPr txBox="1"/>
      </xdr:nvSpPr>
      <xdr:spPr>
        <a:xfrm>
          <a:off x="14357427" y="63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92135</xdr:rowOff>
    </xdr:from>
    <xdr:to>
      <xdr:col>19</xdr:col>
      <xdr:colOff>644525</xdr:colOff>
      <xdr:row>39</xdr:row>
      <xdr:rowOff>96935</xdr:rowOff>
    </xdr:to>
    <xdr:cxnSp macro="">
      <xdr:nvCxnSpPr>
        <xdr:cNvPr id="508" name="直線コネクタ 507"/>
        <xdr:cNvCxnSpPr/>
      </xdr:nvCxnSpPr>
      <xdr:spPr>
        <a:xfrm>
          <a:off x="12814300" y="6778685"/>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90386</xdr:rowOff>
    </xdr:from>
    <xdr:to>
      <xdr:col>20</xdr:col>
      <xdr:colOff>9525</xdr:colOff>
      <xdr:row>39</xdr:row>
      <xdr:rowOff>20536</xdr:rowOff>
    </xdr:to>
    <xdr:sp macro="" textlink="">
      <xdr:nvSpPr>
        <xdr:cNvPr id="509" name="フローチャート : 判断 508"/>
        <xdr:cNvSpPr/>
      </xdr:nvSpPr>
      <xdr:spPr>
        <a:xfrm>
          <a:off x="13652500" y="660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37063</xdr:rowOff>
    </xdr:from>
    <xdr:ext cx="469744" cy="259045"/>
    <xdr:sp macro="" textlink="">
      <xdr:nvSpPr>
        <xdr:cNvPr id="510" name="テキスト ボックス 509"/>
        <xdr:cNvSpPr txBox="1"/>
      </xdr:nvSpPr>
      <xdr:spPr>
        <a:xfrm>
          <a:off x="13468427" y="638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36567</xdr:rowOff>
    </xdr:from>
    <xdr:to>
      <xdr:col>18</xdr:col>
      <xdr:colOff>492125</xdr:colOff>
      <xdr:row>38</xdr:row>
      <xdr:rowOff>138167</xdr:rowOff>
    </xdr:to>
    <xdr:sp macro="" textlink="">
      <xdr:nvSpPr>
        <xdr:cNvPr id="511" name="フローチャート : 判断 510"/>
        <xdr:cNvSpPr/>
      </xdr:nvSpPr>
      <xdr:spPr>
        <a:xfrm>
          <a:off x="12763500" y="655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154694</xdr:rowOff>
    </xdr:from>
    <xdr:ext cx="534377" cy="259045"/>
    <xdr:sp macro="" textlink="">
      <xdr:nvSpPr>
        <xdr:cNvPr id="512" name="テキスト ボックス 511"/>
        <xdr:cNvSpPr txBox="1"/>
      </xdr:nvSpPr>
      <xdr:spPr>
        <a:xfrm>
          <a:off x="12547111" y="632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3" name="テキスト ボックス 51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4" name="テキスト ボックス 51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5" name="テキスト ボックス 51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6" name="テキスト ボックス 51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7" name="テキスト ボックス 51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35</xdr:row>
      <xdr:rowOff>27276</xdr:rowOff>
    </xdr:from>
    <xdr:to>
      <xdr:col>23</xdr:col>
      <xdr:colOff>568325</xdr:colOff>
      <xdr:row>35</xdr:row>
      <xdr:rowOff>128876</xdr:rowOff>
    </xdr:to>
    <xdr:sp macro="" textlink="">
      <xdr:nvSpPr>
        <xdr:cNvPr id="518" name="円/楕円 517"/>
        <xdr:cNvSpPr/>
      </xdr:nvSpPr>
      <xdr:spPr>
        <a:xfrm>
          <a:off x="16268700" y="602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50153</xdr:rowOff>
    </xdr:from>
    <xdr:ext cx="534377" cy="259045"/>
    <xdr:sp macro="" textlink="">
      <xdr:nvSpPr>
        <xdr:cNvPr id="519" name="災害復旧事業費該当値テキスト"/>
        <xdr:cNvSpPr txBox="1"/>
      </xdr:nvSpPr>
      <xdr:spPr>
        <a:xfrm>
          <a:off x="16370300" y="587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43,274</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14294</xdr:rowOff>
    </xdr:from>
    <xdr:to>
      <xdr:col>22</xdr:col>
      <xdr:colOff>415925</xdr:colOff>
      <xdr:row>39</xdr:row>
      <xdr:rowOff>115894</xdr:rowOff>
    </xdr:to>
    <xdr:sp macro="" textlink="">
      <xdr:nvSpPr>
        <xdr:cNvPr id="520" name="円/楕円 519"/>
        <xdr:cNvSpPr/>
      </xdr:nvSpPr>
      <xdr:spPr>
        <a:xfrm>
          <a:off x="15430500" y="67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107021</xdr:rowOff>
    </xdr:from>
    <xdr:ext cx="469744" cy="259045"/>
    <xdr:sp macro="" textlink="">
      <xdr:nvSpPr>
        <xdr:cNvPr id="521" name="テキスト ボックス 520"/>
        <xdr:cNvSpPr txBox="1"/>
      </xdr:nvSpPr>
      <xdr:spPr>
        <a:xfrm>
          <a:off x="15246427" y="6793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2,069</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47540</xdr:rowOff>
    </xdr:from>
    <xdr:to>
      <xdr:col>21</xdr:col>
      <xdr:colOff>212725</xdr:colOff>
      <xdr:row>39</xdr:row>
      <xdr:rowOff>149140</xdr:rowOff>
    </xdr:to>
    <xdr:sp macro="" textlink="">
      <xdr:nvSpPr>
        <xdr:cNvPr id="522" name="円/楕円 521"/>
        <xdr:cNvSpPr/>
      </xdr:nvSpPr>
      <xdr:spPr>
        <a:xfrm>
          <a:off x="14541500" y="673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140267</xdr:rowOff>
    </xdr:from>
    <xdr:ext cx="313932" cy="259045"/>
    <xdr:sp macro="" textlink="">
      <xdr:nvSpPr>
        <xdr:cNvPr id="523" name="テキスト ボックス 522"/>
        <xdr:cNvSpPr txBox="1"/>
      </xdr:nvSpPr>
      <xdr:spPr>
        <a:xfrm>
          <a:off x="14435333" y="68268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46135</xdr:rowOff>
    </xdr:from>
    <xdr:to>
      <xdr:col>20</xdr:col>
      <xdr:colOff>9525</xdr:colOff>
      <xdr:row>39</xdr:row>
      <xdr:rowOff>147735</xdr:rowOff>
    </xdr:to>
    <xdr:sp macro="" textlink="">
      <xdr:nvSpPr>
        <xdr:cNvPr id="524" name="円/楕円 523"/>
        <xdr:cNvSpPr/>
      </xdr:nvSpPr>
      <xdr:spPr>
        <a:xfrm>
          <a:off x="13652500" y="673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138862</xdr:rowOff>
    </xdr:from>
    <xdr:ext cx="378565" cy="259045"/>
    <xdr:sp macro="" textlink="">
      <xdr:nvSpPr>
        <xdr:cNvPr id="525" name="テキスト ボックス 524"/>
        <xdr:cNvSpPr txBox="1"/>
      </xdr:nvSpPr>
      <xdr:spPr>
        <a:xfrm>
          <a:off x="13514017" y="6825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41335</xdr:rowOff>
    </xdr:from>
    <xdr:to>
      <xdr:col>18</xdr:col>
      <xdr:colOff>492125</xdr:colOff>
      <xdr:row>39</xdr:row>
      <xdr:rowOff>142935</xdr:rowOff>
    </xdr:to>
    <xdr:sp macro="" textlink="">
      <xdr:nvSpPr>
        <xdr:cNvPr id="526" name="円/楕円 525"/>
        <xdr:cNvSpPr/>
      </xdr:nvSpPr>
      <xdr:spPr>
        <a:xfrm>
          <a:off x="12763500" y="672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134062</xdr:rowOff>
    </xdr:from>
    <xdr:ext cx="378565" cy="259045"/>
    <xdr:sp macro="" textlink="">
      <xdr:nvSpPr>
        <xdr:cNvPr id="527" name="テキスト ボックス 526"/>
        <xdr:cNvSpPr txBox="1"/>
      </xdr:nvSpPr>
      <xdr:spPr>
        <a:xfrm>
          <a:off x="12625017" y="6820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8" name="正方形/長方形 52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9" name="正方形/長方形 52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0" name="正方形/長方形 52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1" name="正方形/長方形 53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2" name="正方形/長方形 53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3" name="正方形/長方形 53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4" name="正方形/長方形 53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5" name="正方形/長方形 53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6" name="テキスト ボックス 53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7" name="直線コネクタ 53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38" name="直線コネクタ 537"/>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39" name="テキスト ボックス 538"/>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40" name="直線コネクタ 539"/>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56</xdr:row>
      <xdr:rowOff>144434</xdr:rowOff>
    </xdr:from>
    <xdr:ext cx="248786" cy="259045"/>
    <xdr:sp macro="" textlink="">
      <xdr:nvSpPr>
        <xdr:cNvPr id="541" name="テキスト ボックス 540"/>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42" name="直線コネクタ 541"/>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54</xdr:row>
      <xdr:rowOff>160762</xdr:rowOff>
    </xdr:from>
    <xdr:ext cx="248786" cy="259045"/>
    <xdr:sp macro="" textlink="">
      <xdr:nvSpPr>
        <xdr:cNvPr id="543" name="テキスト ボックス 542"/>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44" name="直線コネクタ 543"/>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5642</xdr:rowOff>
    </xdr:from>
    <xdr:ext cx="248786" cy="259045"/>
    <xdr:sp macro="" textlink="">
      <xdr:nvSpPr>
        <xdr:cNvPr id="545" name="テキスト ボックス 544"/>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46" name="直線コネクタ 545"/>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51</xdr:row>
      <xdr:rowOff>21970</xdr:rowOff>
    </xdr:from>
    <xdr:ext cx="248786" cy="259045"/>
    <xdr:sp macro="" textlink="">
      <xdr:nvSpPr>
        <xdr:cNvPr id="547" name="テキスト ボックス 546"/>
        <xdr:cNvSpPr txBox="1"/>
      </xdr:nvSpPr>
      <xdr:spPr>
        <a:xfrm>
          <a:off x="12197214" y="876592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48" name="直線コネクタ 547"/>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38299</xdr:rowOff>
    </xdr:from>
    <xdr:ext cx="312906" cy="259045"/>
    <xdr:sp macro="" textlink="">
      <xdr:nvSpPr>
        <xdr:cNvPr id="549" name="テキスト ボックス 548"/>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51" name="テキスト ボックス 55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98878</xdr:rowOff>
    </xdr:from>
    <xdr:to>
      <xdr:col>23</xdr:col>
      <xdr:colOff>516889</xdr:colOff>
      <xdr:row>59</xdr:row>
      <xdr:rowOff>98878</xdr:rowOff>
    </xdr:to>
    <xdr:cxnSp macro="">
      <xdr:nvCxnSpPr>
        <xdr:cNvPr id="553" name="直線コネクタ 552"/>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140805</xdr:rowOff>
    </xdr:from>
    <xdr:ext cx="249299" cy="259045"/>
    <xdr:sp macro="" textlink="">
      <xdr:nvSpPr>
        <xdr:cNvPr id="554" name="失業対策事業費最小値テキスト"/>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98878</xdr:rowOff>
    </xdr:from>
    <xdr:to>
      <xdr:col>23</xdr:col>
      <xdr:colOff>606425</xdr:colOff>
      <xdr:row>59</xdr:row>
      <xdr:rowOff>98878</xdr:rowOff>
    </xdr:to>
    <xdr:cxnSp macro="">
      <xdr:nvCxnSpPr>
        <xdr:cNvPr id="555" name="直線コネクタ 554"/>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140805</xdr:rowOff>
    </xdr:from>
    <xdr:ext cx="249299" cy="259045"/>
    <xdr:sp macro="" textlink="">
      <xdr:nvSpPr>
        <xdr:cNvPr id="556" name="失業対策事業費最大値テキスト"/>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98878</xdr:rowOff>
    </xdr:from>
    <xdr:to>
      <xdr:col>23</xdr:col>
      <xdr:colOff>606425</xdr:colOff>
      <xdr:row>59</xdr:row>
      <xdr:rowOff>98878</xdr:rowOff>
    </xdr:to>
    <xdr:cxnSp macro="">
      <xdr:nvCxnSpPr>
        <xdr:cNvPr id="557" name="直線コネクタ 556"/>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98878</xdr:rowOff>
    </xdr:from>
    <xdr:to>
      <xdr:col>23</xdr:col>
      <xdr:colOff>517525</xdr:colOff>
      <xdr:row>59</xdr:row>
      <xdr:rowOff>98878</xdr:rowOff>
    </xdr:to>
    <xdr:cxnSp macro="">
      <xdr:nvCxnSpPr>
        <xdr:cNvPr id="558" name="直線コネクタ 557"/>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26505</xdr:rowOff>
    </xdr:from>
    <xdr:ext cx="249299" cy="259045"/>
    <xdr:sp macro="" textlink="">
      <xdr:nvSpPr>
        <xdr:cNvPr id="559" name="失業対策事業費平均値テキスト"/>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48078</xdr:rowOff>
    </xdr:from>
    <xdr:to>
      <xdr:col>23</xdr:col>
      <xdr:colOff>568325</xdr:colOff>
      <xdr:row>59</xdr:row>
      <xdr:rowOff>149678</xdr:rowOff>
    </xdr:to>
    <xdr:sp macro="" textlink="">
      <xdr:nvSpPr>
        <xdr:cNvPr id="560" name="フローチャート : 判断 559"/>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98878</xdr:rowOff>
    </xdr:from>
    <xdr:to>
      <xdr:col>22</xdr:col>
      <xdr:colOff>365125</xdr:colOff>
      <xdr:row>59</xdr:row>
      <xdr:rowOff>98878</xdr:rowOff>
    </xdr:to>
    <xdr:cxnSp macro="">
      <xdr:nvCxnSpPr>
        <xdr:cNvPr id="561" name="直線コネクタ 560"/>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59</xdr:row>
      <xdr:rowOff>48078</xdr:rowOff>
    </xdr:from>
    <xdr:to>
      <xdr:col>22</xdr:col>
      <xdr:colOff>415925</xdr:colOff>
      <xdr:row>59</xdr:row>
      <xdr:rowOff>149678</xdr:rowOff>
    </xdr:to>
    <xdr:sp macro="" textlink="">
      <xdr:nvSpPr>
        <xdr:cNvPr id="562" name="フローチャート : 判断 561"/>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140805</xdr:rowOff>
    </xdr:from>
    <xdr:ext cx="249299" cy="259045"/>
    <xdr:sp macro="" textlink="">
      <xdr:nvSpPr>
        <xdr:cNvPr id="563" name="テキスト ボックス 562"/>
        <xdr:cNvSpPr txBox="1"/>
      </xdr:nvSpPr>
      <xdr:spPr>
        <a:xfrm>
          <a:off x="15356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98878</xdr:rowOff>
    </xdr:from>
    <xdr:to>
      <xdr:col>21</xdr:col>
      <xdr:colOff>161925</xdr:colOff>
      <xdr:row>59</xdr:row>
      <xdr:rowOff>98878</xdr:rowOff>
    </xdr:to>
    <xdr:cxnSp macro="">
      <xdr:nvCxnSpPr>
        <xdr:cNvPr id="564" name="直線コネクタ 563"/>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72572</xdr:rowOff>
    </xdr:from>
    <xdr:to>
      <xdr:col>21</xdr:col>
      <xdr:colOff>212725</xdr:colOff>
      <xdr:row>57</xdr:row>
      <xdr:rowOff>2722</xdr:rowOff>
    </xdr:to>
    <xdr:sp macro="" textlink="">
      <xdr:nvSpPr>
        <xdr:cNvPr id="565" name="フローチャート : 判断 564"/>
        <xdr:cNvSpPr/>
      </xdr:nvSpPr>
      <xdr:spPr>
        <a:xfrm>
          <a:off x="14541500" y="967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19249</xdr:rowOff>
    </xdr:from>
    <xdr:ext cx="249299" cy="259045"/>
    <xdr:sp macro="" textlink="">
      <xdr:nvSpPr>
        <xdr:cNvPr id="566" name="テキスト ボックス 565"/>
        <xdr:cNvSpPr txBox="1"/>
      </xdr:nvSpPr>
      <xdr:spPr>
        <a:xfrm>
          <a:off x="14467649" y="94489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98878</xdr:rowOff>
    </xdr:from>
    <xdr:to>
      <xdr:col>19</xdr:col>
      <xdr:colOff>644525</xdr:colOff>
      <xdr:row>59</xdr:row>
      <xdr:rowOff>98878</xdr:rowOff>
    </xdr:to>
    <xdr:cxnSp macro="">
      <xdr:nvCxnSpPr>
        <xdr:cNvPr id="567" name="直線コネクタ 566"/>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53</xdr:row>
      <xdr:rowOff>97065</xdr:rowOff>
    </xdr:from>
    <xdr:to>
      <xdr:col>20</xdr:col>
      <xdr:colOff>9525</xdr:colOff>
      <xdr:row>54</xdr:row>
      <xdr:rowOff>27215</xdr:rowOff>
    </xdr:to>
    <xdr:sp macro="" textlink="">
      <xdr:nvSpPr>
        <xdr:cNvPr id="568" name="フローチャート : 判断 567"/>
        <xdr:cNvSpPr/>
      </xdr:nvSpPr>
      <xdr:spPr>
        <a:xfrm>
          <a:off x="13652500" y="918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52</xdr:row>
      <xdr:rowOff>43742</xdr:rowOff>
    </xdr:from>
    <xdr:ext cx="249299" cy="259045"/>
    <xdr:sp macro="" textlink="">
      <xdr:nvSpPr>
        <xdr:cNvPr id="569" name="テキスト ボックス 568"/>
        <xdr:cNvSpPr txBox="1"/>
      </xdr:nvSpPr>
      <xdr:spPr>
        <a:xfrm>
          <a:off x="13578649" y="89591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390525</xdr:colOff>
      <xdr:row>50</xdr:row>
      <xdr:rowOff>121557</xdr:rowOff>
    </xdr:from>
    <xdr:to>
      <xdr:col>18</xdr:col>
      <xdr:colOff>492125</xdr:colOff>
      <xdr:row>51</xdr:row>
      <xdr:rowOff>51707</xdr:rowOff>
    </xdr:to>
    <xdr:sp macro="" textlink="">
      <xdr:nvSpPr>
        <xdr:cNvPr id="570" name="フローチャート : 判断 569"/>
        <xdr:cNvSpPr/>
      </xdr:nvSpPr>
      <xdr:spPr>
        <a:xfrm>
          <a:off x="12763500" y="869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49</xdr:row>
      <xdr:rowOff>68234</xdr:rowOff>
    </xdr:from>
    <xdr:ext cx="249299" cy="259045"/>
    <xdr:sp macro="" textlink="">
      <xdr:nvSpPr>
        <xdr:cNvPr id="571" name="テキスト ボックス 570"/>
        <xdr:cNvSpPr txBox="1"/>
      </xdr:nvSpPr>
      <xdr:spPr>
        <a:xfrm>
          <a:off x="12689649" y="84692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59</xdr:row>
      <xdr:rowOff>48078</xdr:rowOff>
    </xdr:from>
    <xdr:to>
      <xdr:col>23</xdr:col>
      <xdr:colOff>568325</xdr:colOff>
      <xdr:row>59</xdr:row>
      <xdr:rowOff>149678</xdr:rowOff>
    </xdr:to>
    <xdr:sp macro="" textlink="">
      <xdr:nvSpPr>
        <xdr:cNvPr id="577" name="円/楕円 576"/>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83655</xdr:rowOff>
    </xdr:from>
    <xdr:ext cx="249299" cy="259045"/>
    <xdr:sp macro="" textlink="">
      <xdr:nvSpPr>
        <xdr:cNvPr id="578" name="失業対策事業費該当値テキスト"/>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59</xdr:row>
      <xdr:rowOff>48078</xdr:rowOff>
    </xdr:from>
    <xdr:to>
      <xdr:col>22</xdr:col>
      <xdr:colOff>415925</xdr:colOff>
      <xdr:row>59</xdr:row>
      <xdr:rowOff>149678</xdr:rowOff>
    </xdr:to>
    <xdr:sp macro="" textlink="">
      <xdr:nvSpPr>
        <xdr:cNvPr id="579" name="円/楕円 578"/>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166205</xdr:rowOff>
    </xdr:from>
    <xdr:ext cx="249299" cy="259045"/>
    <xdr:sp macro="" textlink="">
      <xdr:nvSpPr>
        <xdr:cNvPr id="580" name="テキスト ボックス 579"/>
        <xdr:cNvSpPr txBox="1"/>
      </xdr:nvSpPr>
      <xdr:spPr>
        <a:xfrm>
          <a:off x="15356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59</xdr:row>
      <xdr:rowOff>48078</xdr:rowOff>
    </xdr:from>
    <xdr:to>
      <xdr:col>21</xdr:col>
      <xdr:colOff>212725</xdr:colOff>
      <xdr:row>59</xdr:row>
      <xdr:rowOff>149678</xdr:rowOff>
    </xdr:to>
    <xdr:sp macro="" textlink="">
      <xdr:nvSpPr>
        <xdr:cNvPr id="581" name="円/楕円 580"/>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140805</xdr:rowOff>
    </xdr:from>
    <xdr:ext cx="249299" cy="259045"/>
    <xdr:sp macro="" textlink="">
      <xdr:nvSpPr>
        <xdr:cNvPr id="582" name="テキスト ボックス 581"/>
        <xdr:cNvSpPr txBox="1"/>
      </xdr:nvSpPr>
      <xdr:spPr>
        <a:xfrm>
          <a:off x="14467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59</xdr:row>
      <xdr:rowOff>48078</xdr:rowOff>
    </xdr:from>
    <xdr:to>
      <xdr:col>20</xdr:col>
      <xdr:colOff>9525</xdr:colOff>
      <xdr:row>59</xdr:row>
      <xdr:rowOff>149678</xdr:rowOff>
    </xdr:to>
    <xdr:sp macro="" textlink="">
      <xdr:nvSpPr>
        <xdr:cNvPr id="583" name="円/楕円 582"/>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140805</xdr:rowOff>
    </xdr:from>
    <xdr:ext cx="249299" cy="259045"/>
    <xdr:sp macro="" textlink="">
      <xdr:nvSpPr>
        <xdr:cNvPr id="584" name="テキスト ボックス 583"/>
        <xdr:cNvSpPr txBox="1"/>
      </xdr:nvSpPr>
      <xdr:spPr>
        <a:xfrm>
          <a:off x="1357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59</xdr:row>
      <xdr:rowOff>48078</xdr:rowOff>
    </xdr:from>
    <xdr:to>
      <xdr:col>18</xdr:col>
      <xdr:colOff>492125</xdr:colOff>
      <xdr:row>59</xdr:row>
      <xdr:rowOff>149678</xdr:rowOff>
    </xdr:to>
    <xdr:sp macro="" textlink="">
      <xdr:nvSpPr>
        <xdr:cNvPr id="585" name="円/楕円 584"/>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140805</xdr:rowOff>
    </xdr:from>
    <xdr:ext cx="249299" cy="259045"/>
    <xdr:sp macro="" textlink="">
      <xdr:nvSpPr>
        <xdr:cNvPr id="586" name="テキスト ボックス 585"/>
        <xdr:cNvSpPr txBox="1"/>
      </xdr:nvSpPr>
      <xdr:spPr>
        <a:xfrm>
          <a:off x="1268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7" name="直線コネクタ 59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8" name="テキスト ボックス 59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9" name="直線コネクタ 59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00" name="テキスト ボックス 59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1" name="直線コネクタ 60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02" name="テキスト ボックス 60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3" name="直線コネクタ 60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4" name="テキスト ボックス 60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5" name="直線コネクタ 60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6" name="テキスト ボックス 60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7" name="直線コネクタ 60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8" name="テキスト ボックス 60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81491</xdr:rowOff>
    </xdr:from>
    <xdr:to>
      <xdr:col>23</xdr:col>
      <xdr:colOff>516889</xdr:colOff>
      <xdr:row>78</xdr:row>
      <xdr:rowOff>45608</xdr:rowOff>
    </xdr:to>
    <xdr:cxnSp macro="">
      <xdr:nvCxnSpPr>
        <xdr:cNvPr id="610" name="直線コネクタ 609"/>
        <xdr:cNvCxnSpPr/>
      </xdr:nvCxnSpPr>
      <xdr:spPr>
        <a:xfrm flipV="1">
          <a:off x="16317595" y="12254441"/>
          <a:ext cx="1269" cy="116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49435</xdr:rowOff>
    </xdr:from>
    <xdr:ext cx="534377" cy="259045"/>
    <xdr:sp macro="" textlink="">
      <xdr:nvSpPr>
        <xdr:cNvPr id="611" name="公債費最小値テキスト"/>
        <xdr:cNvSpPr txBox="1"/>
      </xdr:nvSpPr>
      <xdr:spPr>
        <a:xfrm>
          <a:off x="16370300" y="1342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22,348</a:t>
          </a:r>
          <a:endParaRPr kumimoji="1" lang="ja-JP" altLang="en-US" sz="1000" b="1">
            <a:latin typeface="ＭＳ Ｐゴシック"/>
          </a:endParaRPr>
        </a:p>
      </xdr:txBody>
    </xdr:sp>
    <xdr:clientData/>
  </xdr:oneCellAnchor>
  <xdr:twoCellAnchor>
    <xdr:from>
      <xdr:col>23</xdr:col>
      <xdr:colOff>428625</xdr:colOff>
      <xdr:row>78</xdr:row>
      <xdr:rowOff>45608</xdr:rowOff>
    </xdr:from>
    <xdr:to>
      <xdr:col>23</xdr:col>
      <xdr:colOff>606425</xdr:colOff>
      <xdr:row>78</xdr:row>
      <xdr:rowOff>45608</xdr:rowOff>
    </xdr:to>
    <xdr:cxnSp macro="">
      <xdr:nvCxnSpPr>
        <xdr:cNvPr id="612" name="直線コネクタ 611"/>
        <xdr:cNvCxnSpPr/>
      </xdr:nvCxnSpPr>
      <xdr:spPr>
        <a:xfrm>
          <a:off x="16230600" y="13418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28168</xdr:rowOff>
    </xdr:from>
    <xdr:ext cx="599010" cy="259045"/>
    <xdr:sp macro="" textlink="">
      <xdr:nvSpPr>
        <xdr:cNvPr id="613" name="公債費最大値テキスト"/>
        <xdr:cNvSpPr txBox="1"/>
      </xdr:nvSpPr>
      <xdr:spPr>
        <a:xfrm>
          <a:off x="16370300" y="12029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175,139</a:t>
          </a:r>
          <a:endParaRPr kumimoji="1" lang="ja-JP" altLang="en-US" sz="1000" b="1">
            <a:latin typeface="ＭＳ Ｐゴシック"/>
          </a:endParaRPr>
        </a:p>
      </xdr:txBody>
    </xdr:sp>
    <xdr:clientData/>
  </xdr:oneCellAnchor>
  <xdr:twoCellAnchor>
    <xdr:from>
      <xdr:col>23</xdr:col>
      <xdr:colOff>428625</xdr:colOff>
      <xdr:row>71</xdr:row>
      <xdr:rowOff>81491</xdr:rowOff>
    </xdr:from>
    <xdr:to>
      <xdr:col>23</xdr:col>
      <xdr:colOff>606425</xdr:colOff>
      <xdr:row>71</xdr:row>
      <xdr:rowOff>81491</xdr:rowOff>
    </xdr:to>
    <xdr:cxnSp macro="">
      <xdr:nvCxnSpPr>
        <xdr:cNvPr id="614" name="直線コネクタ 613"/>
        <xdr:cNvCxnSpPr/>
      </xdr:nvCxnSpPr>
      <xdr:spPr>
        <a:xfrm>
          <a:off x="16230600" y="12254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50980</xdr:rowOff>
    </xdr:from>
    <xdr:to>
      <xdr:col>23</xdr:col>
      <xdr:colOff>517525</xdr:colOff>
      <xdr:row>77</xdr:row>
      <xdr:rowOff>53777</xdr:rowOff>
    </xdr:to>
    <xdr:cxnSp macro="">
      <xdr:nvCxnSpPr>
        <xdr:cNvPr id="615" name="直線コネクタ 614"/>
        <xdr:cNvCxnSpPr/>
      </xdr:nvCxnSpPr>
      <xdr:spPr>
        <a:xfrm>
          <a:off x="15481300" y="13252630"/>
          <a:ext cx="838200" cy="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72541</xdr:rowOff>
    </xdr:from>
    <xdr:ext cx="534377" cy="259045"/>
    <xdr:sp macro="" textlink="">
      <xdr:nvSpPr>
        <xdr:cNvPr id="616" name="公債費平均値テキスト"/>
        <xdr:cNvSpPr txBox="1"/>
      </xdr:nvSpPr>
      <xdr:spPr>
        <a:xfrm>
          <a:off x="16370300" y="12931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60,149</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49665</xdr:rowOff>
    </xdr:from>
    <xdr:to>
      <xdr:col>23</xdr:col>
      <xdr:colOff>568325</xdr:colOff>
      <xdr:row>76</xdr:row>
      <xdr:rowOff>151265</xdr:rowOff>
    </xdr:to>
    <xdr:sp macro="" textlink="">
      <xdr:nvSpPr>
        <xdr:cNvPr id="617" name="フローチャート : 判断 616"/>
        <xdr:cNvSpPr/>
      </xdr:nvSpPr>
      <xdr:spPr>
        <a:xfrm>
          <a:off x="16268700" y="1307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25172</xdr:rowOff>
    </xdr:from>
    <xdr:to>
      <xdr:col>22</xdr:col>
      <xdr:colOff>365125</xdr:colOff>
      <xdr:row>77</xdr:row>
      <xdr:rowOff>50980</xdr:rowOff>
    </xdr:to>
    <xdr:cxnSp macro="">
      <xdr:nvCxnSpPr>
        <xdr:cNvPr id="618" name="直線コネクタ 617"/>
        <xdr:cNvCxnSpPr/>
      </xdr:nvCxnSpPr>
      <xdr:spPr>
        <a:xfrm>
          <a:off x="14592300" y="13226822"/>
          <a:ext cx="889000" cy="2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141188</xdr:rowOff>
    </xdr:from>
    <xdr:to>
      <xdr:col>22</xdr:col>
      <xdr:colOff>415925</xdr:colOff>
      <xdr:row>76</xdr:row>
      <xdr:rowOff>71338</xdr:rowOff>
    </xdr:to>
    <xdr:sp macro="" textlink="">
      <xdr:nvSpPr>
        <xdr:cNvPr id="619" name="フローチャート : 判断 618"/>
        <xdr:cNvSpPr/>
      </xdr:nvSpPr>
      <xdr:spPr>
        <a:xfrm>
          <a:off x="15430500" y="1299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87865</xdr:rowOff>
    </xdr:from>
    <xdr:ext cx="534377" cy="259045"/>
    <xdr:sp macro="" textlink="">
      <xdr:nvSpPr>
        <xdr:cNvPr id="620" name="テキスト ボックス 619"/>
        <xdr:cNvSpPr txBox="1"/>
      </xdr:nvSpPr>
      <xdr:spPr>
        <a:xfrm>
          <a:off x="15214111" y="1277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23823</xdr:rowOff>
    </xdr:from>
    <xdr:to>
      <xdr:col>21</xdr:col>
      <xdr:colOff>161925</xdr:colOff>
      <xdr:row>77</xdr:row>
      <xdr:rowOff>25172</xdr:rowOff>
    </xdr:to>
    <xdr:cxnSp macro="">
      <xdr:nvCxnSpPr>
        <xdr:cNvPr id="621" name="直線コネクタ 620"/>
        <xdr:cNvCxnSpPr/>
      </xdr:nvCxnSpPr>
      <xdr:spPr>
        <a:xfrm>
          <a:off x="13703300" y="13225473"/>
          <a:ext cx="889000" cy="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162951</xdr:rowOff>
    </xdr:from>
    <xdr:to>
      <xdr:col>21</xdr:col>
      <xdr:colOff>212725</xdr:colOff>
      <xdr:row>76</xdr:row>
      <xdr:rowOff>93101</xdr:rowOff>
    </xdr:to>
    <xdr:sp macro="" textlink="">
      <xdr:nvSpPr>
        <xdr:cNvPr id="622" name="フローチャート : 判断 621"/>
        <xdr:cNvSpPr/>
      </xdr:nvSpPr>
      <xdr:spPr>
        <a:xfrm>
          <a:off x="14541500" y="1302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109628</xdr:rowOff>
    </xdr:from>
    <xdr:ext cx="534377" cy="259045"/>
    <xdr:sp macro="" textlink="">
      <xdr:nvSpPr>
        <xdr:cNvPr id="623" name="テキスト ボックス 622"/>
        <xdr:cNvSpPr txBox="1"/>
      </xdr:nvSpPr>
      <xdr:spPr>
        <a:xfrm>
          <a:off x="14325111" y="1279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10647</xdr:rowOff>
    </xdr:from>
    <xdr:to>
      <xdr:col>19</xdr:col>
      <xdr:colOff>644525</xdr:colOff>
      <xdr:row>77</xdr:row>
      <xdr:rowOff>23823</xdr:rowOff>
    </xdr:to>
    <xdr:cxnSp macro="">
      <xdr:nvCxnSpPr>
        <xdr:cNvPr id="624" name="直線コネクタ 623"/>
        <xdr:cNvCxnSpPr/>
      </xdr:nvCxnSpPr>
      <xdr:spPr>
        <a:xfrm>
          <a:off x="12814300" y="13212297"/>
          <a:ext cx="889000" cy="13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158852</xdr:rowOff>
    </xdr:from>
    <xdr:to>
      <xdr:col>20</xdr:col>
      <xdr:colOff>9525</xdr:colOff>
      <xdr:row>76</xdr:row>
      <xdr:rowOff>89002</xdr:rowOff>
    </xdr:to>
    <xdr:sp macro="" textlink="">
      <xdr:nvSpPr>
        <xdr:cNvPr id="625" name="フローチャート : 判断 624"/>
        <xdr:cNvSpPr/>
      </xdr:nvSpPr>
      <xdr:spPr>
        <a:xfrm>
          <a:off x="13652500" y="1301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105529</xdr:rowOff>
    </xdr:from>
    <xdr:ext cx="534377" cy="259045"/>
    <xdr:sp macro="" textlink="">
      <xdr:nvSpPr>
        <xdr:cNvPr id="626" name="テキスト ボックス 625"/>
        <xdr:cNvSpPr txBox="1"/>
      </xdr:nvSpPr>
      <xdr:spPr>
        <a:xfrm>
          <a:off x="13436111" y="1279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157229</xdr:rowOff>
    </xdr:from>
    <xdr:to>
      <xdr:col>18</xdr:col>
      <xdr:colOff>492125</xdr:colOff>
      <xdr:row>76</xdr:row>
      <xdr:rowOff>87379</xdr:rowOff>
    </xdr:to>
    <xdr:sp macro="" textlink="">
      <xdr:nvSpPr>
        <xdr:cNvPr id="627" name="フローチャート : 判断 626"/>
        <xdr:cNvSpPr/>
      </xdr:nvSpPr>
      <xdr:spPr>
        <a:xfrm>
          <a:off x="12763500" y="13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103905</xdr:rowOff>
    </xdr:from>
    <xdr:ext cx="534377" cy="259045"/>
    <xdr:sp macro="" textlink="">
      <xdr:nvSpPr>
        <xdr:cNvPr id="628" name="テキスト ボックス 627"/>
        <xdr:cNvSpPr txBox="1"/>
      </xdr:nvSpPr>
      <xdr:spPr>
        <a:xfrm>
          <a:off x="12547111" y="1279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9" name="テキスト ボックス 62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0" name="テキスト ボックス 62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1" name="テキスト ボックス 63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2" name="テキスト ボックス 63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3" name="テキスト ボックス 63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2977</xdr:rowOff>
    </xdr:from>
    <xdr:to>
      <xdr:col>23</xdr:col>
      <xdr:colOff>568325</xdr:colOff>
      <xdr:row>77</xdr:row>
      <xdr:rowOff>104577</xdr:rowOff>
    </xdr:to>
    <xdr:sp macro="" textlink="">
      <xdr:nvSpPr>
        <xdr:cNvPr id="634" name="円/楕円 633"/>
        <xdr:cNvSpPr/>
      </xdr:nvSpPr>
      <xdr:spPr>
        <a:xfrm>
          <a:off x="16268700" y="132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152854</xdr:rowOff>
    </xdr:from>
    <xdr:ext cx="534377" cy="259045"/>
    <xdr:sp macro="" textlink="">
      <xdr:nvSpPr>
        <xdr:cNvPr id="635" name="公債費該当値テキスト"/>
        <xdr:cNvSpPr txBox="1"/>
      </xdr:nvSpPr>
      <xdr:spPr>
        <a:xfrm>
          <a:off x="16370300" y="1318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43,776</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180</xdr:rowOff>
    </xdr:from>
    <xdr:to>
      <xdr:col>22</xdr:col>
      <xdr:colOff>415925</xdr:colOff>
      <xdr:row>77</xdr:row>
      <xdr:rowOff>101780</xdr:rowOff>
    </xdr:to>
    <xdr:sp macro="" textlink="">
      <xdr:nvSpPr>
        <xdr:cNvPr id="636" name="円/楕円 635"/>
        <xdr:cNvSpPr/>
      </xdr:nvSpPr>
      <xdr:spPr>
        <a:xfrm>
          <a:off x="15430500" y="132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92907</xdr:rowOff>
    </xdr:from>
    <xdr:ext cx="534377" cy="259045"/>
    <xdr:sp macro="" textlink="">
      <xdr:nvSpPr>
        <xdr:cNvPr id="637" name="テキスト ボックス 636"/>
        <xdr:cNvSpPr txBox="1"/>
      </xdr:nvSpPr>
      <xdr:spPr>
        <a:xfrm>
          <a:off x="15214111" y="1329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44,143</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145822</xdr:rowOff>
    </xdr:from>
    <xdr:to>
      <xdr:col>21</xdr:col>
      <xdr:colOff>212725</xdr:colOff>
      <xdr:row>77</xdr:row>
      <xdr:rowOff>75972</xdr:rowOff>
    </xdr:to>
    <xdr:sp macro="" textlink="">
      <xdr:nvSpPr>
        <xdr:cNvPr id="638" name="円/楕円 637"/>
        <xdr:cNvSpPr/>
      </xdr:nvSpPr>
      <xdr:spPr>
        <a:xfrm>
          <a:off x="14541500" y="131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67099</xdr:rowOff>
    </xdr:from>
    <xdr:ext cx="534377" cy="259045"/>
    <xdr:sp macro="" textlink="">
      <xdr:nvSpPr>
        <xdr:cNvPr id="639" name="テキスト ボックス 638"/>
        <xdr:cNvSpPr txBox="1"/>
      </xdr:nvSpPr>
      <xdr:spPr>
        <a:xfrm>
          <a:off x="14325111" y="1326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47,530</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144473</xdr:rowOff>
    </xdr:from>
    <xdr:to>
      <xdr:col>20</xdr:col>
      <xdr:colOff>9525</xdr:colOff>
      <xdr:row>77</xdr:row>
      <xdr:rowOff>74623</xdr:rowOff>
    </xdr:to>
    <xdr:sp macro="" textlink="">
      <xdr:nvSpPr>
        <xdr:cNvPr id="640" name="円/楕円 639"/>
        <xdr:cNvSpPr/>
      </xdr:nvSpPr>
      <xdr:spPr>
        <a:xfrm>
          <a:off x="13652500" y="1317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65750</xdr:rowOff>
    </xdr:from>
    <xdr:ext cx="534377" cy="259045"/>
    <xdr:sp macro="" textlink="">
      <xdr:nvSpPr>
        <xdr:cNvPr id="641" name="テキスト ボックス 640"/>
        <xdr:cNvSpPr txBox="1"/>
      </xdr:nvSpPr>
      <xdr:spPr>
        <a:xfrm>
          <a:off x="13436111" y="1326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47,707</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131297</xdr:rowOff>
    </xdr:from>
    <xdr:to>
      <xdr:col>18</xdr:col>
      <xdr:colOff>492125</xdr:colOff>
      <xdr:row>77</xdr:row>
      <xdr:rowOff>61447</xdr:rowOff>
    </xdr:to>
    <xdr:sp macro="" textlink="">
      <xdr:nvSpPr>
        <xdr:cNvPr id="642" name="円/楕円 641"/>
        <xdr:cNvSpPr/>
      </xdr:nvSpPr>
      <xdr:spPr>
        <a:xfrm>
          <a:off x="12763500" y="1316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52574</xdr:rowOff>
    </xdr:from>
    <xdr:ext cx="534377" cy="259045"/>
    <xdr:sp macro="" textlink="">
      <xdr:nvSpPr>
        <xdr:cNvPr id="643" name="テキスト ボックス 642"/>
        <xdr:cNvSpPr txBox="1"/>
      </xdr:nvSpPr>
      <xdr:spPr>
        <a:xfrm>
          <a:off x="12547111" y="13254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49,436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4" name="正方形/長方形 64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5" name="正方形/長方形 64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6" name="正方形/長方形 64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7" name="正方形/長方形 64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8" name="正方形/長方形 64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9" name="正方形/長方形 64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0" name="正方形/長方形 64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1" name="正方形/長方形 65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2" name="テキスト ボックス 65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3" name="直線コネクタ 65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54" name="直線コネクタ 65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55" name="テキスト ボックス 65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56" name="直線コネクタ 65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57" name="テキスト ボックス 65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58" name="直線コネクタ 65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59" name="テキスト ボックス 65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60" name="直線コネクタ 65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61" name="テキスト ボックス 66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62" name="直線コネクタ 66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63" name="テキスト ボックス 662"/>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64" name="直線コネクタ 66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65" name="テキスト ボックス 66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56500</xdr:rowOff>
    </xdr:from>
    <xdr:to>
      <xdr:col>23</xdr:col>
      <xdr:colOff>516889</xdr:colOff>
      <xdr:row>99</xdr:row>
      <xdr:rowOff>91084</xdr:rowOff>
    </xdr:to>
    <xdr:cxnSp macro="">
      <xdr:nvCxnSpPr>
        <xdr:cNvPr id="669" name="直線コネクタ 668"/>
        <xdr:cNvCxnSpPr/>
      </xdr:nvCxnSpPr>
      <xdr:spPr>
        <a:xfrm flipV="1">
          <a:off x="16317595" y="15658450"/>
          <a:ext cx="1269" cy="1406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94911</xdr:rowOff>
    </xdr:from>
    <xdr:ext cx="378565" cy="259045"/>
    <xdr:sp macro="" textlink="">
      <xdr:nvSpPr>
        <xdr:cNvPr id="670" name="積立金最小値テキスト"/>
        <xdr:cNvSpPr txBox="1"/>
      </xdr:nvSpPr>
      <xdr:spPr>
        <a:xfrm>
          <a:off x="16370300" y="170684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716</a:t>
          </a:r>
          <a:endParaRPr kumimoji="1" lang="ja-JP" altLang="en-US" sz="1000" b="1">
            <a:latin typeface="ＭＳ Ｐゴシック"/>
          </a:endParaRPr>
        </a:p>
      </xdr:txBody>
    </xdr:sp>
    <xdr:clientData/>
  </xdr:oneCellAnchor>
  <xdr:twoCellAnchor>
    <xdr:from>
      <xdr:col>23</xdr:col>
      <xdr:colOff>428625</xdr:colOff>
      <xdr:row>99</xdr:row>
      <xdr:rowOff>91084</xdr:rowOff>
    </xdr:from>
    <xdr:to>
      <xdr:col>23</xdr:col>
      <xdr:colOff>606425</xdr:colOff>
      <xdr:row>99</xdr:row>
      <xdr:rowOff>91084</xdr:rowOff>
    </xdr:to>
    <xdr:cxnSp macro="">
      <xdr:nvCxnSpPr>
        <xdr:cNvPr id="671" name="直線コネクタ 670"/>
        <xdr:cNvCxnSpPr/>
      </xdr:nvCxnSpPr>
      <xdr:spPr>
        <a:xfrm>
          <a:off x="16230600" y="17064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3177</xdr:rowOff>
    </xdr:from>
    <xdr:ext cx="599010" cy="259045"/>
    <xdr:sp macro="" textlink="">
      <xdr:nvSpPr>
        <xdr:cNvPr id="672" name="積立金最大値テキスト"/>
        <xdr:cNvSpPr txBox="1"/>
      </xdr:nvSpPr>
      <xdr:spPr>
        <a:xfrm>
          <a:off x="16370300" y="15433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129,893</a:t>
          </a:r>
          <a:endParaRPr kumimoji="1" lang="ja-JP" altLang="en-US" sz="1000" b="1">
            <a:latin typeface="ＭＳ Ｐゴシック"/>
          </a:endParaRPr>
        </a:p>
      </xdr:txBody>
    </xdr:sp>
    <xdr:clientData/>
  </xdr:oneCellAnchor>
  <xdr:twoCellAnchor>
    <xdr:from>
      <xdr:col>23</xdr:col>
      <xdr:colOff>428625</xdr:colOff>
      <xdr:row>91</xdr:row>
      <xdr:rowOff>56500</xdr:rowOff>
    </xdr:from>
    <xdr:to>
      <xdr:col>23</xdr:col>
      <xdr:colOff>606425</xdr:colOff>
      <xdr:row>91</xdr:row>
      <xdr:rowOff>56500</xdr:rowOff>
    </xdr:to>
    <xdr:cxnSp macro="">
      <xdr:nvCxnSpPr>
        <xdr:cNvPr id="673" name="直線コネクタ 672"/>
        <xdr:cNvCxnSpPr/>
      </xdr:nvCxnSpPr>
      <xdr:spPr>
        <a:xfrm>
          <a:off x="16230600" y="15658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19903</xdr:rowOff>
    </xdr:from>
    <xdr:to>
      <xdr:col>23</xdr:col>
      <xdr:colOff>517525</xdr:colOff>
      <xdr:row>99</xdr:row>
      <xdr:rowOff>79229</xdr:rowOff>
    </xdr:to>
    <xdr:cxnSp macro="">
      <xdr:nvCxnSpPr>
        <xdr:cNvPr id="674" name="直線コネクタ 673"/>
        <xdr:cNvCxnSpPr/>
      </xdr:nvCxnSpPr>
      <xdr:spPr>
        <a:xfrm flipV="1">
          <a:off x="15481300" y="16993453"/>
          <a:ext cx="838200" cy="5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56543</xdr:rowOff>
    </xdr:from>
    <xdr:ext cx="534377" cy="259045"/>
    <xdr:sp macro="" textlink="">
      <xdr:nvSpPr>
        <xdr:cNvPr id="675" name="積立金平均値テキスト"/>
        <xdr:cNvSpPr txBox="1"/>
      </xdr:nvSpPr>
      <xdr:spPr>
        <a:xfrm>
          <a:off x="16370300" y="16687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17,074</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33666</xdr:rowOff>
    </xdr:from>
    <xdr:to>
      <xdr:col>23</xdr:col>
      <xdr:colOff>568325</xdr:colOff>
      <xdr:row>98</xdr:row>
      <xdr:rowOff>135266</xdr:rowOff>
    </xdr:to>
    <xdr:sp macro="" textlink="">
      <xdr:nvSpPr>
        <xdr:cNvPr id="676" name="フローチャート : 判断 675"/>
        <xdr:cNvSpPr/>
      </xdr:nvSpPr>
      <xdr:spPr>
        <a:xfrm>
          <a:off x="16268700" y="1683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65438</xdr:rowOff>
    </xdr:from>
    <xdr:to>
      <xdr:col>22</xdr:col>
      <xdr:colOff>365125</xdr:colOff>
      <xdr:row>99</xdr:row>
      <xdr:rowOff>79229</xdr:rowOff>
    </xdr:to>
    <xdr:cxnSp macro="">
      <xdr:nvCxnSpPr>
        <xdr:cNvPr id="677" name="直線コネクタ 676"/>
        <xdr:cNvCxnSpPr/>
      </xdr:nvCxnSpPr>
      <xdr:spPr>
        <a:xfrm>
          <a:off x="14592300" y="17038988"/>
          <a:ext cx="889000" cy="1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171436</xdr:rowOff>
    </xdr:from>
    <xdr:to>
      <xdr:col>22</xdr:col>
      <xdr:colOff>415925</xdr:colOff>
      <xdr:row>98</xdr:row>
      <xdr:rowOff>101586</xdr:rowOff>
    </xdr:to>
    <xdr:sp macro="" textlink="">
      <xdr:nvSpPr>
        <xdr:cNvPr id="678" name="フローチャート : 判断 677"/>
        <xdr:cNvSpPr/>
      </xdr:nvSpPr>
      <xdr:spPr>
        <a:xfrm>
          <a:off x="15430500" y="1680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118113</xdr:rowOff>
    </xdr:from>
    <xdr:ext cx="534377" cy="259045"/>
    <xdr:sp macro="" textlink="">
      <xdr:nvSpPr>
        <xdr:cNvPr id="679" name="テキスト ボックス 678"/>
        <xdr:cNvSpPr txBox="1"/>
      </xdr:nvSpPr>
      <xdr:spPr>
        <a:xfrm>
          <a:off x="15214111" y="1657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46845</xdr:rowOff>
    </xdr:from>
    <xdr:to>
      <xdr:col>21</xdr:col>
      <xdr:colOff>161925</xdr:colOff>
      <xdr:row>99</xdr:row>
      <xdr:rowOff>65438</xdr:rowOff>
    </xdr:to>
    <xdr:cxnSp macro="">
      <xdr:nvCxnSpPr>
        <xdr:cNvPr id="680" name="直線コネクタ 679"/>
        <xdr:cNvCxnSpPr/>
      </xdr:nvCxnSpPr>
      <xdr:spPr>
        <a:xfrm>
          <a:off x="13703300" y="16848945"/>
          <a:ext cx="889000" cy="19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55992</xdr:rowOff>
    </xdr:from>
    <xdr:to>
      <xdr:col>21</xdr:col>
      <xdr:colOff>212725</xdr:colOff>
      <xdr:row>97</xdr:row>
      <xdr:rowOff>157592</xdr:rowOff>
    </xdr:to>
    <xdr:sp macro="" textlink="">
      <xdr:nvSpPr>
        <xdr:cNvPr id="681" name="フローチャート : 判断 680"/>
        <xdr:cNvSpPr/>
      </xdr:nvSpPr>
      <xdr:spPr>
        <a:xfrm>
          <a:off x="14541500" y="1668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2669</xdr:rowOff>
    </xdr:from>
    <xdr:ext cx="534377" cy="259045"/>
    <xdr:sp macro="" textlink="">
      <xdr:nvSpPr>
        <xdr:cNvPr id="682" name="テキスト ボックス 681"/>
        <xdr:cNvSpPr txBox="1"/>
      </xdr:nvSpPr>
      <xdr:spPr>
        <a:xfrm>
          <a:off x="14325111" y="1646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46845</xdr:rowOff>
    </xdr:from>
    <xdr:to>
      <xdr:col>19</xdr:col>
      <xdr:colOff>644525</xdr:colOff>
      <xdr:row>99</xdr:row>
      <xdr:rowOff>87525</xdr:rowOff>
    </xdr:to>
    <xdr:cxnSp macro="">
      <xdr:nvCxnSpPr>
        <xdr:cNvPr id="683" name="直線コネクタ 682"/>
        <xdr:cNvCxnSpPr/>
      </xdr:nvCxnSpPr>
      <xdr:spPr>
        <a:xfrm flipV="1">
          <a:off x="12814300" y="16848945"/>
          <a:ext cx="889000" cy="21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81486</xdr:rowOff>
    </xdr:from>
    <xdr:to>
      <xdr:col>20</xdr:col>
      <xdr:colOff>9525</xdr:colOff>
      <xdr:row>98</xdr:row>
      <xdr:rowOff>11636</xdr:rowOff>
    </xdr:to>
    <xdr:sp macro="" textlink="">
      <xdr:nvSpPr>
        <xdr:cNvPr id="684" name="フローチャート : 判断 683"/>
        <xdr:cNvSpPr/>
      </xdr:nvSpPr>
      <xdr:spPr>
        <a:xfrm>
          <a:off x="13652500" y="1671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28163</xdr:rowOff>
    </xdr:from>
    <xdr:ext cx="534377" cy="259045"/>
    <xdr:sp macro="" textlink="">
      <xdr:nvSpPr>
        <xdr:cNvPr id="685" name="テキスト ボックス 684"/>
        <xdr:cNvSpPr txBox="1"/>
      </xdr:nvSpPr>
      <xdr:spPr>
        <a:xfrm>
          <a:off x="13436111" y="1648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128219</xdr:rowOff>
    </xdr:from>
    <xdr:to>
      <xdr:col>18</xdr:col>
      <xdr:colOff>492125</xdr:colOff>
      <xdr:row>96</xdr:row>
      <xdr:rowOff>58369</xdr:rowOff>
    </xdr:to>
    <xdr:sp macro="" textlink="">
      <xdr:nvSpPr>
        <xdr:cNvPr id="686" name="フローチャート : 判断 685"/>
        <xdr:cNvSpPr/>
      </xdr:nvSpPr>
      <xdr:spPr>
        <a:xfrm>
          <a:off x="12763500" y="1641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74896</xdr:rowOff>
    </xdr:from>
    <xdr:ext cx="534377" cy="259045"/>
    <xdr:sp macro="" textlink="">
      <xdr:nvSpPr>
        <xdr:cNvPr id="687" name="テキスト ボックス 686"/>
        <xdr:cNvSpPr txBox="1"/>
      </xdr:nvSpPr>
      <xdr:spPr>
        <a:xfrm>
          <a:off x="12547111" y="1619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140553</xdr:rowOff>
    </xdr:from>
    <xdr:to>
      <xdr:col>23</xdr:col>
      <xdr:colOff>568325</xdr:colOff>
      <xdr:row>99</xdr:row>
      <xdr:rowOff>70703</xdr:rowOff>
    </xdr:to>
    <xdr:sp macro="" textlink="">
      <xdr:nvSpPr>
        <xdr:cNvPr id="693" name="円/楕円 692"/>
        <xdr:cNvSpPr/>
      </xdr:nvSpPr>
      <xdr:spPr>
        <a:xfrm>
          <a:off x="16268700" y="1694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55480</xdr:rowOff>
    </xdr:from>
    <xdr:ext cx="469744" cy="259045"/>
    <xdr:sp macro="" textlink="">
      <xdr:nvSpPr>
        <xdr:cNvPr id="694" name="積立金該当値テキスト"/>
        <xdr:cNvSpPr txBox="1"/>
      </xdr:nvSpPr>
      <xdr:spPr>
        <a:xfrm>
          <a:off x="16370300" y="16857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7,255</a:t>
          </a:r>
          <a:endParaRPr kumimoji="1" lang="ja-JP" altLang="en-US" sz="1000" b="1">
            <a:solidFill>
              <a:srgbClr val="FF0000"/>
            </a:solidFill>
            <a:latin typeface="ＭＳ Ｐゴシック"/>
          </a:endParaRPr>
        </a:p>
      </xdr:txBody>
    </xdr:sp>
    <xdr:clientData/>
  </xdr:oneCellAnchor>
  <xdr:twoCellAnchor>
    <xdr:from>
      <xdr:col>22</xdr:col>
      <xdr:colOff>314325</xdr:colOff>
      <xdr:row>99</xdr:row>
      <xdr:rowOff>28429</xdr:rowOff>
    </xdr:from>
    <xdr:to>
      <xdr:col>22</xdr:col>
      <xdr:colOff>415925</xdr:colOff>
      <xdr:row>99</xdr:row>
      <xdr:rowOff>130029</xdr:rowOff>
    </xdr:to>
    <xdr:sp macro="" textlink="">
      <xdr:nvSpPr>
        <xdr:cNvPr id="695" name="円/楕円 694"/>
        <xdr:cNvSpPr/>
      </xdr:nvSpPr>
      <xdr:spPr>
        <a:xfrm>
          <a:off x="15430500" y="1700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121156</xdr:rowOff>
    </xdr:from>
    <xdr:ext cx="469744" cy="259045"/>
    <xdr:sp macro="" textlink="">
      <xdr:nvSpPr>
        <xdr:cNvPr id="696" name="テキスト ボックス 695"/>
        <xdr:cNvSpPr txBox="1"/>
      </xdr:nvSpPr>
      <xdr:spPr>
        <a:xfrm>
          <a:off x="15246427" y="1709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1,805</a:t>
          </a:r>
          <a:endParaRPr kumimoji="1" lang="ja-JP" altLang="en-US" sz="1000" b="1">
            <a:solidFill>
              <a:srgbClr val="FF0000"/>
            </a:solidFill>
            <a:latin typeface="ＭＳ Ｐゴシック"/>
          </a:endParaRPr>
        </a:p>
      </xdr:txBody>
    </xdr:sp>
    <xdr:clientData/>
  </xdr:oneCellAnchor>
  <xdr:twoCellAnchor>
    <xdr:from>
      <xdr:col>21</xdr:col>
      <xdr:colOff>111125</xdr:colOff>
      <xdr:row>99</xdr:row>
      <xdr:rowOff>14638</xdr:rowOff>
    </xdr:from>
    <xdr:to>
      <xdr:col>21</xdr:col>
      <xdr:colOff>212725</xdr:colOff>
      <xdr:row>99</xdr:row>
      <xdr:rowOff>116238</xdr:rowOff>
    </xdr:to>
    <xdr:sp macro="" textlink="">
      <xdr:nvSpPr>
        <xdr:cNvPr id="697" name="円/楕円 696"/>
        <xdr:cNvSpPr/>
      </xdr:nvSpPr>
      <xdr:spPr>
        <a:xfrm>
          <a:off x="14541500" y="1698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107365</xdr:rowOff>
    </xdr:from>
    <xdr:ext cx="469744" cy="259045"/>
    <xdr:sp macro="" textlink="">
      <xdr:nvSpPr>
        <xdr:cNvPr id="698" name="テキスト ボックス 697"/>
        <xdr:cNvSpPr txBox="1"/>
      </xdr:nvSpPr>
      <xdr:spPr>
        <a:xfrm>
          <a:off x="14357427" y="1708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3,072</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167495</xdr:rowOff>
    </xdr:from>
    <xdr:to>
      <xdr:col>20</xdr:col>
      <xdr:colOff>9525</xdr:colOff>
      <xdr:row>98</xdr:row>
      <xdr:rowOff>97645</xdr:rowOff>
    </xdr:to>
    <xdr:sp macro="" textlink="">
      <xdr:nvSpPr>
        <xdr:cNvPr id="699" name="円/楕円 698"/>
        <xdr:cNvSpPr/>
      </xdr:nvSpPr>
      <xdr:spPr>
        <a:xfrm>
          <a:off x="13652500" y="1679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88772</xdr:rowOff>
    </xdr:from>
    <xdr:ext cx="534377" cy="259045"/>
    <xdr:sp macro="" textlink="">
      <xdr:nvSpPr>
        <xdr:cNvPr id="700" name="テキスト ボックス 699"/>
        <xdr:cNvSpPr txBox="1"/>
      </xdr:nvSpPr>
      <xdr:spPr>
        <a:xfrm>
          <a:off x="13436111" y="1689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20,530</a:t>
          </a:r>
          <a:endParaRPr kumimoji="1" lang="ja-JP" altLang="en-US" sz="1000" b="1">
            <a:solidFill>
              <a:srgbClr val="FF0000"/>
            </a:solidFill>
            <a:latin typeface="ＭＳ Ｐゴシック"/>
          </a:endParaRPr>
        </a:p>
      </xdr:txBody>
    </xdr:sp>
    <xdr:clientData/>
  </xdr:oneCellAnchor>
  <xdr:twoCellAnchor>
    <xdr:from>
      <xdr:col>18</xdr:col>
      <xdr:colOff>390525</xdr:colOff>
      <xdr:row>99</xdr:row>
      <xdr:rowOff>36725</xdr:rowOff>
    </xdr:from>
    <xdr:to>
      <xdr:col>18</xdr:col>
      <xdr:colOff>492125</xdr:colOff>
      <xdr:row>99</xdr:row>
      <xdr:rowOff>138325</xdr:rowOff>
    </xdr:to>
    <xdr:sp macro="" textlink="">
      <xdr:nvSpPr>
        <xdr:cNvPr id="701" name="円/楕円 700"/>
        <xdr:cNvSpPr/>
      </xdr:nvSpPr>
      <xdr:spPr>
        <a:xfrm>
          <a:off x="12763500" y="1701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129452</xdr:rowOff>
    </xdr:from>
    <xdr:ext cx="469744" cy="259045"/>
    <xdr:sp macro="" textlink="">
      <xdr:nvSpPr>
        <xdr:cNvPr id="702" name="テキスト ボックス 701"/>
        <xdr:cNvSpPr txBox="1"/>
      </xdr:nvSpPr>
      <xdr:spPr>
        <a:xfrm>
          <a:off x="12579427" y="1710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3" name="直線コネクタ 71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4" name="テキスト ボックス 71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5" name="直線コネクタ 71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6" name="テキスト ボックス 715"/>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8" name="テキスト ボックス 71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9" name="直線コネクタ 71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20" name="テキスト ボックス 71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1" name="直線コネクタ 72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2" name="テキスト ボックス 72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4" name="テキスト ボックス 72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107848</xdr:rowOff>
    </xdr:from>
    <xdr:to>
      <xdr:col>32</xdr:col>
      <xdr:colOff>186689</xdr:colOff>
      <xdr:row>39</xdr:row>
      <xdr:rowOff>44450</xdr:rowOff>
    </xdr:to>
    <xdr:cxnSp macro="">
      <xdr:nvCxnSpPr>
        <xdr:cNvPr id="726" name="直線コネクタ 725"/>
        <xdr:cNvCxnSpPr/>
      </xdr:nvCxnSpPr>
      <xdr:spPr>
        <a:xfrm flipV="1">
          <a:off x="22159595" y="5422798"/>
          <a:ext cx="1269" cy="1308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2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8" name="直線コネクタ 72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54525</xdr:rowOff>
    </xdr:from>
    <xdr:ext cx="534377" cy="259045"/>
    <xdr:sp macro="" textlink="">
      <xdr:nvSpPr>
        <xdr:cNvPr id="729" name="投資及び出資金最大値テキスト"/>
        <xdr:cNvSpPr txBox="1"/>
      </xdr:nvSpPr>
      <xdr:spPr>
        <a:xfrm>
          <a:off x="22212300" y="519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34,336</a:t>
          </a:r>
          <a:endParaRPr kumimoji="1" lang="ja-JP" altLang="en-US" sz="1000" b="1">
            <a:latin typeface="ＭＳ Ｐゴシック"/>
          </a:endParaRPr>
        </a:p>
      </xdr:txBody>
    </xdr:sp>
    <xdr:clientData/>
  </xdr:oneCellAnchor>
  <xdr:twoCellAnchor>
    <xdr:from>
      <xdr:col>32</xdr:col>
      <xdr:colOff>98425</xdr:colOff>
      <xdr:row>31</xdr:row>
      <xdr:rowOff>107848</xdr:rowOff>
    </xdr:from>
    <xdr:to>
      <xdr:col>32</xdr:col>
      <xdr:colOff>276225</xdr:colOff>
      <xdr:row>31</xdr:row>
      <xdr:rowOff>107848</xdr:rowOff>
    </xdr:to>
    <xdr:cxnSp macro="">
      <xdr:nvCxnSpPr>
        <xdr:cNvPr id="730" name="直線コネクタ 729"/>
        <xdr:cNvCxnSpPr/>
      </xdr:nvCxnSpPr>
      <xdr:spPr>
        <a:xfrm>
          <a:off x="22072600" y="542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44412</xdr:rowOff>
    </xdr:from>
    <xdr:to>
      <xdr:col>32</xdr:col>
      <xdr:colOff>187325</xdr:colOff>
      <xdr:row>39</xdr:row>
      <xdr:rowOff>44450</xdr:rowOff>
    </xdr:to>
    <xdr:cxnSp macro="">
      <xdr:nvCxnSpPr>
        <xdr:cNvPr id="731" name="直線コネクタ 730"/>
        <xdr:cNvCxnSpPr/>
      </xdr:nvCxnSpPr>
      <xdr:spPr>
        <a:xfrm>
          <a:off x="21323300" y="6730962"/>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68343</xdr:rowOff>
    </xdr:from>
    <xdr:ext cx="469744" cy="259045"/>
    <xdr:sp macro="" textlink="">
      <xdr:nvSpPr>
        <xdr:cNvPr id="732" name="投資及び出資金平均値テキスト"/>
        <xdr:cNvSpPr txBox="1"/>
      </xdr:nvSpPr>
      <xdr:spPr>
        <a:xfrm>
          <a:off x="22212300" y="6411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3,140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45466</xdr:rowOff>
    </xdr:from>
    <xdr:to>
      <xdr:col>32</xdr:col>
      <xdr:colOff>238125</xdr:colOff>
      <xdr:row>38</xdr:row>
      <xdr:rowOff>147066</xdr:rowOff>
    </xdr:to>
    <xdr:sp macro="" textlink="">
      <xdr:nvSpPr>
        <xdr:cNvPr id="733" name="フローチャート : 判断 732"/>
        <xdr:cNvSpPr/>
      </xdr:nvSpPr>
      <xdr:spPr>
        <a:xfrm>
          <a:off x="221107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44412</xdr:rowOff>
    </xdr:from>
    <xdr:to>
      <xdr:col>31</xdr:col>
      <xdr:colOff>34925</xdr:colOff>
      <xdr:row>39</xdr:row>
      <xdr:rowOff>44450</xdr:rowOff>
    </xdr:to>
    <xdr:cxnSp macro="">
      <xdr:nvCxnSpPr>
        <xdr:cNvPr id="734" name="直線コネクタ 733"/>
        <xdr:cNvCxnSpPr/>
      </xdr:nvCxnSpPr>
      <xdr:spPr>
        <a:xfrm flipV="1">
          <a:off x="20434300" y="6730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100178</xdr:rowOff>
    </xdr:from>
    <xdr:to>
      <xdr:col>31</xdr:col>
      <xdr:colOff>85725</xdr:colOff>
      <xdr:row>39</xdr:row>
      <xdr:rowOff>30328</xdr:rowOff>
    </xdr:to>
    <xdr:sp macro="" textlink="">
      <xdr:nvSpPr>
        <xdr:cNvPr id="735" name="フローチャート : 判断 734"/>
        <xdr:cNvSpPr/>
      </xdr:nvSpPr>
      <xdr:spPr>
        <a:xfrm>
          <a:off x="21272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46855</xdr:rowOff>
    </xdr:from>
    <xdr:ext cx="469744" cy="259045"/>
    <xdr:sp macro="" textlink="">
      <xdr:nvSpPr>
        <xdr:cNvPr id="736" name="テキスト ボックス 735"/>
        <xdr:cNvSpPr txBox="1"/>
      </xdr:nvSpPr>
      <xdr:spPr>
        <a:xfrm>
          <a:off x="21088427" y="639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37" name="直線コネクタ 73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98196</xdr:rowOff>
    </xdr:from>
    <xdr:to>
      <xdr:col>29</xdr:col>
      <xdr:colOff>568325</xdr:colOff>
      <xdr:row>39</xdr:row>
      <xdr:rowOff>28346</xdr:rowOff>
    </xdr:to>
    <xdr:sp macro="" textlink="">
      <xdr:nvSpPr>
        <xdr:cNvPr id="738" name="フローチャート : 判断 737"/>
        <xdr:cNvSpPr/>
      </xdr:nvSpPr>
      <xdr:spPr>
        <a:xfrm>
          <a:off x="20383500" y="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44873</xdr:rowOff>
    </xdr:from>
    <xdr:ext cx="469744" cy="259045"/>
    <xdr:sp macro="" textlink="">
      <xdr:nvSpPr>
        <xdr:cNvPr id="739" name="テキスト ボックス 738"/>
        <xdr:cNvSpPr txBox="1"/>
      </xdr:nvSpPr>
      <xdr:spPr>
        <a:xfrm>
          <a:off x="20199427" y="63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0" name="直線コネクタ 73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105473</xdr:rowOff>
    </xdr:from>
    <xdr:to>
      <xdr:col>28</xdr:col>
      <xdr:colOff>365125</xdr:colOff>
      <xdr:row>39</xdr:row>
      <xdr:rowOff>35623</xdr:rowOff>
    </xdr:to>
    <xdr:sp macro="" textlink="">
      <xdr:nvSpPr>
        <xdr:cNvPr id="741" name="フローチャート : 判断 740"/>
        <xdr:cNvSpPr/>
      </xdr:nvSpPr>
      <xdr:spPr>
        <a:xfrm>
          <a:off x="19494500" y="662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52150</xdr:rowOff>
    </xdr:from>
    <xdr:ext cx="469744" cy="259045"/>
    <xdr:sp macro="" textlink="">
      <xdr:nvSpPr>
        <xdr:cNvPr id="742" name="テキスト ボックス 741"/>
        <xdr:cNvSpPr txBox="1"/>
      </xdr:nvSpPr>
      <xdr:spPr>
        <a:xfrm>
          <a:off x="19310427" y="6395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106693</xdr:rowOff>
    </xdr:from>
    <xdr:to>
      <xdr:col>27</xdr:col>
      <xdr:colOff>161925</xdr:colOff>
      <xdr:row>39</xdr:row>
      <xdr:rowOff>36843</xdr:rowOff>
    </xdr:to>
    <xdr:sp macro="" textlink="">
      <xdr:nvSpPr>
        <xdr:cNvPr id="743" name="フローチャート : 判断 742"/>
        <xdr:cNvSpPr/>
      </xdr:nvSpPr>
      <xdr:spPr>
        <a:xfrm>
          <a:off x="18605500" y="6621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53370</xdr:rowOff>
    </xdr:from>
    <xdr:ext cx="469744" cy="259045"/>
    <xdr:sp macro="" textlink="">
      <xdr:nvSpPr>
        <xdr:cNvPr id="744" name="テキスト ボックス 743"/>
        <xdr:cNvSpPr txBox="1"/>
      </xdr:nvSpPr>
      <xdr:spPr>
        <a:xfrm>
          <a:off x="18421427" y="639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0" name="円/楕円 74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5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165062</xdr:rowOff>
    </xdr:from>
    <xdr:to>
      <xdr:col>31</xdr:col>
      <xdr:colOff>85725</xdr:colOff>
      <xdr:row>39</xdr:row>
      <xdr:rowOff>95212</xdr:rowOff>
    </xdr:to>
    <xdr:sp macro="" textlink="">
      <xdr:nvSpPr>
        <xdr:cNvPr id="752" name="円/楕円 751"/>
        <xdr:cNvSpPr/>
      </xdr:nvSpPr>
      <xdr:spPr>
        <a:xfrm>
          <a:off x="21272500" y="66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86339</xdr:rowOff>
    </xdr:from>
    <xdr:ext cx="249299" cy="259045"/>
    <xdr:sp macro="" textlink="">
      <xdr:nvSpPr>
        <xdr:cNvPr id="753" name="テキスト ボックス 752"/>
        <xdr:cNvSpPr txBox="1"/>
      </xdr:nvSpPr>
      <xdr:spPr>
        <a:xfrm>
          <a:off x="21198649" y="6772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4" name="円/楕円 75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5" name="テキスト ボックス 754"/>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56" name="円/楕円 75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57" name="テキスト ボックス 756"/>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58" name="円/楕円 75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59" name="テキスト ボックス 758"/>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70" name="直線コネクタ 76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71" name="テキスト ボックス 77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72" name="直線コネクタ 77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73" name="テキスト ボックス 772"/>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74" name="直線コネクタ 77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75" name="テキスト ボックス 774"/>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6" name="直線コネクタ 77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7" name="テキスト ボックス 776"/>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8" name="直線コネクタ 77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9" name="テキスト ボックス 77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80" name="直線コネクタ 77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81" name="テキスト ボックス 78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28666</xdr:rowOff>
    </xdr:from>
    <xdr:to>
      <xdr:col>32</xdr:col>
      <xdr:colOff>186689</xdr:colOff>
      <xdr:row>59</xdr:row>
      <xdr:rowOff>98878</xdr:rowOff>
    </xdr:to>
    <xdr:cxnSp macro="">
      <xdr:nvCxnSpPr>
        <xdr:cNvPr id="785" name="直線コネクタ 784"/>
        <xdr:cNvCxnSpPr/>
      </xdr:nvCxnSpPr>
      <xdr:spPr>
        <a:xfrm flipV="1">
          <a:off x="22159595" y="8772616"/>
          <a:ext cx="1269" cy="144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6"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7" name="直線コネクタ 786"/>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146793</xdr:rowOff>
    </xdr:from>
    <xdr:ext cx="534377" cy="259045"/>
    <xdr:sp macro="" textlink="">
      <xdr:nvSpPr>
        <xdr:cNvPr id="788" name="貸付金最大値テキスト"/>
        <xdr:cNvSpPr txBox="1"/>
      </xdr:nvSpPr>
      <xdr:spPr>
        <a:xfrm>
          <a:off x="22212300" y="854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44,150</a:t>
          </a:r>
          <a:endParaRPr kumimoji="1" lang="ja-JP" altLang="en-US" sz="1000" b="1">
            <a:latin typeface="ＭＳ Ｐゴシック"/>
          </a:endParaRPr>
        </a:p>
      </xdr:txBody>
    </xdr:sp>
    <xdr:clientData/>
  </xdr:oneCellAnchor>
  <xdr:twoCellAnchor>
    <xdr:from>
      <xdr:col>32</xdr:col>
      <xdr:colOff>98425</xdr:colOff>
      <xdr:row>51</xdr:row>
      <xdr:rowOff>28666</xdr:rowOff>
    </xdr:from>
    <xdr:to>
      <xdr:col>32</xdr:col>
      <xdr:colOff>276225</xdr:colOff>
      <xdr:row>51</xdr:row>
      <xdr:rowOff>28666</xdr:rowOff>
    </xdr:to>
    <xdr:cxnSp macro="">
      <xdr:nvCxnSpPr>
        <xdr:cNvPr id="789" name="直線コネクタ 788"/>
        <xdr:cNvCxnSpPr/>
      </xdr:nvCxnSpPr>
      <xdr:spPr>
        <a:xfrm>
          <a:off x="22072600" y="877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93490</xdr:rowOff>
    </xdr:from>
    <xdr:to>
      <xdr:col>32</xdr:col>
      <xdr:colOff>187325</xdr:colOff>
      <xdr:row>58</xdr:row>
      <xdr:rowOff>98421</xdr:rowOff>
    </xdr:to>
    <xdr:cxnSp macro="">
      <xdr:nvCxnSpPr>
        <xdr:cNvPr id="790" name="直線コネクタ 789"/>
        <xdr:cNvCxnSpPr/>
      </xdr:nvCxnSpPr>
      <xdr:spPr>
        <a:xfrm flipV="1">
          <a:off x="21323300" y="10037590"/>
          <a:ext cx="838200" cy="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59460</xdr:rowOff>
    </xdr:from>
    <xdr:ext cx="469744" cy="259045"/>
    <xdr:sp macro="" textlink="">
      <xdr:nvSpPr>
        <xdr:cNvPr id="791" name="貸付金平均値テキスト"/>
        <xdr:cNvSpPr txBox="1"/>
      </xdr:nvSpPr>
      <xdr:spPr>
        <a:xfrm>
          <a:off x="22212300" y="98321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36583</xdr:rowOff>
    </xdr:from>
    <xdr:to>
      <xdr:col>32</xdr:col>
      <xdr:colOff>238125</xdr:colOff>
      <xdr:row>58</xdr:row>
      <xdr:rowOff>138183</xdr:rowOff>
    </xdr:to>
    <xdr:sp macro="" textlink="">
      <xdr:nvSpPr>
        <xdr:cNvPr id="792" name="フローチャート : 判断 791"/>
        <xdr:cNvSpPr/>
      </xdr:nvSpPr>
      <xdr:spPr>
        <a:xfrm>
          <a:off x="22110700" y="99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98421</xdr:rowOff>
    </xdr:from>
    <xdr:to>
      <xdr:col>31</xdr:col>
      <xdr:colOff>34925</xdr:colOff>
      <xdr:row>58</xdr:row>
      <xdr:rowOff>98781</xdr:rowOff>
    </xdr:to>
    <xdr:cxnSp macro="">
      <xdr:nvCxnSpPr>
        <xdr:cNvPr id="793" name="直線コネクタ 792"/>
        <xdr:cNvCxnSpPr/>
      </xdr:nvCxnSpPr>
      <xdr:spPr>
        <a:xfrm flipV="1">
          <a:off x="20434300" y="10042521"/>
          <a:ext cx="889000" cy="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4155</xdr:rowOff>
    </xdr:from>
    <xdr:to>
      <xdr:col>31</xdr:col>
      <xdr:colOff>85725</xdr:colOff>
      <xdr:row>58</xdr:row>
      <xdr:rowOff>105755</xdr:rowOff>
    </xdr:to>
    <xdr:sp macro="" textlink="">
      <xdr:nvSpPr>
        <xdr:cNvPr id="794" name="フローチャート : 判断 793"/>
        <xdr:cNvSpPr/>
      </xdr:nvSpPr>
      <xdr:spPr>
        <a:xfrm>
          <a:off x="21272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122282</xdr:rowOff>
    </xdr:from>
    <xdr:ext cx="469744" cy="259045"/>
    <xdr:sp macro="" textlink="">
      <xdr:nvSpPr>
        <xdr:cNvPr id="795" name="テキスト ボックス 794"/>
        <xdr:cNvSpPr txBox="1"/>
      </xdr:nvSpPr>
      <xdr:spPr>
        <a:xfrm>
          <a:off x="21088427"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98748</xdr:rowOff>
    </xdr:from>
    <xdr:to>
      <xdr:col>29</xdr:col>
      <xdr:colOff>517525</xdr:colOff>
      <xdr:row>58</xdr:row>
      <xdr:rowOff>98781</xdr:rowOff>
    </xdr:to>
    <xdr:cxnSp macro="">
      <xdr:nvCxnSpPr>
        <xdr:cNvPr id="796" name="直線コネクタ 795"/>
        <xdr:cNvCxnSpPr/>
      </xdr:nvCxnSpPr>
      <xdr:spPr>
        <a:xfrm>
          <a:off x="19545300" y="10042848"/>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165840</xdr:rowOff>
    </xdr:from>
    <xdr:to>
      <xdr:col>29</xdr:col>
      <xdr:colOff>568325</xdr:colOff>
      <xdr:row>58</xdr:row>
      <xdr:rowOff>95990</xdr:rowOff>
    </xdr:to>
    <xdr:sp macro="" textlink="">
      <xdr:nvSpPr>
        <xdr:cNvPr id="797" name="フローチャート : 判断 796"/>
        <xdr:cNvSpPr/>
      </xdr:nvSpPr>
      <xdr:spPr>
        <a:xfrm>
          <a:off x="20383500" y="993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112517</xdr:rowOff>
    </xdr:from>
    <xdr:ext cx="469744" cy="259045"/>
    <xdr:sp macro="" textlink="">
      <xdr:nvSpPr>
        <xdr:cNvPr id="798" name="テキスト ボックス 797"/>
        <xdr:cNvSpPr txBox="1"/>
      </xdr:nvSpPr>
      <xdr:spPr>
        <a:xfrm>
          <a:off x="20199427" y="971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98487</xdr:rowOff>
    </xdr:from>
    <xdr:to>
      <xdr:col>28</xdr:col>
      <xdr:colOff>314325</xdr:colOff>
      <xdr:row>58</xdr:row>
      <xdr:rowOff>98748</xdr:rowOff>
    </xdr:to>
    <xdr:cxnSp macro="">
      <xdr:nvCxnSpPr>
        <xdr:cNvPr id="799" name="直線コネクタ 798"/>
        <xdr:cNvCxnSpPr/>
      </xdr:nvCxnSpPr>
      <xdr:spPr>
        <a:xfrm>
          <a:off x="18656300" y="10042587"/>
          <a:ext cx="889000" cy="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155292</xdr:rowOff>
    </xdr:from>
    <xdr:to>
      <xdr:col>28</xdr:col>
      <xdr:colOff>365125</xdr:colOff>
      <xdr:row>58</xdr:row>
      <xdr:rowOff>85442</xdr:rowOff>
    </xdr:to>
    <xdr:sp macro="" textlink="">
      <xdr:nvSpPr>
        <xdr:cNvPr id="800" name="フローチャート : 判断 799"/>
        <xdr:cNvSpPr/>
      </xdr:nvSpPr>
      <xdr:spPr>
        <a:xfrm>
          <a:off x="19494500" y="992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101969</xdr:rowOff>
    </xdr:from>
    <xdr:ext cx="469744" cy="259045"/>
    <xdr:sp macro="" textlink="">
      <xdr:nvSpPr>
        <xdr:cNvPr id="801" name="テキスト ボックス 800"/>
        <xdr:cNvSpPr txBox="1"/>
      </xdr:nvSpPr>
      <xdr:spPr>
        <a:xfrm>
          <a:off x="19310427" y="970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151895</xdr:rowOff>
    </xdr:from>
    <xdr:to>
      <xdr:col>27</xdr:col>
      <xdr:colOff>161925</xdr:colOff>
      <xdr:row>58</xdr:row>
      <xdr:rowOff>82045</xdr:rowOff>
    </xdr:to>
    <xdr:sp macro="" textlink="">
      <xdr:nvSpPr>
        <xdr:cNvPr id="802" name="フローチャート : 判断 801"/>
        <xdr:cNvSpPr/>
      </xdr:nvSpPr>
      <xdr:spPr>
        <a:xfrm>
          <a:off x="18605500" y="992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98572</xdr:rowOff>
    </xdr:from>
    <xdr:ext cx="469744" cy="259045"/>
    <xdr:sp macro="" textlink="">
      <xdr:nvSpPr>
        <xdr:cNvPr id="803" name="テキスト ボックス 802"/>
        <xdr:cNvSpPr txBox="1"/>
      </xdr:nvSpPr>
      <xdr:spPr>
        <a:xfrm>
          <a:off x="18421427" y="969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42690</xdr:rowOff>
    </xdr:from>
    <xdr:to>
      <xdr:col>32</xdr:col>
      <xdr:colOff>238125</xdr:colOff>
      <xdr:row>58</xdr:row>
      <xdr:rowOff>144290</xdr:rowOff>
    </xdr:to>
    <xdr:sp macro="" textlink="">
      <xdr:nvSpPr>
        <xdr:cNvPr id="809" name="円/楕円 808"/>
        <xdr:cNvSpPr/>
      </xdr:nvSpPr>
      <xdr:spPr>
        <a:xfrm>
          <a:off x="22110700" y="998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21117</xdr:rowOff>
    </xdr:from>
    <xdr:ext cx="469744" cy="259045"/>
    <xdr:sp macro="" textlink="">
      <xdr:nvSpPr>
        <xdr:cNvPr id="810" name="貸付金該当値テキスト"/>
        <xdr:cNvSpPr txBox="1"/>
      </xdr:nvSpPr>
      <xdr:spPr>
        <a:xfrm>
          <a:off x="22212300" y="99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5,415</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47621</xdr:rowOff>
    </xdr:from>
    <xdr:to>
      <xdr:col>31</xdr:col>
      <xdr:colOff>85725</xdr:colOff>
      <xdr:row>58</xdr:row>
      <xdr:rowOff>149221</xdr:rowOff>
    </xdr:to>
    <xdr:sp macro="" textlink="">
      <xdr:nvSpPr>
        <xdr:cNvPr id="811" name="円/楕円 810"/>
        <xdr:cNvSpPr/>
      </xdr:nvSpPr>
      <xdr:spPr>
        <a:xfrm>
          <a:off x="21272500" y="999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140348</xdr:rowOff>
    </xdr:from>
    <xdr:ext cx="469744" cy="259045"/>
    <xdr:sp macro="" textlink="">
      <xdr:nvSpPr>
        <xdr:cNvPr id="812" name="テキスト ボックス 811"/>
        <xdr:cNvSpPr txBox="1"/>
      </xdr:nvSpPr>
      <xdr:spPr>
        <a:xfrm>
          <a:off x="21088427" y="1008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5,264</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47981</xdr:rowOff>
    </xdr:from>
    <xdr:to>
      <xdr:col>29</xdr:col>
      <xdr:colOff>568325</xdr:colOff>
      <xdr:row>58</xdr:row>
      <xdr:rowOff>149581</xdr:rowOff>
    </xdr:to>
    <xdr:sp macro="" textlink="">
      <xdr:nvSpPr>
        <xdr:cNvPr id="813" name="円/楕円 812"/>
        <xdr:cNvSpPr/>
      </xdr:nvSpPr>
      <xdr:spPr>
        <a:xfrm>
          <a:off x="20383500" y="999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140708</xdr:rowOff>
    </xdr:from>
    <xdr:ext cx="469744" cy="259045"/>
    <xdr:sp macro="" textlink="">
      <xdr:nvSpPr>
        <xdr:cNvPr id="814" name="テキスト ボックス 813"/>
        <xdr:cNvSpPr txBox="1"/>
      </xdr:nvSpPr>
      <xdr:spPr>
        <a:xfrm>
          <a:off x="20199427" y="1008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5,253</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47948</xdr:rowOff>
    </xdr:from>
    <xdr:to>
      <xdr:col>28</xdr:col>
      <xdr:colOff>365125</xdr:colOff>
      <xdr:row>58</xdr:row>
      <xdr:rowOff>149548</xdr:rowOff>
    </xdr:to>
    <xdr:sp macro="" textlink="">
      <xdr:nvSpPr>
        <xdr:cNvPr id="815" name="円/楕円 814"/>
        <xdr:cNvSpPr/>
      </xdr:nvSpPr>
      <xdr:spPr>
        <a:xfrm>
          <a:off x="19494500" y="999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140675</xdr:rowOff>
    </xdr:from>
    <xdr:ext cx="469744" cy="259045"/>
    <xdr:sp macro="" textlink="">
      <xdr:nvSpPr>
        <xdr:cNvPr id="816" name="テキスト ボックス 815"/>
        <xdr:cNvSpPr txBox="1"/>
      </xdr:nvSpPr>
      <xdr:spPr>
        <a:xfrm>
          <a:off x="19310427" y="1008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5,254</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47687</xdr:rowOff>
    </xdr:from>
    <xdr:to>
      <xdr:col>27</xdr:col>
      <xdr:colOff>161925</xdr:colOff>
      <xdr:row>58</xdr:row>
      <xdr:rowOff>149287</xdr:rowOff>
    </xdr:to>
    <xdr:sp macro="" textlink="">
      <xdr:nvSpPr>
        <xdr:cNvPr id="817" name="円/楕円 816"/>
        <xdr:cNvSpPr/>
      </xdr:nvSpPr>
      <xdr:spPr>
        <a:xfrm>
          <a:off x="18605500" y="999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140414</xdr:rowOff>
    </xdr:from>
    <xdr:ext cx="469744" cy="259045"/>
    <xdr:sp macro="" textlink="">
      <xdr:nvSpPr>
        <xdr:cNvPr id="818" name="テキスト ボックス 817"/>
        <xdr:cNvSpPr txBox="1"/>
      </xdr:nvSpPr>
      <xdr:spPr>
        <a:xfrm>
          <a:off x="18421427" y="10084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5,262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35/36</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30" name="直線コネクタ 82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31" name="テキスト ボックス 83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32" name="直線コネクタ 83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33" name="テキスト ボックス 83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34" name="直線コネクタ 83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35" name="テキスト ボックス 83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6" name="直線コネクタ 83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5642</xdr:rowOff>
    </xdr:from>
    <xdr:ext cx="595419" cy="259045"/>
    <xdr:sp macro="" textlink="">
      <xdr:nvSpPr>
        <xdr:cNvPr id="837" name="テキスト ボックス 836"/>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8" name="直線コネクタ 83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9" name="テキスト ボックス 838"/>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40" name="直線コネクタ 83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41" name="テキスト ボックス 840"/>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43" name="テキスト ボックス 84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34751</xdr:rowOff>
    </xdr:from>
    <xdr:to>
      <xdr:col>32</xdr:col>
      <xdr:colOff>186689</xdr:colOff>
      <xdr:row>78</xdr:row>
      <xdr:rowOff>159218</xdr:rowOff>
    </xdr:to>
    <xdr:cxnSp macro="">
      <xdr:nvCxnSpPr>
        <xdr:cNvPr id="845" name="直線コネクタ 844"/>
        <xdr:cNvCxnSpPr/>
      </xdr:nvCxnSpPr>
      <xdr:spPr>
        <a:xfrm flipV="1">
          <a:off x="22159595" y="12036251"/>
          <a:ext cx="1269" cy="1496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163045</xdr:rowOff>
    </xdr:from>
    <xdr:ext cx="534377" cy="259045"/>
    <xdr:sp macro="" textlink="">
      <xdr:nvSpPr>
        <xdr:cNvPr id="846" name="繰出金最小値テキスト"/>
        <xdr:cNvSpPr txBox="1"/>
      </xdr:nvSpPr>
      <xdr:spPr>
        <a:xfrm>
          <a:off x="22212300" y="13536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40,207</a:t>
          </a:r>
          <a:endParaRPr kumimoji="1" lang="ja-JP" altLang="en-US" sz="1000" b="1">
            <a:latin typeface="ＭＳ Ｐゴシック"/>
          </a:endParaRPr>
        </a:p>
      </xdr:txBody>
    </xdr:sp>
    <xdr:clientData/>
  </xdr:oneCellAnchor>
  <xdr:twoCellAnchor>
    <xdr:from>
      <xdr:col>32</xdr:col>
      <xdr:colOff>98425</xdr:colOff>
      <xdr:row>78</xdr:row>
      <xdr:rowOff>159218</xdr:rowOff>
    </xdr:from>
    <xdr:to>
      <xdr:col>32</xdr:col>
      <xdr:colOff>276225</xdr:colOff>
      <xdr:row>78</xdr:row>
      <xdr:rowOff>159218</xdr:rowOff>
    </xdr:to>
    <xdr:cxnSp macro="">
      <xdr:nvCxnSpPr>
        <xdr:cNvPr id="847" name="直線コネクタ 846"/>
        <xdr:cNvCxnSpPr/>
      </xdr:nvCxnSpPr>
      <xdr:spPr>
        <a:xfrm>
          <a:off x="22072600" y="13532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152878</xdr:rowOff>
    </xdr:from>
    <xdr:ext cx="599010" cy="259045"/>
    <xdr:sp macro="" textlink="">
      <xdr:nvSpPr>
        <xdr:cNvPr id="848" name="繰出金最大値テキスト"/>
        <xdr:cNvSpPr txBox="1"/>
      </xdr:nvSpPr>
      <xdr:spPr>
        <a:xfrm>
          <a:off x="22212300" y="11811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177,641</a:t>
          </a:r>
          <a:endParaRPr kumimoji="1" lang="ja-JP" altLang="en-US" sz="1000" b="1">
            <a:latin typeface="ＭＳ Ｐゴシック"/>
          </a:endParaRPr>
        </a:p>
      </xdr:txBody>
    </xdr:sp>
    <xdr:clientData/>
  </xdr:oneCellAnchor>
  <xdr:twoCellAnchor>
    <xdr:from>
      <xdr:col>32</xdr:col>
      <xdr:colOff>98425</xdr:colOff>
      <xdr:row>70</xdr:row>
      <xdr:rowOff>34751</xdr:rowOff>
    </xdr:from>
    <xdr:to>
      <xdr:col>32</xdr:col>
      <xdr:colOff>276225</xdr:colOff>
      <xdr:row>70</xdr:row>
      <xdr:rowOff>34751</xdr:rowOff>
    </xdr:to>
    <xdr:cxnSp macro="">
      <xdr:nvCxnSpPr>
        <xdr:cNvPr id="849" name="直線コネクタ 848"/>
        <xdr:cNvCxnSpPr/>
      </xdr:nvCxnSpPr>
      <xdr:spPr>
        <a:xfrm>
          <a:off x="22072600" y="1203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78</xdr:row>
      <xdr:rowOff>111975</xdr:rowOff>
    </xdr:from>
    <xdr:to>
      <xdr:col>32</xdr:col>
      <xdr:colOff>187325</xdr:colOff>
      <xdr:row>78</xdr:row>
      <xdr:rowOff>151336</xdr:rowOff>
    </xdr:to>
    <xdr:cxnSp macro="">
      <xdr:nvCxnSpPr>
        <xdr:cNvPr id="850" name="直線コネクタ 849"/>
        <xdr:cNvCxnSpPr/>
      </xdr:nvCxnSpPr>
      <xdr:spPr>
        <a:xfrm>
          <a:off x="21323300" y="13485075"/>
          <a:ext cx="838200" cy="3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88873</xdr:rowOff>
    </xdr:from>
    <xdr:ext cx="534377" cy="259045"/>
    <xdr:sp macro="" textlink="">
      <xdr:nvSpPr>
        <xdr:cNvPr id="851" name="繰出金平均値テキスト"/>
        <xdr:cNvSpPr txBox="1"/>
      </xdr:nvSpPr>
      <xdr:spPr>
        <a:xfrm>
          <a:off x="22212300" y="131190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59,854</a:t>
          </a:r>
          <a:endParaRPr kumimoji="1" lang="ja-JP" altLang="en-US" sz="1000" b="1">
            <a:solidFill>
              <a:srgbClr val="000080"/>
            </a:solidFill>
            <a:latin typeface="ＭＳ Ｐゴシック"/>
          </a:endParaRPr>
        </a:p>
      </xdr:txBody>
    </xdr:sp>
    <xdr:clientData/>
  </xdr:oneCellAnchor>
  <xdr:twoCellAnchor>
    <xdr:from>
      <xdr:col>32</xdr:col>
      <xdr:colOff>136525</xdr:colOff>
      <xdr:row>77</xdr:row>
      <xdr:rowOff>65996</xdr:rowOff>
    </xdr:from>
    <xdr:to>
      <xdr:col>32</xdr:col>
      <xdr:colOff>238125</xdr:colOff>
      <xdr:row>77</xdr:row>
      <xdr:rowOff>167596</xdr:rowOff>
    </xdr:to>
    <xdr:sp macro="" textlink="">
      <xdr:nvSpPr>
        <xdr:cNvPr id="852" name="フローチャート : 判断 851"/>
        <xdr:cNvSpPr/>
      </xdr:nvSpPr>
      <xdr:spPr>
        <a:xfrm>
          <a:off x="22110700" y="13267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78</xdr:row>
      <xdr:rowOff>111975</xdr:rowOff>
    </xdr:from>
    <xdr:to>
      <xdr:col>31</xdr:col>
      <xdr:colOff>34925</xdr:colOff>
      <xdr:row>78</xdr:row>
      <xdr:rowOff>136184</xdr:rowOff>
    </xdr:to>
    <xdr:cxnSp macro="">
      <xdr:nvCxnSpPr>
        <xdr:cNvPr id="853" name="直線コネクタ 852"/>
        <xdr:cNvCxnSpPr/>
      </xdr:nvCxnSpPr>
      <xdr:spPr>
        <a:xfrm flipV="1">
          <a:off x="20434300" y="13485075"/>
          <a:ext cx="889000" cy="24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34330</xdr:rowOff>
    </xdr:from>
    <xdr:to>
      <xdr:col>31</xdr:col>
      <xdr:colOff>85725</xdr:colOff>
      <xdr:row>77</xdr:row>
      <xdr:rowOff>135930</xdr:rowOff>
    </xdr:to>
    <xdr:sp macro="" textlink="">
      <xdr:nvSpPr>
        <xdr:cNvPr id="854" name="フローチャート : 判断 853"/>
        <xdr:cNvSpPr/>
      </xdr:nvSpPr>
      <xdr:spPr>
        <a:xfrm>
          <a:off x="21272500" y="132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152457</xdr:rowOff>
    </xdr:from>
    <xdr:ext cx="534377" cy="259045"/>
    <xdr:sp macro="" textlink="">
      <xdr:nvSpPr>
        <xdr:cNvPr id="855" name="テキスト ボックス 854"/>
        <xdr:cNvSpPr txBox="1"/>
      </xdr:nvSpPr>
      <xdr:spPr>
        <a:xfrm>
          <a:off x="21056111" y="1301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28</xdr:col>
      <xdr:colOff>314325</xdr:colOff>
      <xdr:row>78</xdr:row>
      <xdr:rowOff>136184</xdr:rowOff>
    </xdr:from>
    <xdr:to>
      <xdr:col>29</xdr:col>
      <xdr:colOff>517525</xdr:colOff>
      <xdr:row>78</xdr:row>
      <xdr:rowOff>141050</xdr:rowOff>
    </xdr:to>
    <xdr:cxnSp macro="">
      <xdr:nvCxnSpPr>
        <xdr:cNvPr id="856" name="直線コネクタ 855"/>
        <xdr:cNvCxnSpPr/>
      </xdr:nvCxnSpPr>
      <xdr:spPr>
        <a:xfrm flipV="1">
          <a:off x="19545300" y="13509284"/>
          <a:ext cx="889000" cy="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77960</xdr:rowOff>
    </xdr:from>
    <xdr:to>
      <xdr:col>29</xdr:col>
      <xdr:colOff>568325</xdr:colOff>
      <xdr:row>78</xdr:row>
      <xdr:rowOff>8110</xdr:rowOff>
    </xdr:to>
    <xdr:sp macro="" textlink="">
      <xdr:nvSpPr>
        <xdr:cNvPr id="857" name="フローチャート : 判断 856"/>
        <xdr:cNvSpPr/>
      </xdr:nvSpPr>
      <xdr:spPr>
        <a:xfrm>
          <a:off x="20383500" y="1327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24637</xdr:rowOff>
    </xdr:from>
    <xdr:ext cx="534377" cy="259045"/>
    <xdr:sp macro="" textlink="">
      <xdr:nvSpPr>
        <xdr:cNvPr id="858" name="テキスト ボックス 857"/>
        <xdr:cNvSpPr txBox="1"/>
      </xdr:nvSpPr>
      <xdr:spPr>
        <a:xfrm>
          <a:off x="20167111" y="1305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27</xdr:col>
      <xdr:colOff>111125</xdr:colOff>
      <xdr:row>78</xdr:row>
      <xdr:rowOff>141050</xdr:rowOff>
    </xdr:from>
    <xdr:to>
      <xdr:col>28</xdr:col>
      <xdr:colOff>314325</xdr:colOff>
      <xdr:row>78</xdr:row>
      <xdr:rowOff>162147</xdr:rowOff>
    </xdr:to>
    <xdr:cxnSp macro="">
      <xdr:nvCxnSpPr>
        <xdr:cNvPr id="859" name="直線コネクタ 858"/>
        <xdr:cNvCxnSpPr/>
      </xdr:nvCxnSpPr>
      <xdr:spPr>
        <a:xfrm flipV="1">
          <a:off x="18656300" y="13514150"/>
          <a:ext cx="889000" cy="2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86233</xdr:rowOff>
    </xdr:from>
    <xdr:to>
      <xdr:col>28</xdr:col>
      <xdr:colOff>365125</xdr:colOff>
      <xdr:row>78</xdr:row>
      <xdr:rowOff>16383</xdr:rowOff>
    </xdr:to>
    <xdr:sp macro="" textlink="">
      <xdr:nvSpPr>
        <xdr:cNvPr id="860" name="フローチャート : 判断 859"/>
        <xdr:cNvSpPr/>
      </xdr:nvSpPr>
      <xdr:spPr>
        <a:xfrm>
          <a:off x="19494500" y="13287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32910</xdr:rowOff>
    </xdr:from>
    <xdr:ext cx="534377" cy="259045"/>
    <xdr:sp macro="" textlink="">
      <xdr:nvSpPr>
        <xdr:cNvPr id="861" name="テキスト ボックス 860"/>
        <xdr:cNvSpPr txBox="1"/>
      </xdr:nvSpPr>
      <xdr:spPr>
        <a:xfrm>
          <a:off x="19278111" y="1306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103933</xdr:rowOff>
    </xdr:from>
    <xdr:to>
      <xdr:col>27</xdr:col>
      <xdr:colOff>161925</xdr:colOff>
      <xdr:row>78</xdr:row>
      <xdr:rowOff>34083</xdr:rowOff>
    </xdr:to>
    <xdr:sp macro="" textlink="">
      <xdr:nvSpPr>
        <xdr:cNvPr id="862" name="フローチャート : 判断 861"/>
        <xdr:cNvSpPr/>
      </xdr:nvSpPr>
      <xdr:spPr>
        <a:xfrm>
          <a:off x="18605500" y="133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50610</xdr:rowOff>
    </xdr:from>
    <xdr:ext cx="534377" cy="259045"/>
    <xdr:sp macro="" textlink="">
      <xdr:nvSpPr>
        <xdr:cNvPr id="863" name="テキスト ボックス 862"/>
        <xdr:cNvSpPr txBox="1"/>
      </xdr:nvSpPr>
      <xdr:spPr>
        <a:xfrm>
          <a:off x="18389111" y="1308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78</xdr:row>
      <xdr:rowOff>100536</xdr:rowOff>
    </xdr:from>
    <xdr:to>
      <xdr:col>32</xdr:col>
      <xdr:colOff>238125</xdr:colOff>
      <xdr:row>79</xdr:row>
      <xdr:rowOff>30686</xdr:rowOff>
    </xdr:to>
    <xdr:sp macro="" textlink="">
      <xdr:nvSpPr>
        <xdr:cNvPr id="869" name="円/楕円 868"/>
        <xdr:cNvSpPr/>
      </xdr:nvSpPr>
      <xdr:spPr>
        <a:xfrm>
          <a:off x="22110700" y="1347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78</xdr:row>
      <xdr:rowOff>15463</xdr:rowOff>
    </xdr:from>
    <xdr:ext cx="534377" cy="259045"/>
    <xdr:sp macro="" textlink="">
      <xdr:nvSpPr>
        <xdr:cNvPr id="870" name="繰出金該当値テキスト"/>
        <xdr:cNvSpPr txBox="1"/>
      </xdr:nvSpPr>
      <xdr:spPr>
        <a:xfrm>
          <a:off x="22212300" y="1338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40,931</a:t>
          </a:r>
          <a:endParaRPr kumimoji="1" lang="ja-JP" altLang="en-US" sz="1000" b="1">
            <a:solidFill>
              <a:srgbClr val="FF0000"/>
            </a:solidFill>
            <a:latin typeface="ＭＳ Ｐゴシック"/>
          </a:endParaRPr>
        </a:p>
      </xdr:txBody>
    </xdr:sp>
    <xdr:clientData/>
  </xdr:oneCellAnchor>
  <xdr:twoCellAnchor>
    <xdr:from>
      <xdr:col>30</xdr:col>
      <xdr:colOff>669925</xdr:colOff>
      <xdr:row>78</xdr:row>
      <xdr:rowOff>61175</xdr:rowOff>
    </xdr:from>
    <xdr:to>
      <xdr:col>31</xdr:col>
      <xdr:colOff>85725</xdr:colOff>
      <xdr:row>78</xdr:row>
      <xdr:rowOff>162775</xdr:rowOff>
    </xdr:to>
    <xdr:sp macro="" textlink="">
      <xdr:nvSpPr>
        <xdr:cNvPr id="871" name="円/楕円 870"/>
        <xdr:cNvSpPr/>
      </xdr:nvSpPr>
      <xdr:spPr>
        <a:xfrm>
          <a:off x="21272500" y="1343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78</xdr:row>
      <xdr:rowOff>153902</xdr:rowOff>
    </xdr:from>
    <xdr:ext cx="534377" cy="259045"/>
    <xdr:sp macro="" textlink="">
      <xdr:nvSpPr>
        <xdr:cNvPr id="872" name="テキスト ボックス 871"/>
        <xdr:cNvSpPr txBox="1"/>
      </xdr:nvSpPr>
      <xdr:spPr>
        <a:xfrm>
          <a:off x="21056111" y="1352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44,547</a:t>
          </a:r>
          <a:endParaRPr kumimoji="1" lang="ja-JP" altLang="en-US" sz="1000" b="1">
            <a:solidFill>
              <a:srgbClr val="FF0000"/>
            </a:solidFill>
            <a:latin typeface="ＭＳ Ｐゴシック"/>
          </a:endParaRPr>
        </a:p>
      </xdr:txBody>
    </xdr:sp>
    <xdr:clientData/>
  </xdr:oneCellAnchor>
  <xdr:twoCellAnchor>
    <xdr:from>
      <xdr:col>29</xdr:col>
      <xdr:colOff>466725</xdr:colOff>
      <xdr:row>78</xdr:row>
      <xdr:rowOff>85384</xdr:rowOff>
    </xdr:from>
    <xdr:to>
      <xdr:col>29</xdr:col>
      <xdr:colOff>568325</xdr:colOff>
      <xdr:row>79</xdr:row>
      <xdr:rowOff>15534</xdr:rowOff>
    </xdr:to>
    <xdr:sp macro="" textlink="">
      <xdr:nvSpPr>
        <xdr:cNvPr id="873" name="円/楕円 872"/>
        <xdr:cNvSpPr/>
      </xdr:nvSpPr>
      <xdr:spPr>
        <a:xfrm>
          <a:off x="20383500" y="1345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79</xdr:row>
      <xdr:rowOff>6661</xdr:rowOff>
    </xdr:from>
    <xdr:ext cx="534377" cy="259045"/>
    <xdr:sp macro="" textlink="">
      <xdr:nvSpPr>
        <xdr:cNvPr id="874" name="テキスト ボックス 873"/>
        <xdr:cNvSpPr txBox="1"/>
      </xdr:nvSpPr>
      <xdr:spPr>
        <a:xfrm>
          <a:off x="20167111" y="1355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42,323</a:t>
          </a:r>
          <a:endParaRPr kumimoji="1" lang="ja-JP" altLang="en-US" sz="1000" b="1">
            <a:solidFill>
              <a:srgbClr val="FF0000"/>
            </a:solidFill>
            <a:latin typeface="ＭＳ Ｐゴシック"/>
          </a:endParaRPr>
        </a:p>
      </xdr:txBody>
    </xdr:sp>
    <xdr:clientData/>
  </xdr:oneCellAnchor>
  <xdr:twoCellAnchor>
    <xdr:from>
      <xdr:col>28</xdr:col>
      <xdr:colOff>263525</xdr:colOff>
      <xdr:row>78</xdr:row>
      <xdr:rowOff>90250</xdr:rowOff>
    </xdr:from>
    <xdr:to>
      <xdr:col>28</xdr:col>
      <xdr:colOff>365125</xdr:colOff>
      <xdr:row>79</xdr:row>
      <xdr:rowOff>20400</xdr:rowOff>
    </xdr:to>
    <xdr:sp macro="" textlink="">
      <xdr:nvSpPr>
        <xdr:cNvPr id="875" name="円/楕円 874"/>
        <xdr:cNvSpPr/>
      </xdr:nvSpPr>
      <xdr:spPr>
        <a:xfrm>
          <a:off x="19494500" y="1346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79</xdr:row>
      <xdr:rowOff>11527</xdr:rowOff>
    </xdr:from>
    <xdr:ext cx="534377" cy="259045"/>
    <xdr:sp macro="" textlink="">
      <xdr:nvSpPr>
        <xdr:cNvPr id="876" name="テキスト ボックス 875"/>
        <xdr:cNvSpPr txBox="1"/>
      </xdr:nvSpPr>
      <xdr:spPr>
        <a:xfrm>
          <a:off x="19278111" y="1355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41,876</a:t>
          </a:r>
          <a:endParaRPr kumimoji="1" lang="ja-JP" altLang="en-US" sz="1000" b="1">
            <a:solidFill>
              <a:srgbClr val="FF0000"/>
            </a:solidFill>
            <a:latin typeface="ＭＳ Ｐゴシック"/>
          </a:endParaRPr>
        </a:p>
      </xdr:txBody>
    </xdr:sp>
    <xdr:clientData/>
  </xdr:oneCellAnchor>
  <xdr:twoCellAnchor>
    <xdr:from>
      <xdr:col>27</xdr:col>
      <xdr:colOff>60325</xdr:colOff>
      <xdr:row>78</xdr:row>
      <xdr:rowOff>111347</xdr:rowOff>
    </xdr:from>
    <xdr:to>
      <xdr:col>27</xdr:col>
      <xdr:colOff>161925</xdr:colOff>
      <xdr:row>79</xdr:row>
      <xdr:rowOff>41497</xdr:rowOff>
    </xdr:to>
    <xdr:sp macro="" textlink="">
      <xdr:nvSpPr>
        <xdr:cNvPr id="877" name="円/楕円 876"/>
        <xdr:cNvSpPr/>
      </xdr:nvSpPr>
      <xdr:spPr>
        <a:xfrm>
          <a:off x="18605500" y="1348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79</xdr:row>
      <xdr:rowOff>32624</xdr:rowOff>
    </xdr:from>
    <xdr:ext cx="534377" cy="259045"/>
    <xdr:sp macro="" textlink="">
      <xdr:nvSpPr>
        <xdr:cNvPr id="878" name="テキスト ボックス 877"/>
        <xdr:cNvSpPr txBox="1"/>
      </xdr:nvSpPr>
      <xdr:spPr>
        <a:xfrm>
          <a:off x="18389111" y="1357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39,938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98</xdr:row>
      <xdr:rowOff>139700</xdr:rowOff>
    </xdr:from>
    <xdr:to>
      <xdr:col>33</xdr:col>
      <xdr:colOff>314325</xdr:colOff>
      <xdr:row>98</xdr:row>
      <xdr:rowOff>139700</xdr:rowOff>
    </xdr:to>
    <xdr:cxnSp macro="">
      <xdr:nvCxnSpPr>
        <xdr:cNvPr id="889" name="直線コネクタ 888"/>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97</xdr:row>
      <xdr:rowOff>168927</xdr:rowOff>
    </xdr:from>
    <xdr:ext cx="248786" cy="259045"/>
    <xdr:sp macro="" textlink="">
      <xdr:nvSpPr>
        <xdr:cNvPr id="890" name="テキスト ボックス 889"/>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96</xdr:row>
      <xdr:rowOff>25400</xdr:rowOff>
    </xdr:from>
    <xdr:to>
      <xdr:col>33</xdr:col>
      <xdr:colOff>314325</xdr:colOff>
      <xdr:row>96</xdr:row>
      <xdr:rowOff>25400</xdr:rowOff>
    </xdr:to>
    <xdr:cxnSp macro="">
      <xdr:nvCxnSpPr>
        <xdr:cNvPr id="891" name="直線コネクタ 890"/>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95</xdr:row>
      <xdr:rowOff>54627</xdr:rowOff>
    </xdr:from>
    <xdr:ext cx="312906" cy="259045"/>
    <xdr:sp macro="" textlink="">
      <xdr:nvSpPr>
        <xdr:cNvPr id="892" name="テキスト ボックス 891"/>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93</xdr:row>
      <xdr:rowOff>82550</xdr:rowOff>
    </xdr:from>
    <xdr:to>
      <xdr:col>33</xdr:col>
      <xdr:colOff>314325</xdr:colOff>
      <xdr:row>93</xdr:row>
      <xdr:rowOff>82550</xdr:rowOff>
    </xdr:to>
    <xdr:cxnSp macro="">
      <xdr:nvCxnSpPr>
        <xdr:cNvPr id="893" name="直線コネクタ 892"/>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92</xdr:row>
      <xdr:rowOff>111777</xdr:rowOff>
    </xdr:from>
    <xdr:ext cx="312906" cy="259045"/>
    <xdr:sp macro="" textlink="">
      <xdr:nvSpPr>
        <xdr:cNvPr id="894" name="テキスト ボックス 893"/>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90</xdr:row>
      <xdr:rowOff>139700</xdr:rowOff>
    </xdr:from>
    <xdr:to>
      <xdr:col>33</xdr:col>
      <xdr:colOff>314325</xdr:colOff>
      <xdr:row>90</xdr:row>
      <xdr:rowOff>139700</xdr:rowOff>
    </xdr:to>
    <xdr:cxnSp macro="">
      <xdr:nvCxnSpPr>
        <xdr:cNvPr id="895" name="直線コネクタ 894"/>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168927</xdr:rowOff>
    </xdr:from>
    <xdr:ext cx="312906" cy="259045"/>
    <xdr:sp macro="" textlink="">
      <xdr:nvSpPr>
        <xdr:cNvPr id="896" name="テキスト ボックス 895"/>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98" name="テキスト ボックス 897"/>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98</xdr:row>
      <xdr:rowOff>139700</xdr:rowOff>
    </xdr:from>
    <xdr:to>
      <xdr:col>32</xdr:col>
      <xdr:colOff>186689</xdr:colOff>
      <xdr:row>98</xdr:row>
      <xdr:rowOff>139700</xdr:rowOff>
    </xdr:to>
    <xdr:cxnSp macro="">
      <xdr:nvCxnSpPr>
        <xdr:cNvPr id="900" name="直線コネクタ 899"/>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10177</xdr:rowOff>
    </xdr:from>
    <xdr:ext cx="249299" cy="259045"/>
    <xdr:sp macro="" textlink="">
      <xdr:nvSpPr>
        <xdr:cNvPr id="901"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902" name="直線コネクタ 90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10177</xdr:rowOff>
    </xdr:from>
    <xdr:ext cx="249299" cy="259045"/>
    <xdr:sp macro="" textlink="">
      <xdr:nvSpPr>
        <xdr:cNvPr id="903"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904" name="直線コネクタ 903"/>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98</xdr:row>
      <xdr:rowOff>139700</xdr:rowOff>
    </xdr:from>
    <xdr:to>
      <xdr:col>32</xdr:col>
      <xdr:colOff>187325</xdr:colOff>
      <xdr:row>98</xdr:row>
      <xdr:rowOff>139700</xdr:rowOff>
    </xdr:to>
    <xdr:cxnSp macro="">
      <xdr:nvCxnSpPr>
        <xdr:cNvPr id="905" name="直線コネクタ 904"/>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67327</xdr:rowOff>
    </xdr:from>
    <xdr:ext cx="249299" cy="259045"/>
    <xdr:sp macro="" textlink="">
      <xdr:nvSpPr>
        <xdr:cNvPr id="906"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907" name="フローチャート : 判断 906"/>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98</xdr:row>
      <xdr:rowOff>139700</xdr:rowOff>
    </xdr:from>
    <xdr:to>
      <xdr:col>31</xdr:col>
      <xdr:colOff>34925</xdr:colOff>
      <xdr:row>98</xdr:row>
      <xdr:rowOff>139700</xdr:rowOff>
    </xdr:to>
    <xdr:cxnSp macro="">
      <xdr:nvCxnSpPr>
        <xdr:cNvPr id="908" name="直線コネクタ 907"/>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90</xdr:row>
      <xdr:rowOff>157480</xdr:rowOff>
    </xdr:from>
    <xdr:to>
      <xdr:col>31</xdr:col>
      <xdr:colOff>85725</xdr:colOff>
      <xdr:row>91</xdr:row>
      <xdr:rowOff>87630</xdr:rowOff>
    </xdr:to>
    <xdr:sp macro="" textlink="">
      <xdr:nvSpPr>
        <xdr:cNvPr id="909" name="フローチャート : 判断 908"/>
        <xdr:cNvSpPr/>
      </xdr:nvSpPr>
      <xdr:spPr>
        <a:xfrm>
          <a:off x="21272500" y="155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89</xdr:row>
      <xdr:rowOff>104157</xdr:rowOff>
    </xdr:from>
    <xdr:ext cx="313932" cy="259045"/>
    <xdr:sp macro="" textlink="">
      <xdr:nvSpPr>
        <xdr:cNvPr id="910" name="テキスト ボックス 909"/>
        <xdr:cNvSpPr txBox="1"/>
      </xdr:nvSpPr>
      <xdr:spPr>
        <a:xfrm>
          <a:off x="21166333" y="15363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98</xdr:row>
      <xdr:rowOff>139700</xdr:rowOff>
    </xdr:from>
    <xdr:to>
      <xdr:col>29</xdr:col>
      <xdr:colOff>517525</xdr:colOff>
      <xdr:row>98</xdr:row>
      <xdr:rowOff>139700</xdr:rowOff>
    </xdr:to>
    <xdr:cxnSp macro="">
      <xdr:nvCxnSpPr>
        <xdr:cNvPr id="911" name="直線コネクタ 910"/>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20320</xdr:rowOff>
    </xdr:from>
    <xdr:to>
      <xdr:col>29</xdr:col>
      <xdr:colOff>568325</xdr:colOff>
      <xdr:row>94</xdr:row>
      <xdr:rowOff>121920</xdr:rowOff>
    </xdr:to>
    <xdr:sp macro="" textlink="">
      <xdr:nvSpPr>
        <xdr:cNvPr id="912" name="フローチャート : 判断 911"/>
        <xdr:cNvSpPr/>
      </xdr:nvSpPr>
      <xdr:spPr>
        <a:xfrm>
          <a:off x="20383500" y="1613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92</xdr:row>
      <xdr:rowOff>138447</xdr:rowOff>
    </xdr:from>
    <xdr:ext cx="313932" cy="259045"/>
    <xdr:sp macro="" textlink="">
      <xdr:nvSpPr>
        <xdr:cNvPr id="913" name="テキスト ボックス 912"/>
        <xdr:cNvSpPr txBox="1"/>
      </xdr:nvSpPr>
      <xdr:spPr>
        <a:xfrm>
          <a:off x="20277333" y="15911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98</xdr:row>
      <xdr:rowOff>139700</xdr:rowOff>
    </xdr:from>
    <xdr:to>
      <xdr:col>28</xdr:col>
      <xdr:colOff>314325</xdr:colOff>
      <xdr:row>98</xdr:row>
      <xdr:rowOff>139700</xdr:rowOff>
    </xdr:to>
    <xdr:cxnSp macro="">
      <xdr:nvCxnSpPr>
        <xdr:cNvPr id="914" name="直線コネクタ 913"/>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95</xdr:row>
      <xdr:rowOff>8889</xdr:rowOff>
    </xdr:from>
    <xdr:to>
      <xdr:col>28</xdr:col>
      <xdr:colOff>365125</xdr:colOff>
      <xdr:row>95</xdr:row>
      <xdr:rowOff>110489</xdr:rowOff>
    </xdr:to>
    <xdr:sp macro="" textlink="">
      <xdr:nvSpPr>
        <xdr:cNvPr id="915" name="フローチャート : 判断 914"/>
        <xdr:cNvSpPr/>
      </xdr:nvSpPr>
      <xdr:spPr>
        <a:xfrm>
          <a:off x="19494500" y="1629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93</xdr:row>
      <xdr:rowOff>127016</xdr:rowOff>
    </xdr:from>
    <xdr:ext cx="313932" cy="259045"/>
    <xdr:sp macro="" textlink="">
      <xdr:nvSpPr>
        <xdr:cNvPr id="916" name="テキスト ボックス 915"/>
        <xdr:cNvSpPr txBox="1"/>
      </xdr:nvSpPr>
      <xdr:spPr>
        <a:xfrm>
          <a:off x="19388333" y="160718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96</xdr:row>
      <xdr:rowOff>66039</xdr:rowOff>
    </xdr:from>
    <xdr:to>
      <xdr:col>27</xdr:col>
      <xdr:colOff>161925</xdr:colOff>
      <xdr:row>96</xdr:row>
      <xdr:rowOff>167639</xdr:rowOff>
    </xdr:to>
    <xdr:sp macro="" textlink="">
      <xdr:nvSpPr>
        <xdr:cNvPr id="917" name="フローチャート : 判断 916"/>
        <xdr:cNvSpPr/>
      </xdr:nvSpPr>
      <xdr:spPr>
        <a:xfrm>
          <a:off x="18605500" y="1652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95</xdr:row>
      <xdr:rowOff>12716</xdr:rowOff>
    </xdr:from>
    <xdr:ext cx="313932" cy="259045"/>
    <xdr:sp macro="" textlink="">
      <xdr:nvSpPr>
        <xdr:cNvPr id="918" name="テキスト ボックス 917"/>
        <xdr:cNvSpPr txBox="1"/>
      </xdr:nvSpPr>
      <xdr:spPr>
        <a:xfrm>
          <a:off x="18499333" y="16300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924" name="円/楕円 923"/>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97</xdr:row>
      <xdr:rowOff>124477</xdr:rowOff>
    </xdr:from>
    <xdr:ext cx="249299" cy="259045"/>
    <xdr:sp macro="" textlink="">
      <xdr:nvSpPr>
        <xdr:cNvPr id="925"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88900</xdr:rowOff>
    </xdr:from>
    <xdr:to>
      <xdr:col>31</xdr:col>
      <xdr:colOff>85725</xdr:colOff>
      <xdr:row>99</xdr:row>
      <xdr:rowOff>19050</xdr:rowOff>
    </xdr:to>
    <xdr:sp macro="" textlink="">
      <xdr:nvSpPr>
        <xdr:cNvPr id="926" name="円/楕円 925"/>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10177</xdr:rowOff>
    </xdr:from>
    <xdr:ext cx="249299" cy="259045"/>
    <xdr:sp macro="" textlink="">
      <xdr:nvSpPr>
        <xdr:cNvPr id="927" name="テキスト ボックス 926"/>
        <xdr:cNvSpPr txBox="1"/>
      </xdr:nvSpPr>
      <xdr:spPr>
        <a:xfrm>
          <a:off x="21198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88900</xdr:rowOff>
    </xdr:from>
    <xdr:to>
      <xdr:col>29</xdr:col>
      <xdr:colOff>568325</xdr:colOff>
      <xdr:row>99</xdr:row>
      <xdr:rowOff>19050</xdr:rowOff>
    </xdr:to>
    <xdr:sp macro="" textlink="">
      <xdr:nvSpPr>
        <xdr:cNvPr id="928" name="円/楕円 927"/>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10177</xdr:rowOff>
    </xdr:from>
    <xdr:ext cx="249299" cy="259045"/>
    <xdr:sp macro="" textlink="">
      <xdr:nvSpPr>
        <xdr:cNvPr id="929" name="テキスト ボックス 928"/>
        <xdr:cNvSpPr txBox="1"/>
      </xdr:nvSpPr>
      <xdr:spPr>
        <a:xfrm>
          <a:off x="20309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88900</xdr:rowOff>
    </xdr:from>
    <xdr:to>
      <xdr:col>28</xdr:col>
      <xdr:colOff>365125</xdr:colOff>
      <xdr:row>99</xdr:row>
      <xdr:rowOff>19050</xdr:rowOff>
    </xdr:to>
    <xdr:sp macro="" textlink="">
      <xdr:nvSpPr>
        <xdr:cNvPr id="930" name="円/楕円 929"/>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10177</xdr:rowOff>
    </xdr:from>
    <xdr:ext cx="249299" cy="259045"/>
    <xdr:sp macro="" textlink="">
      <xdr:nvSpPr>
        <xdr:cNvPr id="931" name="テキスト ボックス 930"/>
        <xdr:cNvSpPr txBox="1"/>
      </xdr:nvSpPr>
      <xdr:spPr>
        <a:xfrm>
          <a:off x="19420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88900</xdr:rowOff>
    </xdr:from>
    <xdr:to>
      <xdr:col>27</xdr:col>
      <xdr:colOff>161925</xdr:colOff>
      <xdr:row>99</xdr:row>
      <xdr:rowOff>19050</xdr:rowOff>
    </xdr:to>
    <xdr:sp macro="" textlink="">
      <xdr:nvSpPr>
        <xdr:cNvPr id="932" name="円/楕円 931"/>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10177</xdr:rowOff>
    </xdr:from>
    <xdr:ext cx="249299" cy="259045"/>
    <xdr:sp macro="" textlink="">
      <xdr:nvSpPr>
        <xdr:cNvPr id="933" name="テキスト ボックス 932"/>
        <xdr:cNvSpPr txBox="1"/>
      </xdr:nvSpPr>
      <xdr:spPr>
        <a:xfrm>
          <a:off x="18531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lt"/>
            </a:rPr>
            <a:t>　</a:t>
          </a:r>
          <a:r>
            <a:rPr kumimoji="1" lang="ja-JP" altLang="en-US" sz="1300">
              <a:solidFill>
                <a:sysClr val="windowText" lastClr="000000"/>
              </a:solidFill>
              <a:latin typeface="+mn-lt"/>
            </a:rPr>
            <a:t>歳出決算総額は，住民一人当たり</a:t>
          </a:r>
          <a:r>
            <a:rPr kumimoji="1" lang="en-US" altLang="ja-JP" sz="1300">
              <a:solidFill>
                <a:sysClr val="windowText" lastClr="000000"/>
              </a:solidFill>
              <a:latin typeface="+mn-lt"/>
            </a:rPr>
            <a:t>489,305</a:t>
          </a:r>
          <a:r>
            <a:rPr kumimoji="1" lang="ja-JP" altLang="en-US" sz="1300">
              <a:solidFill>
                <a:sysClr val="windowText" lastClr="000000"/>
              </a:solidFill>
              <a:latin typeface="+mn-lt"/>
            </a:rPr>
            <a:t>円となっており，前年度比</a:t>
          </a:r>
          <a:r>
            <a:rPr kumimoji="1" lang="en-US" altLang="ja-JP" sz="1300">
              <a:solidFill>
                <a:sysClr val="windowText" lastClr="000000"/>
              </a:solidFill>
              <a:latin typeface="+mn-lt"/>
            </a:rPr>
            <a:t>98,897</a:t>
          </a:r>
          <a:r>
            <a:rPr kumimoji="1" lang="ja-JP" altLang="en-US" sz="1300">
              <a:solidFill>
                <a:sysClr val="windowText" lastClr="000000"/>
              </a:solidFill>
              <a:latin typeface="+mn-lt"/>
            </a:rPr>
            <a:t>円の増加となった。</a:t>
          </a:r>
          <a:endParaRPr kumimoji="1" lang="en-US" altLang="ja-JP" sz="1300">
            <a:solidFill>
              <a:sysClr val="windowText" lastClr="000000"/>
            </a:solidFill>
            <a:latin typeface="+mn-lt"/>
          </a:endParaRPr>
        </a:p>
        <a:p>
          <a:r>
            <a:rPr kumimoji="1" lang="ja-JP" altLang="en-US" sz="1300">
              <a:solidFill>
                <a:sysClr val="windowText" lastClr="000000"/>
              </a:solidFill>
              <a:latin typeface="+mn-lt"/>
            </a:rPr>
            <a:t>特に，物件費および災害復旧事業費，普通建設事業費（うち更新整備）に大きな伸びがみられ，</a:t>
          </a:r>
          <a:r>
            <a:rPr kumimoji="1" lang="ja-JP" altLang="ja-JP" sz="1300">
              <a:solidFill>
                <a:sysClr val="windowText" lastClr="000000"/>
              </a:solidFill>
              <a:effectLst/>
              <a:latin typeface="+mn-lt"/>
              <a:ea typeface="+mn-ea"/>
              <a:cs typeface="+mn-cs"/>
            </a:rPr>
            <a:t>物件費および災害復旧</a:t>
          </a:r>
          <a:r>
            <a:rPr kumimoji="1" lang="ja-JP" altLang="en-US" sz="1300">
              <a:solidFill>
                <a:sysClr val="windowText" lastClr="000000"/>
              </a:solidFill>
              <a:effectLst/>
              <a:latin typeface="+mn-lt"/>
              <a:ea typeface="+mn-ea"/>
              <a:cs typeface="+mn-cs"/>
            </a:rPr>
            <a:t>事業</a:t>
          </a:r>
          <a:r>
            <a:rPr kumimoji="1" lang="ja-JP" altLang="ja-JP" sz="1300">
              <a:solidFill>
                <a:sysClr val="windowText" lastClr="000000"/>
              </a:solidFill>
              <a:effectLst/>
              <a:latin typeface="+mn-lt"/>
              <a:ea typeface="+mn-ea"/>
              <a:cs typeface="+mn-cs"/>
            </a:rPr>
            <a:t>費</a:t>
          </a:r>
          <a:r>
            <a:rPr kumimoji="1" lang="ja-JP" altLang="en-US" sz="1300">
              <a:solidFill>
                <a:sysClr val="windowText" lastClr="000000"/>
              </a:solidFill>
              <a:effectLst/>
              <a:latin typeface="+mn-lt"/>
              <a:ea typeface="+mn-ea"/>
              <a:cs typeface="+mn-cs"/>
            </a:rPr>
            <a:t>の増加の主な</a:t>
          </a:r>
          <a:r>
            <a:rPr kumimoji="1" lang="ja-JP" altLang="en-US" sz="1300">
              <a:solidFill>
                <a:sysClr val="windowText" lastClr="000000"/>
              </a:solidFill>
              <a:latin typeface="+mn-lt"/>
            </a:rPr>
            <a:t>要因は，平成</a:t>
          </a:r>
          <a:r>
            <a:rPr kumimoji="1" lang="en-US" altLang="ja-JP" sz="1300">
              <a:solidFill>
                <a:sysClr val="windowText" lastClr="000000"/>
              </a:solidFill>
              <a:latin typeface="+mn-lt"/>
            </a:rPr>
            <a:t>28</a:t>
          </a:r>
          <a:r>
            <a:rPr kumimoji="1" lang="ja-JP" altLang="en-US" sz="1300">
              <a:solidFill>
                <a:sysClr val="windowText" lastClr="000000"/>
              </a:solidFill>
              <a:latin typeface="+mn-lt"/>
            </a:rPr>
            <a:t>年熊本地震からの災害復旧・復興に要する経費としての，災害廃棄物処理や道路等のインフラ整備に係る復旧事業が大幅に増加したためである。これらの復旧事業については，平成</a:t>
          </a:r>
          <a:r>
            <a:rPr kumimoji="1" lang="en-US" altLang="ja-JP" sz="1300">
              <a:solidFill>
                <a:sysClr val="windowText" lastClr="000000"/>
              </a:solidFill>
              <a:latin typeface="+mn-lt"/>
            </a:rPr>
            <a:t>29</a:t>
          </a:r>
          <a:r>
            <a:rPr kumimoji="1" lang="ja-JP" altLang="en-US" sz="1300">
              <a:solidFill>
                <a:sysClr val="windowText" lastClr="000000"/>
              </a:solidFill>
              <a:latin typeface="+mn-lt"/>
            </a:rPr>
            <a:t>年度以降も継続して取り組んでいくため，数年は高い水準にあるが，徐々に減少に転じていくと見込んでいる。</a:t>
          </a:r>
          <a:endParaRPr kumimoji="1" lang="en-US" altLang="ja-JP" sz="1300">
            <a:solidFill>
              <a:sysClr val="windowText" lastClr="000000"/>
            </a:solidFill>
            <a:latin typeface="+mn-l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mn-lt"/>
            </a:rPr>
            <a:t>　また，普通建設事業費（うち更新整備）については，平成</a:t>
          </a:r>
          <a:r>
            <a:rPr kumimoji="1" lang="en-US" altLang="ja-JP" sz="1300">
              <a:solidFill>
                <a:sysClr val="windowText" lastClr="000000"/>
              </a:solidFill>
              <a:latin typeface="+mn-lt"/>
            </a:rPr>
            <a:t>28</a:t>
          </a:r>
          <a:r>
            <a:rPr kumimoji="1" lang="ja-JP" altLang="en-US" sz="1300">
              <a:solidFill>
                <a:sysClr val="windowText" lastClr="000000"/>
              </a:solidFill>
              <a:latin typeface="+mn-lt"/>
            </a:rPr>
            <a:t>年熊本地震による</a:t>
          </a:r>
          <a:r>
            <a:rPr kumimoji="1" lang="ja-JP" altLang="ja-JP" sz="1300">
              <a:solidFill>
                <a:sysClr val="windowText" lastClr="000000"/>
              </a:solidFill>
              <a:effectLst/>
              <a:latin typeface="+mn-lt"/>
              <a:ea typeface="+mn-ea"/>
              <a:cs typeface="+mn-cs"/>
            </a:rPr>
            <a:t>応急</a:t>
          </a:r>
          <a:r>
            <a:rPr kumimoji="1" lang="ja-JP" altLang="en-US" sz="1300">
              <a:solidFill>
                <a:sysClr val="windowText" lastClr="000000"/>
              </a:solidFill>
              <a:effectLst/>
              <a:latin typeface="+mn-lt"/>
              <a:ea typeface="+mn-ea"/>
              <a:cs typeface="+mn-cs"/>
            </a:rPr>
            <a:t>修理や</a:t>
          </a:r>
          <a:r>
            <a:rPr kumimoji="1" lang="ja-JP" altLang="ja-JP" sz="1300">
              <a:solidFill>
                <a:sysClr val="windowText" lastClr="000000"/>
              </a:solidFill>
              <a:effectLst/>
              <a:latin typeface="+mn-lt"/>
              <a:ea typeface="+mn-ea"/>
              <a:cs typeface="+mn-cs"/>
            </a:rPr>
            <a:t>防災行政無線デジタル</a:t>
          </a:r>
          <a:r>
            <a:rPr kumimoji="1" lang="ja-JP" altLang="en-US" sz="1300">
              <a:solidFill>
                <a:sysClr val="windowText" lastClr="000000"/>
              </a:solidFill>
              <a:effectLst/>
              <a:latin typeface="+mn-lt"/>
              <a:ea typeface="+mn-ea"/>
              <a:cs typeface="+mn-cs"/>
            </a:rPr>
            <a:t>化，小中学校の非構造部材の</a:t>
          </a:r>
          <a:r>
            <a:rPr kumimoji="1" lang="ja-JP" altLang="ja-JP" sz="1300">
              <a:solidFill>
                <a:sysClr val="windowText" lastClr="000000"/>
              </a:solidFill>
              <a:effectLst/>
              <a:latin typeface="+mn-lt"/>
              <a:ea typeface="+mn-ea"/>
              <a:cs typeface="+mn-cs"/>
            </a:rPr>
            <a:t>防災機能強化</a:t>
          </a:r>
          <a:r>
            <a:rPr kumimoji="1" lang="ja-JP" altLang="en-US" sz="1300">
              <a:solidFill>
                <a:sysClr val="windowText" lastClr="000000"/>
              </a:solidFill>
              <a:effectLst/>
              <a:latin typeface="+mn-lt"/>
              <a:ea typeface="+mn-ea"/>
              <a:cs typeface="+mn-cs"/>
            </a:rPr>
            <a:t>等の実施により大幅な増加となっている。</a:t>
          </a:r>
          <a:endParaRPr kumimoji="1" lang="en-US" altLang="ja-JP" sz="1300">
            <a:solidFill>
              <a:sysClr val="windowText" lastClr="000000"/>
            </a:solidFill>
            <a:latin typeface="+mn-lt"/>
          </a:endParaRPr>
        </a:p>
        <a:p>
          <a:r>
            <a:rPr kumimoji="1" lang="ja-JP" altLang="en-US" sz="1300">
              <a:solidFill>
                <a:sysClr val="windowText" lastClr="000000"/>
              </a:solidFill>
              <a:latin typeface="+mn-lt"/>
            </a:rPr>
            <a:t>　そのほか，扶助費において，類似団体内平均値を上回る結果となっているが，これは</a:t>
          </a:r>
          <a:r>
            <a:rPr kumimoji="1" lang="ja-JP" altLang="ja-JP" sz="1300">
              <a:solidFill>
                <a:sysClr val="windowText" lastClr="000000"/>
              </a:solidFill>
              <a:effectLst/>
              <a:latin typeface="+mn-lt"/>
              <a:ea typeface="+mn-ea"/>
              <a:cs typeface="+mn-cs"/>
            </a:rPr>
            <a:t>保育所運営費負担経費や障害児施設給付サービス事業費</a:t>
          </a:r>
          <a:r>
            <a:rPr kumimoji="1" lang="ja-JP" altLang="en-US" sz="1300">
              <a:solidFill>
                <a:sysClr val="windowText" lastClr="000000"/>
              </a:solidFill>
              <a:effectLst/>
              <a:latin typeface="+mn-lt"/>
              <a:ea typeface="+mn-ea"/>
              <a:cs typeface="+mn-cs"/>
            </a:rPr>
            <a:t>等の子育て支援経費および</a:t>
          </a:r>
          <a:r>
            <a:rPr kumimoji="1" lang="ja-JP" altLang="en-US" sz="1300">
              <a:solidFill>
                <a:sysClr val="windowText" lastClr="000000"/>
              </a:solidFill>
              <a:latin typeface="+mn-lt"/>
            </a:rPr>
            <a:t>老年人口の自然増加によるところが大きいとみられる。</a:t>
          </a:r>
          <a:endParaRPr kumimoji="1" lang="en-US" altLang="ja-JP" sz="1300">
            <a:solidFill>
              <a:sysClr val="windowText" lastClr="000000"/>
            </a:solidFill>
            <a:latin typeface="+mn-l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37,598
37,471
74.30
19,485,647
18,396,884
674,614
8,536,053
17,642,952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9.8
35.6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123063</xdr:rowOff>
    </xdr:from>
    <xdr:to>
      <xdr:col>6</xdr:col>
      <xdr:colOff>510540</xdr:colOff>
      <xdr:row>39</xdr:row>
      <xdr:rowOff>36703</xdr:rowOff>
    </xdr:to>
    <xdr:cxnSp macro="">
      <xdr:nvCxnSpPr>
        <xdr:cNvPr id="56" name="直線コネクタ 55"/>
        <xdr:cNvCxnSpPr/>
      </xdr:nvCxnSpPr>
      <xdr:spPr>
        <a:xfrm flipV="1">
          <a:off x="4633595" y="5095113"/>
          <a:ext cx="1270" cy="1628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40530</xdr:rowOff>
    </xdr:from>
    <xdr:ext cx="469744" cy="259045"/>
    <xdr:sp macro="" textlink="">
      <xdr:nvSpPr>
        <xdr:cNvPr id="57" name="議会費最小値テキスト"/>
        <xdr:cNvSpPr txBox="1"/>
      </xdr:nvSpPr>
      <xdr:spPr>
        <a:xfrm>
          <a:off x="4686300" y="6727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3,061</a:t>
          </a:r>
          <a:endParaRPr kumimoji="1" lang="ja-JP" altLang="en-US" sz="1000" b="1">
            <a:latin typeface="ＭＳ Ｐゴシック"/>
          </a:endParaRPr>
        </a:p>
      </xdr:txBody>
    </xdr:sp>
    <xdr:clientData/>
  </xdr:oneCellAnchor>
  <xdr:twoCellAnchor>
    <xdr:from>
      <xdr:col>6</xdr:col>
      <xdr:colOff>422275</xdr:colOff>
      <xdr:row>39</xdr:row>
      <xdr:rowOff>36703</xdr:rowOff>
    </xdr:from>
    <xdr:to>
      <xdr:col>6</xdr:col>
      <xdr:colOff>600075</xdr:colOff>
      <xdr:row>39</xdr:row>
      <xdr:rowOff>36703</xdr:rowOff>
    </xdr:to>
    <xdr:cxnSp macro="">
      <xdr:nvCxnSpPr>
        <xdr:cNvPr id="58" name="直線コネクタ 57"/>
        <xdr:cNvCxnSpPr/>
      </xdr:nvCxnSpPr>
      <xdr:spPr>
        <a:xfrm>
          <a:off x="4546600" y="672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69740</xdr:rowOff>
    </xdr:from>
    <xdr:ext cx="534377" cy="259045"/>
    <xdr:sp macro="" textlink="">
      <xdr:nvSpPr>
        <xdr:cNvPr id="59" name="議会費最大値テキスト"/>
        <xdr:cNvSpPr txBox="1"/>
      </xdr:nvSpPr>
      <xdr:spPr>
        <a:xfrm>
          <a:off x="4686300" y="487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15,881</a:t>
          </a:r>
          <a:endParaRPr kumimoji="1" lang="ja-JP" altLang="en-US" sz="1000" b="1">
            <a:latin typeface="ＭＳ Ｐゴシック"/>
          </a:endParaRPr>
        </a:p>
      </xdr:txBody>
    </xdr:sp>
    <xdr:clientData/>
  </xdr:oneCellAnchor>
  <xdr:twoCellAnchor>
    <xdr:from>
      <xdr:col>6</xdr:col>
      <xdr:colOff>422275</xdr:colOff>
      <xdr:row>29</xdr:row>
      <xdr:rowOff>123063</xdr:rowOff>
    </xdr:from>
    <xdr:to>
      <xdr:col>6</xdr:col>
      <xdr:colOff>600075</xdr:colOff>
      <xdr:row>29</xdr:row>
      <xdr:rowOff>123063</xdr:rowOff>
    </xdr:to>
    <xdr:cxnSp macro="">
      <xdr:nvCxnSpPr>
        <xdr:cNvPr id="60" name="直線コネクタ 59"/>
        <xdr:cNvCxnSpPr/>
      </xdr:nvCxnSpPr>
      <xdr:spPr>
        <a:xfrm>
          <a:off x="4546600" y="5095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124206</xdr:rowOff>
    </xdr:from>
    <xdr:to>
      <xdr:col>6</xdr:col>
      <xdr:colOff>511175</xdr:colOff>
      <xdr:row>38</xdr:row>
      <xdr:rowOff>16383</xdr:rowOff>
    </xdr:to>
    <xdr:cxnSp macro="">
      <xdr:nvCxnSpPr>
        <xdr:cNvPr id="61" name="直線コネクタ 60"/>
        <xdr:cNvCxnSpPr/>
      </xdr:nvCxnSpPr>
      <xdr:spPr>
        <a:xfrm>
          <a:off x="3797300" y="6467856"/>
          <a:ext cx="838200" cy="6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95775</xdr:rowOff>
    </xdr:from>
    <xdr:ext cx="469744" cy="259045"/>
    <xdr:sp macro="" textlink="">
      <xdr:nvSpPr>
        <xdr:cNvPr id="62" name="議会費平均値テキスト"/>
        <xdr:cNvSpPr txBox="1"/>
      </xdr:nvSpPr>
      <xdr:spPr>
        <a:xfrm>
          <a:off x="4686300" y="6267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5,076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72898</xdr:rowOff>
    </xdr:from>
    <xdr:to>
      <xdr:col>6</xdr:col>
      <xdr:colOff>561975</xdr:colOff>
      <xdr:row>38</xdr:row>
      <xdr:rowOff>3048</xdr:rowOff>
    </xdr:to>
    <xdr:sp macro="" textlink="">
      <xdr:nvSpPr>
        <xdr:cNvPr id="63" name="フローチャート : 判断 62"/>
        <xdr:cNvSpPr/>
      </xdr:nvSpPr>
      <xdr:spPr>
        <a:xfrm>
          <a:off x="45847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124206</xdr:rowOff>
    </xdr:from>
    <xdr:to>
      <xdr:col>5</xdr:col>
      <xdr:colOff>358775</xdr:colOff>
      <xdr:row>37</xdr:row>
      <xdr:rowOff>144272</xdr:rowOff>
    </xdr:to>
    <xdr:cxnSp macro="">
      <xdr:nvCxnSpPr>
        <xdr:cNvPr id="64" name="直線コネクタ 63"/>
        <xdr:cNvCxnSpPr/>
      </xdr:nvCxnSpPr>
      <xdr:spPr>
        <a:xfrm flipV="1">
          <a:off x="2908300" y="6467856"/>
          <a:ext cx="889000" cy="2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15240</xdr:rowOff>
    </xdr:from>
    <xdr:to>
      <xdr:col>5</xdr:col>
      <xdr:colOff>409575</xdr:colOff>
      <xdr:row>37</xdr:row>
      <xdr:rowOff>116840</xdr:rowOff>
    </xdr:to>
    <xdr:sp macro="" textlink="">
      <xdr:nvSpPr>
        <xdr:cNvPr id="65" name="フローチャート : 判断 64"/>
        <xdr:cNvSpPr/>
      </xdr:nvSpPr>
      <xdr:spPr>
        <a:xfrm>
          <a:off x="3746500" y="63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133367</xdr:rowOff>
    </xdr:from>
    <xdr:ext cx="469744" cy="259045"/>
    <xdr:sp macro="" textlink="">
      <xdr:nvSpPr>
        <xdr:cNvPr id="66" name="テキスト ボックス 65"/>
        <xdr:cNvSpPr txBox="1"/>
      </xdr:nvSpPr>
      <xdr:spPr>
        <a:xfrm>
          <a:off x="3562427" y="613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144272</xdr:rowOff>
    </xdr:from>
    <xdr:to>
      <xdr:col>4</xdr:col>
      <xdr:colOff>155575</xdr:colOff>
      <xdr:row>37</xdr:row>
      <xdr:rowOff>162179</xdr:rowOff>
    </xdr:to>
    <xdr:cxnSp macro="">
      <xdr:nvCxnSpPr>
        <xdr:cNvPr id="67" name="直線コネクタ 66"/>
        <xdr:cNvCxnSpPr/>
      </xdr:nvCxnSpPr>
      <xdr:spPr>
        <a:xfrm flipV="1">
          <a:off x="2019300" y="6487922"/>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45212</xdr:rowOff>
    </xdr:from>
    <xdr:to>
      <xdr:col>4</xdr:col>
      <xdr:colOff>206375</xdr:colOff>
      <xdr:row>37</xdr:row>
      <xdr:rowOff>146812</xdr:rowOff>
    </xdr:to>
    <xdr:sp macro="" textlink="">
      <xdr:nvSpPr>
        <xdr:cNvPr id="68" name="フローチャート : 判断 67"/>
        <xdr:cNvSpPr/>
      </xdr:nvSpPr>
      <xdr:spPr>
        <a:xfrm>
          <a:off x="2857500" y="6388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163339</xdr:rowOff>
    </xdr:from>
    <xdr:ext cx="469744" cy="259045"/>
    <xdr:sp macro="" textlink="">
      <xdr:nvSpPr>
        <xdr:cNvPr id="69" name="テキスト ボックス 68"/>
        <xdr:cNvSpPr txBox="1"/>
      </xdr:nvSpPr>
      <xdr:spPr>
        <a:xfrm>
          <a:off x="2673427" y="616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140462</xdr:rowOff>
    </xdr:from>
    <xdr:to>
      <xdr:col>2</xdr:col>
      <xdr:colOff>638175</xdr:colOff>
      <xdr:row>37</xdr:row>
      <xdr:rowOff>162179</xdr:rowOff>
    </xdr:to>
    <xdr:cxnSp macro="">
      <xdr:nvCxnSpPr>
        <xdr:cNvPr id="70" name="直線コネクタ 69"/>
        <xdr:cNvCxnSpPr/>
      </xdr:nvCxnSpPr>
      <xdr:spPr>
        <a:xfrm>
          <a:off x="1130300" y="6484112"/>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54356</xdr:rowOff>
    </xdr:from>
    <xdr:to>
      <xdr:col>3</xdr:col>
      <xdr:colOff>3175</xdr:colOff>
      <xdr:row>37</xdr:row>
      <xdr:rowOff>155956</xdr:rowOff>
    </xdr:to>
    <xdr:sp macro="" textlink="">
      <xdr:nvSpPr>
        <xdr:cNvPr id="71" name="フローチャート : 判断 70"/>
        <xdr:cNvSpPr/>
      </xdr:nvSpPr>
      <xdr:spPr>
        <a:xfrm>
          <a:off x="1968500" y="63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1033</xdr:rowOff>
    </xdr:from>
    <xdr:ext cx="469744" cy="259045"/>
    <xdr:sp macro="" textlink="">
      <xdr:nvSpPr>
        <xdr:cNvPr id="72" name="テキスト ボックス 71"/>
        <xdr:cNvSpPr txBox="1"/>
      </xdr:nvSpPr>
      <xdr:spPr>
        <a:xfrm>
          <a:off x="1784427" y="617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29718</xdr:rowOff>
    </xdr:from>
    <xdr:to>
      <xdr:col>1</xdr:col>
      <xdr:colOff>485775</xdr:colOff>
      <xdr:row>37</xdr:row>
      <xdr:rowOff>131318</xdr:rowOff>
    </xdr:to>
    <xdr:sp macro="" textlink="">
      <xdr:nvSpPr>
        <xdr:cNvPr id="73" name="フローチャート : 判断 72"/>
        <xdr:cNvSpPr/>
      </xdr:nvSpPr>
      <xdr:spPr>
        <a:xfrm>
          <a:off x="1079500" y="637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147845</xdr:rowOff>
    </xdr:from>
    <xdr:ext cx="469744" cy="259045"/>
    <xdr:sp macro="" textlink="">
      <xdr:nvSpPr>
        <xdr:cNvPr id="74" name="テキスト ボックス 73"/>
        <xdr:cNvSpPr txBox="1"/>
      </xdr:nvSpPr>
      <xdr:spPr>
        <a:xfrm>
          <a:off x="895427" y="614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137033</xdr:rowOff>
    </xdr:from>
    <xdr:to>
      <xdr:col>6</xdr:col>
      <xdr:colOff>561975</xdr:colOff>
      <xdr:row>38</xdr:row>
      <xdr:rowOff>67183</xdr:rowOff>
    </xdr:to>
    <xdr:sp macro="" textlink="">
      <xdr:nvSpPr>
        <xdr:cNvPr id="80" name="円/楕円 79"/>
        <xdr:cNvSpPr/>
      </xdr:nvSpPr>
      <xdr:spPr>
        <a:xfrm>
          <a:off x="4584700" y="64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115460</xdr:rowOff>
    </xdr:from>
    <xdr:ext cx="469744" cy="259045"/>
    <xdr:sp macro="" textlink="">
      <xdr:nvSpPr>
        <xdr:cNvPr id="81" name="議会費該当値テキスト"/>
        <xdr:cNvSpPr txBox="1"/>
      </xdr:nvSpPr>
      <xdr:spPr>
        <a:xfrm>
          <a:off x="4686300" y="6459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4,571</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73406</xdr:rowOff>
    </xdr:from>
    <xdr:to>
      <xdr:col>5</xdr:col>
      <xdr:colOff>409575</xdr:colOff>
      <xdr:row>38</xdr:row>
      <xdr:rowOff>3556</xdr:rowOff>
    </xdr:to>
    <xdr:sp macro="" textlink="">
      <xdr:nvSpPr>
        <xdr:cNvPr id="82" name="円/楕円 81"/>
        <xdr:cNvSpPr/>
      </xdr:nvSpPr>
      <xdr:spPr>
        <a:xfrm>
          <a:off x="3746500" y="641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166133</xdr:rowOff>
    </xdr:from>
    <xdr:ext cx="469744" cy="259045"/>
    <xdr:sp macro="" textlink="">
      <xdr:nvSpPr>
        <xdr:cNvPr id="83" name="テキスト ボックス 82"/>
        <xdr:cNvSpPr txBox="1"/>
      </xdr:nvSpPr>
      <xdr:spPr>
        <a:xfrm>
          <a:off x="3562427" y="6509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5,072</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93472</xdr:rowOff>
    </xdr:from>
    <xdr:to>
      <xdr:col>4</xdr:col>
      <xdr:colOff>206375</xdr:colOff>
      <xdr:row>38</xdr:row>
      <xdr:rowOff>23622</xdr:rowOff>
    </xdr:to>
    <xdr:sp macro="" textlink="">
      <xdr:nvSpPr>
        <xdr:cNvPr id="84" name="円/楕円 83"/>
        <xdr:cNvSpPr/>
      </xdr:nvSpPr>
      <xdr:spPr>
        <a:xfrm>
          <a:off x="2857500" y="643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38</xdr:row>
      <xdr:rowOff>14749</xdr:rowOff>
    </xdr:from>
    <xdr:ext cx="469744" cy="259045"/>
    <xdr:sp macro="" textlink="">
      <xdr:nvSpPr>
        <xdr:cNvPr id="85" name="テキスト ボックス 84"/>
        <xdr:cNvSpPr txBox="1"/>
      </xdr:nvSpPr>
      <xdr:spPr>
        <a:xfrm>
          <a:off x="267342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4,914</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111379</xdr:rowOff>
    </xdr:from>
    <xdr:to>
      <xdr:col>3</xdr:col>
      <xdr:colOff>3175</xdr:colOff>
      <xdr:row>38</xdr:row>
      <xdr:rowOff>41529</xdr:rowOff>
    </xdr:to>
    <xdr:sp macro="" textlink="">
      <xdr:nvSpPr>
        <xdr:cNvPr id="86" name="円/楕円 85"/>
        <xdr:cNvSpPr/>
      </xdr:nvSpPr>
      <xdr:spPr>
        <a:xfrm>
          <a:off x="1968500" y="64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38</xdr:row>
      <xdr:rowOff>32656</xdr:rowOff>
    </xdr:from>
    <xdr:ext cx="469744" cy="259045"/>
    <xdr:sp macro="" textlink="">
      <xdr:nvSpPr>
        <xdr:cNvPr id="87" name="テキスト ボックス 86"/>
        <xdr:cNvSpPr txBox="1"/>
      </xdr:nvSpPr>
      <xdr:spPr>
        <a:xfrm>
          <a:off x="1784427" y="654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4,773</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89662</xdr:rowOff>
    </xdr:from>
    <xdr:to>
      <xdr:col>1</xdr:col>
      <xdr:colOff>485775</xdr:colOff>
      <xdr:row>38</xdr:row>
      <xdr:rowOff>19812</xdr:rowOff>
    </xdr:to>
    <xdr:sp macro="" textlink="">
      <xdr:nvSpPr>
        <xdr:cNvPr id="88" name="円/楕円 87"/>
        <xdr:cNvSpPr/>
      </xdr:nvSpPr>
      <xdr:spPr>
        <a:xfrm>
          <a:off x="1079500" y="6433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38</xdr:row>
      <xdr:rowOff>10939</xdr:rowOff>
    </xdr:from>
    <xdr:ext cx="469744" cy="259045"/>
    <xdr:sp macro="" textlink="">
      <xdr:nvSpPr>
        <xdr:cNvPr id="89" name="テキスト ボックス 88"/>
        <xdr:cNvSpPr txBox="1"/>
      </xdr:nvSpPr>
      <xdr:spPr>
        <a:xfrm>
          <a:off x="895427" y="652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107211</xdr:rowOff>
    </xdr:from>
    <xdr:to>
      <xdr:col>6</xdr:col>
      <xdr:colOff>510540</xdr:colOff>
      <xdr:row>57</xdr:row>
      <xdr:rowOff>126940</xdr:rowOff>
    </xdr:to>
    <xdr:cxnSp macro="">
      <xdr:nvCxnSpPr>
        <xdr:cNvPr id="111" name="直線コネクタ 110"/>
        <xdr:cNvCxnSpPr/>
      </xdr:nvCxnSpPr>
      <xdr:spPr>
        <a:xfrm flipV="1">
          <a:off x="4633595" y="8851161"/>
          <a:ext cx="1270" cy="104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130767</xdr:rowOff>
    </xdr:from>
    <xdr:ext cx="534377" cy="259045"/>
    <xdr:sp macro="" textlink="">
      <xdr:nvSpPr>
        <xdr:cNvPr id="112" name="総務費最小値テキスト"/>
        <xdr:cNvSpPr txBox="1"/>
      </xdr:nvSpPr>
      <xdr:spPr>
        <a:xfrm>
          <a:off x="4686300" y="990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40,291</a:t>
          </a:r>
          <a:endParaRPr kumimoji="1" lang="ja-JP" altLang="en-US" sz="1000" b="1">
            <a:latin typeface="ＭＳ Ｐゴシック"/>
          </a:endParaRPr>
        </a:p>
      </xdr:txBody>
    </xdr:sp>
    <xdr:clientData/>
  </xdr:oneCellAnchor>
  <xdr:twoCellAnchor>
    <xdr:from>
      <xdr:col>6</xdr:col>
      <xdr:colOff>422275</xdr:colOff>
      <xdr:row>57</xdr:row>
      <xdr:rowOff>126940</xdr:rowOff>
    </xdr:from>
    <xdr:to>
      <xdr:col>6</xdr:col>
      <xdr:colOff>600075</xdr:colOff>
      <xdr:row>57</xdr:row>
      <xdr:rowOff>126940</xdr:rowOff>
    </xdr:to>
    <xdr:cxnSp macro="">
      <xdr:nvCxnSpPr>
        <xdr:cNvPr id="113" name="直線コネクタ 112"/>
        <xdr:cNvCxnSpPr/>
      </xdr:nvCxnSpPr>
      <xdr:spPr>
        <a:xfrm>
          <a:off x="4546600" y="9899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53888</xdr:rowOff>
    </xdr:from>
    <xdr:ext cx="599010" cy="259045"/>
    <xdr:sp macro="" textlink="">
      <xdr:nvSpPr>
        <xdr:cNvPr id="114" name="総務費最大値テキスト"/>
        <xdr:cNvSpPr txBox="1"/>
      </xdr:nvSpPr>
      <xdr:spPr>
        <a:xfrm>
          <a:off x="4686300" y="8626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269,606</a:t>
          </a:r>
          <a:endParaRPr kumimoji="1" lang="ja-JP" altLang="en-US" sz="1000" b="1">
            <a:latin typeface="ＭＳ Ｐゴシック"/>
          </a:endParaRPr>
        </a:p>
      </xdr:txBody>
    </xdr:sp>
    <xdr:clientData/>
  </xdr:oneCellAnchor>
  <xdr:twoCellAnchor>
    <xdr:from>
      <xdr:col>6</xdr:col>
      <xdr:colOff>422275</xdr:colOff>
      <xdr:row>51</xdr:row>
      <xdr:rowOff>107211</xdr:rowOff>
    </xdr:from>
    <xdr:to>
      <xdr:col>6</xdr:col>
      <xdr:colOff>600075</xdr:colOff>
      <xdr:row>51</xdr:row>
      <xdr:rowOff>107211</xdr:rowOff>
    </xdr:to>
    <xdr:cxnSp macro="">
      <xdr:nvCxnSpPr>
        <xdr:cNvPr id="115" name="直線コネクタ 114"/>
        <xdr:cNvCxnSpPr/>
      </xdr:nvCxnSpPr>
      <xdr:spPr>
        <a:xfrm>
          <a:off x="4546600" y="885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57870</xdr:rowOff>
    </xdr:from>
    <xdr:to>
      <xdr:col>6</xdr:col>
      <xdr:colOff>511175</xdr:colOff>
      <xdr:row>57</xdr:row>
      <xdr:rowOff>86784</xdr:rowOff>
    </xdr:to>
    <xdr:cxnSp macro="">
      <xdr:nvCxnSpPr>
        <xdr:cNvPr id="116" name="直線コネクタ 115"/>
        <xdr:cNvCxnSpPr/>
      </xdr:nvCxnSpPr>
      <xdr:spPr>
        <a:xfrm flipV="1">
          <a:off x="3797300" y="9830520"/>
          <a:ext cx="838200" cy="28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108220</xdr:rowOff>
    </xdr:from>
    <xdr:ext cx="534377" cy="259045"/>
    <xdr:sp macro="" textlink="">
      <xdr:nvSpPr>
        <xdr:cNvPr id="117" name="総務費平均値テキスト"/>
        <xdr:cNvSpPr txBox="1"/>
      </xdr:nvSpPr>
      <xdr:spPr>
        <a:xfrm>
          <a:off x="4686300" y="95379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75,778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85343</xdr:rowOff>
    </xdr:from>
    <xdr:to>
      <xdr:col>6</xdr:col>
      <xdr:colOff>561975</xdr:colOff>
      <xdr:row>57</xdr:row>
      <xdr:rowOff>15493</xdr:rowOff>
    </xdr:to>
    <xdr:sp macro="" textlink="">
      <xdr:nvSpPr>
        <xdr:cNvPr id="118" name="フローチャート : 判断 117"/>
        <xdr:cNvSpPr/>
      </xdr:nvSpPr>
      <xdr:spPr>
        <a:xfrm>
          <a:off x="4584700" y="968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86784</xdr:rowOff>
    </xdr:from>
    <xdr:to>
      <xdr:col>5</xdr:col>
      <xdr:colOff>358775</xdr:colOff>
      <xdr:row>57</xdr:row>
      <xdr:rowOff>128850</xdr:rowOff>
    </xdr:to>
    <xdr:cxnSp macro="">
      <xdr:nvCxnSpPr>
        <xdr:cNvPr id="119" name="直線コネクタ 118"/>
        <xdr:cNvCxnSpPr/>
      </xdr:nvCxnSpPr>
      <xdr:spPr>
        <a:xfrm flipV="1">
          <a:off x="2908300" y="9859434"/>
          <a:ext cx="889000" cy="4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54487</xdr:rowOff>
    </xdr:from>
    <xdr:to>
      <xdr:col>5</xdr:col>
      <xdr:colOff>409575</xdr:colOff>
      <xdr:row>56</xdr:row>
      <xdr:rowOff>156087</xdr:rowOff>
    </xdr:to>
    <xdr:sp macro="" textlink="">
      <xdr:nvSpPr>
        <xdr:cNvPr id="120" name="フローチャート : 判断 119"/>
        <xdr:cNvSpPr/>
      </xdr:nvSpPr>
      <xdr:spPr>
        <a:xfrm>
          <a:off x="3746500" y="96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1164</xdr:rowOff>
    </xdr:from>
    <xdr:ext cx="534377" cy="259045"/>
    <xdr:sp macro="" textlink="">
      <xdr:nvSpPr>
        <xdr:cNvPr id="121" name="テキスト ボックス 120"/>
        <xdr:cNvSpPr txBox="1"/>
      </xdr:nvSpPr>
      <xdr:spPr>
        <a:xfrm>
          <a:off x="3530111" y="943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48196</xdr:rowOff>
    </xdr:from>
    <xdr:to>
      <xdr:col>4</xdr:col>
      <xdr:colOff>155575</xdr:colOff>
      <xdr:row>57</xdr:row>
      <xdr:rowOff>128850</xdr:rowOff>
    </xdr:to>
    <xdr:cxnSp macro="">
      <xdr:nvCxnSpPr>
        <xdr:cNvPr id="122" name="直線コネクタ 121"/>
        <xdr:cNvCxnSpPr/>
      </xdr:nvCxnSpPr>
      <xdr:spPr>
        <a:xfrm>
          <a:off x="2019300" y="9820846"/>
          <a:ext cx="889000" cy="80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21646</xdr:rowOff>
    </xdr:from>
    <xdr:to>
      <xdr:col>4</xdr:col>
      <xdr:colOff>206375</xdr:colOff>
      <xdr:row>56</xdr:row>
      <xdr:rowOff>123246</xdr:rowOff>
    </xdr:to>
    <xdr:sp macro="" textlink="">
      <xdr:nvSpPr>
        <xdr:cNvPr id="123" name="フローチャート : 判断 122"/>
        <xdr:cNvSpPr/>
      </xdr:nvSpPr>
      <xdr:spPr>
        <a:xfrm>
          <a:off x="2857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139773</xdr:rowOff>
    </xdr:from>
    <xdr:ext cx="534377" cy="259045"/>
    <xdr:sp macro="" textlink="">
      <xdr:nvSpPr>
        <xdr:cNvPr id="124" name="テキスト ボックス 123"/>
        <xdr:cNvSpPr txBox="1"/>
      </xdr:nvSpPr>
      <xdr:spPr>
        <a:xfrm>
          <a:off x="2641111" y="939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48196</xdr:rowOff>
    </xdr:from>
    <xdr:to>
      <xdr:col>2</xdr:col>
      <xdr:colOff>638175</xdr:colOff>
      <xdr:row>57</xdr:row>
      <xdr:rowOff>138081</xdr:rowOff>
    </xdr:to>
    <xdr:cxnSp macro="">
      <xdr:nvCxnSpPr>
        <xdr:cNvPr id="125" name="直線コネクタ 124"/>
        <xdr:cNvCxnSpPr/>
      </xdr:nvCxnSpPr>
      <xdr:spPr>
        <a:xfrm flipV="1">
          <a:off x="1130300" y="9820846"/>
          <a:ext cx="889000" cy="8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51579</xdr:rowOff>
    </xdr:from>
    <xdr:to>
      <xdr:col>3</xdr:col>
      <xdr:colOff>3175</xdr:colOff>
      <xdr:row>56</xdr:row>
      <xdr:rowOff>153179</xdr:rowOff>
    </xdr:to>
    <xdr:sp macro="" textlink="">
      <xdr:nvSpPr>
        <xdr:cNvPr id="126" name="フローチャート : 判断 125"/>
        <xdr:cNvSpPr/>
      </xdr:nvSpPr>
      <xdr:spPr>
        <a:xfrm>
          <a:off x="1968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169706</xdr:rowOff>
    </xdr:from>
    <xdr:ext cx="534377" cy="259045"/>
    <xdr:sp macro="" textlink="">
      <xdr:nvSpPr>
        <xdr:cNvPr id="127" name="テキスト ボックス 126"/>
        <xdr:cNvSpPr txBox="1"/>
      </xdr:nvSpPr>
      <xdr:spPr>
        <a:xfrm>
          <a:off x="1752111" y="94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98789</xdr:rowOff>
    </xdr:from>
    <xdr:to>
      <xdr:col>1</xdr:col>
      <xdr:colOff>485775</xdr:colOff>
      <xdr:row>56</xdr:row>
      <xdr:rowOff>28939</xdr:rowOff>
    </xdr:to>
    <xdr:sp macro="" textlink="">
      <xdr:nvSpPr>
        <xdr:cNvPr id="128" name="フローチャート : 判断 127"/>
        <xdr:cNvSpPr/>
      </xdr:nvSpPr>
      <xdr:spPr>
        <a:xfrm>
          <a:off x="1079500" y="952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54</xdr:row>
      <xdr:rowOff>45466</xdr:rowOff>
    </xdr:from>
    <xdr:ext cx="599010" cy="259045"/>
    <xdr:sp macro="" textlink="">
      <xdr:nvSpPr>
        <xdr:cNvPr id="129" name="テキスト ボックス 128"/>
        <xdr:cNvSpPr txBox="1"/>
      </xdr:nvSpPr>
      <xdr:spPr>
        <a:xfrm>
          <a:off x="830794" y="930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7070</xdr:rowOff>
    </xdr:from>
    <xdr:to>
      <xdr:col>6</xdr:col>
      <xdr:colOff>561975</xdr:colOff>
      <xdr:row>57</xdr:row>
      <xdr:rowOff>108670</xdr:rowOff>
    </xdr:to>
    <xdr:sp macro="" textlink="">
      <xdr:nvSpPr>
        <xdr:cNvPr id="135" name="円/楕円 134"/>
        <xdr:cNvSpPr/>
      </xdr:nvSpPr>
      <xdr:spPr>
        <a:xfrm>
          <a:off x="4584700" y="977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93447</xdr:rowOff>
    </xdr:from>
    <xdr:ext cx="534377" cy="259045"/>
    <xdr:sp macro="" textlink="">
      <xdr:nvSpPr>
        <xdr:cNvPr id="136" name="総務費該当値テキスト"/>
        <xdr:cNvSpPr txBox="1"/>
      </xdr:nvSpPr>
      <xdr:spPr>
        <a:xfrm>
          <a:off x="4686300" y="969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55,398</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35984</xdr:rowOff>
    </xdr:from>
    <xdr:to>
      <xdr:col>5</xdr:col>
      <xdr:colOff>409575</xdr:colOff>
      <xdr:row>57</xdr:row>
      <xdr:rowOff>137584</xdr:rowOff>
    </xdr:to>
    <xdr:sp macro="" textlink="">
      <xdr:nvSpPr>
        <xdr:cNvPr id="137" name="円/楕円 136"/>
        <xdr:cNvSpPr/>
      </xdr:nvSpPr>
      <xdr:spPr>
        <a:xfrm>
          <a:off x="3746500" y="98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128711</xdr:rowOff>
    </xdr:from>
    <xdr:ext cx="534377" cy="259045"/>
    <xdr:sp macro="" textlink="">
      <xdr:nvSpPr>
        <xdr:cNvPr id="138" name="テキスト ボックス 137"/>
        <xdr:cNvSpPr txBox="1"/>
      </xdr:nvSpPr>
      <xdr:spPr>
        <a:xfrm>
          <a:off x="3530111" y="990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49,074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78050</xdr:rowOff>
    </xdr:from>
    <xdr:to>
      <xdr:col>4</xdr:col>
      <xdr:colOff>206375</xdr:colOff>
      <xdr:row>58</xdr:row>
      <xdr:rowOff>8200</xdr:rowOff>
    </xdr:to>
    <xdr:sp macro="" textlink="">
      <xdr:nvSpPr>
        <xdr:cNvPr id="139" name="円/楕円 138"/>
        <xdr:cNvSpPr/>
      </xdr:nvSpPr>
      <xdr:spPr>
        <a:xfrm>
          <a:off x="2857500" y="985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170777</xdr:rowOff>
    </xdr:from>
    <xdr:ext cx="534377" cy="259045"/>
    <xdr:sp macro="" textlink="">
      <xdr:nvSpPr>
        <xdr:cNvPr id="140" name="テキスト ボックス 139"/>
        <xdr:cNvSpPr txBox="1"/>
      </xdr:nvSpPr>
      <xdr:spPr>
        <a:xfrm>
          <a:off x="2641111" y="994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39,873</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168846</xdr:rowOff>
    </xdr:from>
    <xdr:to>
      <xdr:col>3</xdr:col>
      <xdr:colOff>3175</xdr:colOff>
      <xdr:row>57</xdr:row>
      <xdr:rowOff>98996</xdr:rowOff>
    </xdr:to>
    <xdr:sp macro="" textlink="">
      <xdr:nvSpPr>
        <xdr:cNvPr id="141" name="円/楕円 140"/>
        <xdr:cNvSpPr/>
      </xdr:nvSpPr>
      <xdr:spPr>
        <a:xfrm>
          <a:off x="1968500" y="97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90123</xdr:rowOff>
    </xdr:from>
    <xdr:ext cx="534377" cy="259045"/>
    <xdr:sp macro="" textlink="">
      <xdr:nvSpPr>
        <xdr:cNvPr id="142" name="テキスト ボックス 141"/>
        <xdr:cNvSpPr txBox="1"/>
      </xdr:nvSpPr>
      <xdr:spPr>
        <a:xfrm>
          <a:off x="1752111" y="986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57,514</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87281</xdr:rowOff>
    </xdr:from>
    <xdr:to>
      <xdr:col>1</xdr:col>
      <xdr:colOff>485775</xdr:colOff>
      <xdr:row>58</xdr:row>
      <xdr:rowOff>17431</xdr:rowOff>
    </xdr:to>
    <xdr:sp macro="" textlink="">
      <xdr:nvSpPr>
        <xdr:cNvPr id="143" name="円/楕円 142"/>
        <xdr:cNvSpPr/>
      </xdr:nvSpPr>
      <xdr:spPr>
        <a:xfrm>
          <a:off x="1079500" y="985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8558</xdr:rowOff>
    </xdr:from>
    <xdr:ext cx="534377" cy="259045"/>
    <xdr:sp macro="" textlink="">
      <xdr:nvSpPr>
        <xdr:cNvPr id="144" name="テキスト ボックス 143"/>
        <xdr:cNvSpPr txBox="1"/>
      </xdr:nvSpPr>
      <xdr:spPr>
        <a:xfrm>
          <a:off x="863111" y="995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37,854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107787</xdr:rowOff>
    </xdr:from>
    <xdr:to>
      <xdr:col>6</xdr:col>
      <xdr:colOff>510540</xdr:colOff>
      <xdr:row>77</xdr:row>
      <xdr:rowOff>157201</xdr:rowOff>
    </xdr:to>
    <xdr:cxnSp macro="">
      <xdr:nvCxnSpPr>
        <xdr:cNvPr id="167" name="直線コネクタ 166"/>
        <xdr:cNvCxnSpPr/>
      </xdr:nvCxnSpPr>
      <xdr:spPr>
        <a:xfrm flipV="1">
          <a:off x="4633595" y="12280737"/>
          <a:ext cx="1270" cy="1078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161028</xdr:rowOff>
    </xdr:from>
    <xdr:ext cx="599010" cy="259045"/>
    <xdr:sp macro="" textlink="">
      <xdr:nvSpPr>
        <xdr:cNvPr id="168" name="民生費最小値テキスト"/>
        <xdr:cNvSpPr txBox="1"/>
      </xdr:nvSpPr>
      <xdr:spPr>
        <a:xfrm>
          <a:off x="4686300" y="13362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133,672</a:t>
          </a:r>
          <a:endParaRPr kumimoji="1" lang="ja-JP" altLang="en-US" sz="1000" b="1">
            <a:latin typeface="ＭＳ Ｐゴシック"/>
          </a:endParaRPr>
        </a:p>
      </xdr:txBody>
    </xdr:sp>
    <xdr:clientData/>
  </xdr:oneCellAnchor>
  <xdr:twoCellAnchor>
    <xdr:from>
      <xdr:col>6</xdr:col>
      <xdr:colOff>422275</xdr:colOff>
      <xdr:row>77</xdr:row>
      <xdr:rowOff>157201</xdr:rowOff>
    </xdr:from>
    <xdr:to>
      <xdr:col>6</xdr:col>
      <xdr:colOff>600075</xdr:colOff>
      <xdr:row>77</xdr:row>
      <xdr:rowOff>157201</xdr:rowOff>
    </xdr:to>
    <xdr:cxnSp macro="">
      <xdr:nvCxnSpPr>
        <xdr:cNvPr id="169" name="直線コネクタ 168"/>
        <xdr:cNvCxnSpPr/>
      </xdr:nvCxnSpPr>
      <xdr:spPr>
        <a:xfrm>
          <a:off x="4546600" y="13358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54464</xdr:rowOff>
    </xdr:from>
    <xdr:ext cx="599010" cy="259045"/>
    <xdr:sp macro="" textlink="">
      <xdr:nvSpPr>
        <xdr:cNvPr id="170" name="民生費最大値テキスト"/>
        <xdr:cNvSpPr txBox="1"/>
      </xdr:nvSpPr>
      <xdr:spPr>
        <a:xfrm>
          <a:off x="4686300" y="1205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369,480</a:t>
          </a:r>
          <a:endParaRPr kumimoji="1" lang="ja-JP" altLang="en-US" sz="1000" b="1">
            <a:latin typeface="ＭＳ Ｐゴシック"/>
          </a:endParaRPr>
        </a:p>
      </xdr:txBody>
    </xdr:sp>
    <xdr:clientData/>
  </xdr:oneCellAnchor>
  <xdr:twoCellAnchor>
    <xdr:from>
      <xdr:col>6</xdr:col>
      <xdr:colOff>422275</xdr:colOff>
      <xdr:row>71</xdr:row>
      <xdr:rowOff>107787</xdr:rowOff>
    </xdr:from>
    <xdr:to>
      <xdr:col>6</xdr:col>
      <xdr:colOff>600075</xdr:colOff>
      <xdr:row>71</xdr:row>
      <xdr:rowOff>107787</xdr:rowOff>
    </xdr:to>
    <xdr:cxnSp macro="">
      <xdr:nvCxnSpPr>
        <xdr:cNvPr id="171" name="直線コネクタ 170"/>
        <xdr:cNvCxnSpPr/>
      </xdr:nvCxnSpPr>
      <xdr:spPr>
        <a:xfrm>
          <a:off x="4546600" y="12280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122752</xdr:rowOff>
    </xdr:from>
    <xdr:to>
      <xdr:col>6</xdr:col>
      <xdr:colOff>511175</xdr:colOff>
      <xdr:row>77</xdr:row>
      <xdr:rowOff>9736</xdr:rowOff>
    </xdr:to>
    <xdr:cxnSp macro="">
      <xdr:nvCxnSpPr>
        <xdr:cNvPr id="172" name="直線コネクタ 171"/>
        <xdr:cNvCxnSpPr/>
      </xdr:nvCxnSpPr>
      <xdr:spPr>
        <a:xfrm flipV="1">
          <a:off x="3797300" y="13152952"/>
          <a:ext cx="838200" cy="58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49954</xdr:rowOff>
    </xdr:from>
    <xdr:ext cx="599010" cy="259045"/>
    <xdr:sp macro="" textlink="">
      <xdr:nvSpPr>
        <xdr:cNvPr id="173" name="民生費平均値テキスト"/>
        <xdr:cNvSpPr txBox="1"/>
      </xdr:nvSpPr>
      <xdr:spPr>
        <a:xfrm>
          <a:off x="4686300" y="129087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188,522</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27077</xdr:rowOff>
    </xdr:from>
    <xdr:to>
      <xdr:col>6</xdr:col>
      <xdr:colOff>561975</xdr:colOff>
      <xdr:row>76</xdr:row>
      <xdr:rowOff>128677</xdr:rowOff>
    </xdr:to>
    <xdr:sp macro="" textlink="">
      <xdr:nvSpPr>
        <xdr:cNvPr id="174" name="フローチャート : 判断 173"/>
        <xdr:cNvSpPr/>
      </xdr:nvSpPr>
      <xdr:spPr>
        <a:xfrm>
          <a:off x="4584700" y="1305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9736</xdr:rowOff>
    </xdr:from>
    <xdr:to>
      <xdr:col>5</xdr:col>
      <xdr:colOff>358775</xdr:colOff>
      <xdr:row>77</xdr:row>
      <xdr:rowOff>60806</xdr:rowOff>
    </xdr:to>
    <xdr:cxnSp macro="">
      <xdr:nvCxnSpPr>
        <xdr:cNvPr id="175" name="直線コネクタ 174"/>
        <xdr:cNvCxnSpPr/>
      </xdr:nvCxnSpPr>
      <xdr:spPr>
        <a:xfrm flipV="1">
          <a:off x="2908300" y="13211386"/>
          <a:ext cx="889000" cy="5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118838</xdr:rowOff>
    </xdr:from>
    <xdr:to>
      <xdr:col>5</xdr:col>
      <xdr:colOff>409575</xdr:colOff>
      <xdr:row>77</xdr:row>
      <xdr:rowOff>48988</xdr:rowOff>
    </xdr:to>
    <xdr:sp macro="" textlink="">
      <xdr:nvSpPr>
        <xdr:cNvPr id="176" name="フローチャート : 判断 175"/>
        <xdr:cNvSpPr/>
      </xdr:nvSpPr>
      <xdr:spPr>
        <a:xfrm>
          <a:off x="3746500" y="1314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65515</xdr:rowOff>
    </xdr:from>
    <xdr:ext cx="599010" cy="259045"/>
    <xdr:sp macro="" textlink="">
      <xdr:nvSpPr>
        <xdr:cNvPr id="177" name="テキスト ボックス 176"/>
        <xdr:cNvSpPr txBox="1"/>
      </xdr:nvSpPr>
      <xdr:spPr>
        <a:xfrm>
          <a:off x="3497794" y="1292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60806</xdr:rowOff>
    </xdr:from>
    <xdr:to>
      <xdr:col>4</xdr:col>
      <xdr:colOff>155575</xdr:colOff>
      <xdr:row>77</xdr:row>
      <xdr:rowOff>87762</xdr:rowOff>
    </xdr:to>
    <xdr:cxnSp macro="">
      <xdr:nvCxnSpPr>
        <xdr:cNvPr id="178" name="直線コネクタ 177"/>
        <xdr:cNvCxnSpPr/>
      </xdr:nvCxnSpPr>
      <xdr:spPr>
        <a:xfrm flipV="1">
          <a:off x="2019300" y="13262456"/>
          <a:ext cx="889000" cy="2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153064</xdr:rowOff>
    </xdr:from>
    <xdr:to>
      <xdr:col>4</xdr:col>
      <xdr:colOff>206375</xdr:colOff>
      <xdr:row>77</xdr:row>
      <xdr:rowOff>83214</xdr:rowOff>
    </xdr:to>
    <xdr:sp macro="" textlink="">
      <xdr:nvSpPr>
        <xdr:cNvPr id="179" name="フローチャート : 判断 178"/>
        <xdr:cNvSpPr/>
      </xdr:nvSpPr>
      <xdr:spPr>
        <a:xfrm>
          <a:off x="2857500" y="1318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99741</xdr:rowOff>
    </xdr:from>
    <xdr:ext cx="599010" cy="259045"/>
    <xdr:sp macro="" textlink="">
      <xdr:nvSpPr>
        <xdr:cNvPr id="180" name="テキスト ボックス 179"/>
        <xdr:cNvSpPr txBox="1"/>
      </xdr:nvSpPr>
      <xdr:spPr>
        <a:xfrm>
          <a:off x="2608794" y="12958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87762</xdr:rowOff>
    </xdr:from>
    <xdr:to>
      <xdr:col>2</xdr:col>
      <xdr:colOff>638175</xdr:colOff>
      <xdr:row>77</xdr:row>
      <xdr:rowOff>136413</xdr:rowOff>
    </xdr:to>
    <xdr:cxnSp macro="">
      <xdr:nvCxnSpPr>
        <xdr:cNvPr id="181" name="直線コネクタ 180"/>
        <xdr:cNvCxnSpPr/>
      </xdr:nvCxnSpPr>
      <xdr:spPr>
        <a:xfrm flipV="1">
          <a:off x="1130300" y="13289412"/>
          <a:ext cx="889000" cy="4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169326</xdr:rowOff>
    </xdr:from>
    <xdr:to>
      <xdr:col>3</xdr:col>
      <xdr:colOff>3175</xdr:colOff>
      <xdr:row>77</xdr:row>
      <xdr:rowOff>99476</xdr:rowOff>
    </xdr:to>
    <xdr:sp macro="" textlink="">
      <xdr:nvSpPr>
        <xdr:cNvPr id="182" name="フローチャート : 判断 181"/>
        <xdr:cNvSpPr/>
      </xdr:nvSpPr>
      <xdr:spPr>
        <a:xfrm>
          <a:off x="1968500" y="1319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116003</xdr:rowOff>
    </xdr:from>
    <xdr:ext cx="599010" cy="259045"/>
    <xdr:sp macro="" textlink="">
      <xdr:nvSpPr>
        <xdr:cNvPr id="183" name="テキスト ボックス 182"/>
        <xdr:cNvSpPr txBox="1"/>
      </xdr:nvSpPr>
      <xdr:spPr>
        <a:xfrm>
          <a:off x="1719794" y="1297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9968</xdr:rowOff>
    </xdr:from>
    <xdr:to>
      <xdr:col>1</xdr:col>
      <xdr:colOff>485775</xdr:colOff>
      <xdr:row>77</xdr:row>
      <xdr:rowOff>111568</xdr:rowOff>
    </xdr:to>
    <xdr:sp macro="" textlink="">
      <xdr:nvSpPr>
        <xdr:cNvPr id="184" name="フローチャート : 判断 183"/>
        <xdr:cNvSpPr/>
      </xdr:nvSpPr>
      <xdr:spPr>
        <a:xfrm>
          <a:off x="1079500" y="1321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128095</xdr:rowOff>
    </xdr:from>
    <xdr:ext cx="599010" cy="259045"/>
    <xdr:sp macro="" textlink="">
      <xdr:nvSpPr>
        <xdr:cNvPr id="185" name="テキスト ボックス 184"/>
        <xdr:cNvSpPr txBox="1"/>
      </xdr:nvSpPr>
      <xdr:spPr>
        <a:xfrm>
          <a:off x="830794" y="1298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71952</xdr:rowOff>
    </xdr:from>
    <xdr:to>
      <xdr:col>6</xdr:col>
      <xdr:colOff>561975</xdr:colOff>
      <xdr:row>77</xdr:row>
      <xdr:rowOff>2102</xdr:rowOff>
    </xdr:to>
    <xdr:sp macro="" textlink="">
      <xdr:nvSpPr>
        <xdr:cNvPr id="191" name="円/楕円 190"/>
        <xdr:cNvSpPr/>
      </xdr:nvSpPr>
      <xdr:spPr>
        <a:xfrm>
          <a:off x="4584700" y="1310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50379</xdr:rowOff>
    </xdr:from>
    <xdr:ext cx="599010" cy="259045"/>
    <xdr:sp macro="" textlink="">
      <xdr:nvSpPr>
        <xdr:cNvPr id="192" name="民生費該当値テキスト"/>
        <xdr:cNvSpPr txBox="1"/>
      </xdr:nvSpPr>
      <xdr:spPr>
        <a:xfrm>
          <a:off x="4686300" y="1308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178,707</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130386</xdr:rowOff>
    </xdr:from>
    <xdr:to>
      <xdr:col>5</xdr:col>
      <xdr:colOff>409575</xdr:colOff>
      <xdr:row>77</xdr:row>
      <xdr:rowOff>60536</xdr:rowOff>
    </xdr:to>
    <xdr:sp macro="" textlink="">
      <xdr:nvSpPr>
        <xdr:cNvPr id="193" name="円/楕円 192"/>
        <xdr:cNvSpPr/>
      </xdr:nvSpPr>
      <xdr:spPr>
        <a:xfrm>
          <a:off x="3746500" y="1316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51663</xdr:rowOff>
    </xdr:from>
    <xdr:ext cx="599010" cy="259045"/>
    <xdr:sp macro="" textlink="">
      <xdr:nvSpPr>
        <xdr:cNvPr id="194" name="テキスト ボックス 193"/>
        <xdr:cNvSpPr txBox="1"/>
      </xdr:nvSpPr>
      <xdr:spPr>
        <a:xfrm>
          <a:off x="3497794" y="13253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165,926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10006</xdr:rowOff>
    </xdr:from>
    <xdr:to>
      <xdr:col>4</xdr:col>
      <xdr:colOff>206375</xdr:colOff>
      <xdr:row>77</xdr:row>
      <xdr:rowOff>111606</xdr:rowOff>
    </xdr:to>
    <xdr:sp macro="" textlink="">
      <xdr:nvSpPr>
        <xdr:cNvPr id="195" name="円/楕円 194"/>
        <xdr:cNvSpPr/>
      </xdr:nvSpPr>
      <xdr:spPr>
        <a:xfrm>
          <a:off x="2857500" y="1321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102733</xdr:rowOff>
    </xdr:from>
    <xdr:ext cx="599010" cy="259045"/>
    <xdr:sp macro="" textlink="">
      <xdr:nvSpPr>
        <xdr:cNvPr id="196" name="テキスト ボックス 195"/>
        <xdr:cNvSpPr txBox="1"/>
      </xdr:nvSpPr>
      <xdr:spPr>
        <a:xfrm>
          <a:off x="2608794" y="13304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154,756</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36962</xdr:rowOff>
    </xdr:from>
    <xdr:to>
      <xdr:col>3</xdr:col>
      <xdr:colOff>3175</xdr:colOff>
      <xdr:row>77</xdr:row>
      <xdr:rowOff>138562</xdr:rowOff>
    </xdr:to>
    <xdr:sp macro="" textlink="">
      <xdr:nvSpPr>
        <xdr:cNvPr id="197" name="円/楕円 196"/>
        <xdr:cNvSpPr/>
      </xdr:nvSpPr>
      <xdr:spPr>
        <a:xfrm>
          <a:off x="1968500" y="1323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129689</xdr:rowOff>
    </xdr:from>
    <xdr:ext cx="599010" cy="259045"/>
    <xdr:sp macro="" textlink="">
      <xdr:nvSpPr>
        <xdr:cNvPr id="198" name="テキスト ボックス 197"/>
        <xdr:cNvSpPr txBox="1"/>
      </xdr:nvSpPr>
      <xdr:spPr>
        <a:xfrm>
          <a:off x="1719794" y="13331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148,860</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85613</xdr:rowOff>
    </xdr:from>
    <xdr:to>
      <xdr:col>1</xdr:col>
      <xdr:colOff>485775</xdr:colOff>
      <xdr:row>78</xdr:row>
      <xdr:rowOff>15763</xdr:rowOff>
    </xdr:to>
    <xdr:sp macro="" textlink="">
      <xdr:nvSpPr>
        <xdr:cNvPr id="199" name="円/楕円 198"/>
        <xdr:cNvSpPr/>
      </xdr:nvSpPr>
      <xdr:spPr>
        <a:xfrm>
          <a:off x="1079500" y="1328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6890</xdr:rowOff>
    </xdr:from>
    <xdr:ext cx="599010" cy="259045"/>
    <xdr:sp macro="" textlink="">
      <xdr:nvSpPr>
        <xdr:cNvPr id="200" name="テキスト ボックス 199"/>
        <xdr:cNvSpPr txBox="1"/>
      </xdr:nvSpPr>
      <xdr:spPr>
        <a:xfrm>
          <a:off x="830794" y="13379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138,219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153972</xdr:rowOff>
    </xdr:from>
    <xdr:to>
      <xdr:col>6</xdr:col>
      <xdr:colOff>510540</xdr:colOff>
      <xdr:row>98</xdr:row>
      <xdr:rowOff>33257</xdr:rowOff>
    </xdr:to>
    <xdr:cxnSp macro="">
      <xdr:nvCxnSpPr>
        <xdr:cNvPr id="224" name="直線コネクタ 223"/>
        <xdr:cNvCxnSpPr/>
      </xdr:nvCxnSpPr>
      <xdr:spPr>
        <a:xfrm flipV="1">
          <a:off x="4633595" y="15413022"/>
          <a:ext cx="1270" cy="1422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37084</xdr:rowOff>
    </xdr:from>
    <xdr:ext cx="534377" cy="259045"/>
    <xdr:sp macro="" textlink="">
      <xdr:nvSpPr>
        <xdr:cNvPr id="225" name="衛生費最小値テキスト"/>
        <xdr:cNvSpPr txBox="1"/>
      </xdr:nvSpPr>
      <xdr:spPr>
        <a:xfrm>
          <a:off x="4686300" y="1683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23,969</a:t>
          </a:r>
          <a:endParaRPr kumimoji="1" lang="ja-JP" altLang="en-US" sz="1000" b="1">
            <a:latin typeface="ＭＳ Ｐゴシック"/>
          </a:endParaRPr>
        </a:p>
      </xdr:txBody>
    </xdr:sp>
    <xdr:clientData/>
  </xdr:oneCellAnchor>
  <xdr:twoCellAnchor>
    <xdr:from>
      <xdr:col>6</xdr:col>
      <xdr:colOff>422275</xdr:colOff>
      <xdr:row>98</xdr:row>
      <xdr:rowOff>33257</xdr:rowOff>
    </xdr:from>
    <xdr:to>
      <xdr:col>6</xdr:col>
      <xdr:colOff>600075</xdr:colOff>
      <xdr:row>98</xdr:row>
      <xdr:rowOff>33257</xdr:rowOff>
    </xdr:to>
    <xdr:cxnSp macro="">
      <xdr:nvCxnSpPr>
        <xdr:cNvPr id="226" name="直線コネクタ 225"/>
        <xdr:cNvCxnSpPr/>
      </xdr:nvCxnSpPr>
      <xdr:spPr>
        <a:xfrm>
          <a:off x="4546600" y="1683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100649</xdr:rowOff>
    </xdr:from>
    <xdr:ext cx="599010" cy="259045"/>
    <xdr:sp macro="" textlink="">
      <xdr:nvSpPr>
        <xdr:cNvPr id="227" name="衛生費最大値テキスト"/>
        <xdr:cNvSpPr txBox="1"/>
      </xdr:nvSpPr>
      <xdr:spPr>
        <a:xfrm>
          <a:off x="4686300" y="1518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210,627</a:t>
          </a:r>
          <a:endParaRPr kumimoji="1" lang="ja-JP" altLang="en-US" sz="1000" b="1">
            <a:latin typeface="ＭＳ Ｐゴシック"/>
          </a:endParaRPr>
        </a:p>
      </xdr:txBody>
    </xdr:sp>
    <xdr:clientData/>
  </xdr:oneCellAnchor>
  <xdr:twoCellAnchor>
    <xdr:from>
      <xdr:col>6</xdr:col>
      <xdr:colOff>422275</xdr:colOff>
      <xdr:row>89</xdr:row>
      <xdr:rowOff>153972</xdr:rowOff>
    </xdr:from>
    <xdr:to>
      <xdr:col>6</xdr:col>
      <xdr:colOff>600075</xdr:colOff>
      <xdr:row>89</xdr:row>
      <xdr:rowOff>153972</xdr:rowOff>
    </xdr:to>
    <xdr:cxnSp macro="">
      <xdr:nvCxnSpPr>
        <xdr:cNvPr id="228" name="直線コネクタ 227"/>
        <xdr:cNvCxnSpPr/>
      </xdr:nvCxnSpPr>
      <xdr:spPr>
        <a:xfrm>
          <a:off x="4546600" y="1541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73809</xdr:rowOff>
    </xdr:from>
    <xdr:to>
      <xdr:col>6</xdr:col>
      <xdr:colOff>511175</xdr:colOff>
      <xdr:row>98</xdr:row>
      <xdr:rowOff>48778</xdr:rowOff>
    </xdr:to>
    <xdr:cxnSp macro="">
      <xdr:nvCxnSpPr>
        <xdr:cNvPr id="229" name="直線コネクタ 228"/>
        <xdr:cNvCxnSpPr/>
      </xdr:nvCxnSpPr>
      <xdr:spPr>
        <a:xfrm flipV="1">
          <a:off x="3797300" y="16533009"/>
          <a:ext cx="838200" cy="31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85501</xdr:rowOff>
    </xdr:from>
    <xdr:ext cx="534377" cy="259045"/>
    <xdr:sp macro="" textlink="">
      <xdr:nvSpPr>
        <xdr:cNvPr id="230" name="衛生費平均値テキスト"/>
        <xdr:cNvSpPr txBox="1"/>
      </xdr:nvSpPr>
      <xdr:spPr>
        <a:xfrm>
          <a:off x="4686300" y="165447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52,615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107074</xdr:rowOff>
    </xdr:from>
    <xdr:to>
      <xdr:col>6</xdr:col>
      <xdr:colOff>561975</xdr:colOff>
      <xdr:row>97</xdr:row>
      <xdr:rowOff>37224</xdr:rowOff>
    </xdr:to>
    <xdr:sp macro="" textlink="">
      <xdr:nvSpPr>
        <xdr:cNvPr id="231" name="フローチャート : 判断 230"/>
        <xdr:cNvSpPr/>
      </xdr:nvSpPr>
      <xdr:spPr>
        <a:xfrm>
          <a:off x="4584700" y="165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48778</xdr:rowOff>
    </xdr:from>
    <xdr:to>
      <xdr:col>5</xdr:col>
      <xdr:colOff>358775</xdr:colOff>
      <xdr:row>98</xdr:row>
      <xdr:rowOff>55674</xdr:rowOff>
    </xdr:to>
    <xdr:cxnSp macro="">
      <xdr:nvCxnSpPr>
        <xdr:cNvPr id="232" name="直線コネクタ 231"/>
        <xdr:cNvCxnSpPr/>
      </xdr:nvCxnSpPr>
      <xdr:spPr>
        <a:xfrm flipV="1">
          <a:off x="2908300" y="16850878"/>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117232</xdr:rowOff>
    </xdr:from>
    <xdr:to>
      <xdr:col>5</xdr:col>
      <xdr:colOff>409575</xdr:colOff>
      <xdr:row>97</xdr:row>
      <xdr:rowOff>47382</xdr:rowOff>
    </xdr:to>
    <xdr:sp macro="" textlink="">
      <xdr:nvSpPr>
        <xdr:cNvPr id="233" name="フローチャート : 判断 232"/>
        <xdr:cNvSpPr/>
      </xdr:nvSpPr>
      <xdr:spPr>
        <a:xfrm>
          <a:off x="3746500" y="165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63909</xdr:rowOff>
    </xdr:from>
    <xdr:ext cx="534377" cy="259045"/>
    <xdr:sp macro="" textlink="">
      <xdr:nvSpPr>
        <xdr:cNvPr id="234" name="テキスト ボックス 233"/>
        <xdr:cNvSpPr txBox="1"/>
      </xdr:nvSpPr>
      <xdr:spPr>
        <a:xfrm>
          <a:off x="3530111" y="1635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39222</xdr:rowOff>
    </xdr:from>
    <xdr:to>
      <xdr:col>4</xdr:col>
      <xdr:colOff>155575</xdr:colOff>
      <xdr:row>98</xdr:row>
      <xdr:rowOff>55674</xdr:rowOff>
    </xdr:to>
    <xdr:cxnSp macro="">
      <xdr:nvCxnSpPr>
        <xdr:cNvPr id="235" name="直線コネクタ 234"/>
        <xdr:cNvCxnSpPr/>
      </xdr:nvCxnSpPr>
      <xdr:spPr>
        <a:xfrm>
          <a:off x="2019300" y="16841322"/>
          <a:ext cx="889000" cy="1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125895</xdr:rowOff>
    </xdr:from>
    <xdr:to>
      <xdr:col>4</xdr:col>
      <xdr:colOff>206375</xdr:colOff>
      <xdr:row>97</xdr:row>
      <xdr:rowOff>56045</xdr:rowOff>
    </xdr:to>
    <xdr:sp macro="" textlink="">
      <xdr:nvSpPr>
        <xdr:cNvPr id="236" name="フローチャート : 判断 235"/>
        <xdr:cNvSpPr/>
      </xdr:nvSpPr>
      <xdr:spPr>
        <a:xfrm>
          <a:off x="2857500" y="165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72572</xdr:rowOff>
    </xdr:from>
    <xdr:ext cx="534377" cy="259045"/>
    <xdr:sp macro="" textlink="">
      <xdr:nvSpPr>
        <xdr:cNvPr id="237" name="テキスト ボックス 236"/>
        <xdr:cNvSpPr txBox="1"/>
      </xdr:nvSpPr>
      <xdr:spPr>
        <a:xfrm>
          <a:off x="2641111" y="1636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31122</xdr:rowOff>
    </xdr:from>
    <xdr:to>
      <xdr:col>2</xdr:col>
      <xdr:colOff>638175</xdr:colOff>
      <xdr:row>98</xdr:row>
      <xdr:rowOff>39222</xdr:rowOff>
    </xdr:to>
    <xdr:cxnSp macro="">
      <xdr:nvCxnSpPr>
        <xdr:cNvPr id="238" name="直線コネクタ 237"/>
        <xdr:cNvCxnSpPr/>
      </xdr:nvCxnSpPr>
      <xdr:spPr>
        <a:xfrm>
          <a:off x="1130300" y="16833222"/>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151704</xdr:rowOff>
    </xdr:from>
    <xdr:to>
      <xdr:col>3</xdr:col>
      <xdr:colOff>3175</xdr:colOff>
      <xdr:row>97</xdr:row>
      <xdr:rowOff>81854</xdr:rowOff>
    </xdr:to>
    <xdr:sp macro="" textlink="">
      <xdr:nvSpPr>
        <xdr:cNvPr id="239" name="フローチャート : 判断 238"/>
        <xdr:cNvSpPr/>
      </xdr:nvSpPr>
      <xdr:spPr>
        <a:xfrm>
          <a:off x="1968500" y="1661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98381</xdr:rowOff>
    </xdr:from>
    <xdr:ext cx="534377" cy="259045"/>
    <xdr:sp macro="" textlink="">
      <xdr:nvSpPr>
        <xdr:cNvPr id="240" name="テキスト ボックス 239"/>
        <xdr:cNvSpPr txBox="1"/>
      </xdr:nvSpPr>
      <xdr:spPr>
        <a:xfrm>
          <a:off x="1752111" y="1638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155635</xdr:rowOff>
    </xdr:from>
    <xdr:to>
      <xdr:col>1</xdr:col>
      <xdr:colOff>485775</xdr:colOff>
      <xdr:row>97</xdr:row>
      <xdr:rowOff>85785</xdr:rowOff>
    </xdr:to>
    <xdr:sp macro="" textlink="">
      <xdr:nvSpPr>
        <xdr:cNvPr id="241" name="フローチャート : 判断 240"/>
        <xdr:cNvSpPr/>
      </xdr:nvSpPr>
      <xdr:spPr>
        <a:xfrm>
          <a:off x="1079500" y="1661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102312</xdr:rowOff>
    </xdr:from>
    <xdr:ext cx="534377" cy="259045"/>
    <xdr:sp macro="" textlink="">
      <xdr:nvSpPr>
        <xdr:cNvPr id="242" name="テキスト ボックス 241"/>
        <xdr:cNvSpPr txBox="1"/>
      </xdr:nvSpPr>
      <xdr:spPr>
        <a:xfrm>
          <a:off x="863111" y="1639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23009</xdr:rowOff>
    </xdr:from>
    <xdr:to>
      <xdr:col>6</xdr:col>
      <xdr:colOff>561975</xdr:colOff>
      <xdr:row>96</xdr:row>
      <xdr:rowOff>124609</xdr:rowOff>
    </xdr:to>
    <xdr:sp macro="" textlink="">
      <xdr:nvSpPr>
        <xdr:cNvPr id="248" name="円/楕円 247"/>
        <xdr:cNvSpPr/>
      </xdr:nvSpPr>
      <xdr:spPr>
        <a:xfrm>
          <a:off x="4584700" y="1648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45886</xdr:rowOff>
    </xdr:from>
    <xdr:ext cx="534377" cy="259045"/>
    <xdr:sp macro="" textlink="">
      <xdr:nvSpPr>
        <xdr:cNvPr id="249" name="衛生費該当値テキスト"/>
        <xdr:cNvSpPr txBox="1"/>
      </xdr:nvSpPr>
      <xdr:spPr>
        <a:xfrm>
          <a:off x="4686300" y="1633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63,647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169428</xdr:rowOff>
    </xdr:from>
    <xdr:to>
      <xdr:col>5</xdr:col>
      <xdr:colOff>409575</xdr:colOff>
      <xdr:row>98</xdr:row>
      <xdr:rowOff>99578</xdr:rowOff>
    </xdr:to>
    <xdr:sp macro="" textlink="">
      <xdr:nvSpPr>
        <xdr:cNvPr id="250" name="円/楕円 249"/>
        <xdr:cNvSpPr/>
      </xdr:nvSpPr>
      <xdr:spPr>
        <a:xfrm>
          <a:off x="3746500" y="1680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90705</xdr:rowOff>
    </xdr:from>
    <xdr:ext cx="534377" cy="259045"/>
    <xdr:sp macro="" textlink="">
      <xdr:nvSpPr>
        <xdr:cNvPr id="251" name="テキスト ボックス 250"/>
        <xdr:cNvSpPr txBox="1"/>
      </xdr:nvSpPr>
      <xdr:spPr>
        <a:xfrm>
          <a:off x="3530111" y="1689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21,932</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4874</xdr:rowOff>
    </xdr:from>
    <xdr:to>
      <xdr:col>4</xdr:col>
      <xdr:colOff>206375</xdr:colOff>
      <xdr:row>98</xdr:row>
      <xdr:rowOff>106474</xdr:rowOff>
    </xdr:to>
    <xdr:sp macro="" textlink="">
      <xdr:nvSpPr>
        <xdr:cNvPr id="252" name="円/楕円 251"/>
        <xdr:cNvSpPr/>
      </xdr:nvSpPr>
      <xdr:spPr>
        <a:xfrm>
          <a:off x="2857500" y="168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97601</xdr:rowOff>
    </xdr:from>
    <xdr:ext cx="534377" cy="259045"/>
    <xdr:sp macro="" textlink="">
      <xdr:nvSpPr>
        <xdr:cNvPr id="253" name="テキスト ボックス 252"/>
        <xdr:cNvSpPr txBox="1"/>
      </xdr:nvSpPr>
      <xdr:spPr>
        <a:xfrm>
          <a:off x="2641111" y="1689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21,027</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159872</xdr:rowOff>
    </xdr:from>
    <xdr:to>
      <xdr:col>3</xdr:col>
      <xdr:colOff>3175</xdr:colOff>
      <xdr:row>98</xdr:row>
      <xdr:rowOff>90022</xdr:rowOff>
    </xdr:to>
    <xdr:sp macro="" textlink="">
      <xdr:nvSpPr>
        <xdr:cNvPr id="254" name="円/楕円 253"/>
        <xdr:cNvSpPr/>
      </xdr:nvSpPr>
      <xdr:spPr>
        <a:xfrm>
          <a:off x="1968500" y="1679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81149</xdr:rowOff>
    </xdr:from>
    <xdr:ext cx="534377" cy="259045"/>
    <xdr:sp macro="" textlink="">
      <xdr:nvSpPr>
        <xdr:cNvPr id="255" name="テキスト ボックス 254"/>
        <xdr:cNvSpPr txBox="1"/>
      </xdr:nvSpPr>
      <xdr:spPr>
        <a:xfrm>
          <a:off x="1752111" y="1688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23,186</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151772</xdr:rowOff>
    </xdr:from>
    <xdr:to>
      <xdr:col>1</xdr:col>
      <xdr:colOff>485775</xdr:colOff>
      <xdr:row>98</xdr:row>
      <xdr:rowOff>81922</xdr:rowOff>
    </xdr:to>
    <xdr:sp macro="" textlink="">
      <xdr:nvSpPr>
        <xdr:cNvPr id="256" name="円/楕円 255"/>
        <xdr:cNvSpPr/>
      </xdr:nvSpPr>
      <xdr:spPr>
        <a:xfrm>
          <a:off x="1079500" y="167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73049</xdr:rowOff>
    </xdr:from>
    <xdr:ext cx="534377" cy="259045"/>
    <xdr:sp macro="" textlink="">
      <xdr:nvSpPr>
        <xdr:cNvPr id="257" name="テキスト ボックス 256"/>
        <xdr:cNvSpPr txBox="1"/>
      </xdr:nvSpPr>
      <xdr:spPr>
        <a:xfrm>
          <a:off x="863111" y="168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24,249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68" name="直線コネクタ 26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69" name="テキスト ボックス 26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0" name="直線コネクタ 26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71" name="テキスト ボックス 270"/>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2" name="直線コネクタ 27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73" name="テキスト ボックス 272"/>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4" name="直線コネクタ 27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75" name="テキスト ボックス 274"/>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81178</xdr:rowOff>
    </xdr:from>
    <xdr:to>
      <xdr:col>15</xdr:col>
      <xdr:colOff>180340</xdr:colOff>
      <xdr:row>38</xdr:row>
      <xdr:rowOff>139700</xdr:rowOff>
    </xdr:to>
    <xdr:cxnSp macro="">
      <xdr:nvCxnSpPr>
        <xdr:cNvPr id="279" name="直線コネクタ 278"/>
        <xdr:cNvCxnSpPr/>
      </xdr:nvCxnSpPr>
      <xdr:spPr>
        <a:xfrm flipV="1">
          <a:off x="10475595" y="5224678"/>
          <a:ext cx="1270" cy="1430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0"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1" name="直線コネクタ 280"/>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27855</xdr:rowOff>
    </xdr:from>
    <xdr:ext cx="469744" cy="259045"/>
    <xdr:sp macro="" textlink="">
      <xdr:nvSpPr>
        <xdr:cNvPr id="282" name="労働費最大値テキスト"/>
        <xdr:cNvSpPr txBox="1"/>
      </xdr:nvSpPr>
      <xdr:spPr>
        <a:xfrm>
          <a:off x="10528300" y="499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6,256</a:t>
          </a:r>
          <a:endParaRPr kumimoji="1" lang="ja-JP" altLang="en-US" sz="1000" b="1">
            <a:latin typeface="ＭＳ Ｐゴシック"/>
          </a:endParaRPr>
        </a:p>
      </xdr:txBody>
    </xdr:sp>
    <xdr:clientData/>
  </xdr:oneCellAnchor>
  <xdr:twoCellAnchor>
    <xdr:from>
      <xdr:col>15</xdr:col>
      <xdr:colOff>92075</xdr:colOff>
      <xdr:row>30</xdr:row>
      <xdr:rowOff>81178</xdr:rowOff>
    </xdr:from>
    <xdr:to>
      <xdr:col>15</xdr:col>
      <xdr:colOff>269875</xdr:colOff>
      <xdr:row>30</xdr:row>
      <xdr:rowOff>81178</xdr:rowOff>
    </xdr:to>
    <xdr:cxnSp macro="">
      <xdr:nvCxnSpPr>
        <xdr:cNvPr id="283" name="直線コネクタ 282"/>
        <xdr:cNvCxnSpPr/>
      </xdr:nvCxnSpPr>
      <xdr:spPr>
        <a:xfrm>
          <a:off x="10388600" y="522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139700</xdr:rowOff>
    </xdr:from>
    <xdr:to>
      <xdr:col>15</xdr:col>
      <xdr:colOff>180975</xdr:colOff>
      <xdr:row>38</xdr:row>
      <xdr:rowOff>139700</xdr:rowOff>
    </xdr:to>
    <xdr:cxnSp macro="">
      <xdr:nvCxnSpPr>
        <xdr:cNvPr id="284" name="直線コネクタ 283"/>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95318</xdr:rowOff>
    </xdr:from>
    <xdr:ext cx="378565" cy="259045"/>
    <xdr:sp macro="" textlink="">
      <xdr:nvSpPr>
        <xdr:cNvPr id="285" name="労働費平均値テキスト"/>
        <xdr:cNvSpPr txBox="1"/>
      </xdr:nvSpPr>
      <xdr:spPr>
        <a:xfrm>
          <a:off x="10528300" y="62675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72441</xdr:rowOff>
    </xdr:from>
    <xdr:to>
      <xdr:col>15</xdr:col>
      <xdr:colOff>231775</xdr:colOff>
      <xdr:row>38</xdr:row>
      <xdr:rowOff>2591</xdr:rowOff>
    </xdr:to>
    <xdr:sp macro="" textlink="">
      <xdr:nvSpPr>
        <xdr:cNvPr id="286" name="フローチャート : 判断 285"/>
        <xdr:cNvSpPr/>
      </xdr:nvSpPr>
      <xdr:spPr>
        <a:xfrm>
          <a:off x="10426700" y="64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135357</xdr:rowOff>
    </xdr:from>
    <xdr:to>
      <xdr:col>14</xdr:col>
      <xdr:colOff>28575</xdr:colOff>
      <xdr:row>38</xdr:row>
      <xdr:rowOff>139700</xdr:rowOff>
    </xdr:to>
    <xdr:cxnSp macro="">
      <xdr:nvCxnSpPr>
        <xdr:cNvPr id="287" name="直線コネクタ 286"/>
        <xdr:cNvCxnSpPr/>
      </xdr:nvCxnSpPr>
      <xdr:spPr>
        <a:xfrm>
          <a:off x="8750300" y="665045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61697</xdr:rowOff>
    </xdr:from>
    <xdr:to>
      <xdr:col>14</xdr:col>
      <xdr:colOff>79375</xdr:colOff>
      <xdr:row>37</xdr:row>
      <xdr:rowOff>163297</xdr:rowOff>
    </xdr:to>
    <xdr:sp macro="" textlink="">
      <xdr:nvSpPr>
        <xdr:cNvPr id="288" name="フローチャート : 判断 287"/>
        <xdr:cNvSpPr/>
      </xdr:nvSpPr>
      <xdr:spPr>
        <a:xfrm>
          <a:off x="9588500" y="640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8374</xdr:rowOff>
    </xdr:from>
    <xdr:ext cx="378565" cy="259045"/>
    <xdr:sp macro="" textlink="">
      <xdr:nvSpPr>
        <xdr:cNvPr id="289" name="テキスト ボックス 288"/>
        <xdr:cNvSpPr txBox="1"/>
      </xdr:nvSpPr>
      <xdr:spPr>
        <a:xfrm>
          <a:off x="9450017" y="6180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115240</xdr:rowOff>
    </xdr:from>
    <xdr:to>
      <xdr:col>12</xdr:col>
      <xdr:colOff>511175</xdr:colOff>
      <xdr:row>38</xdr:row>
      <xdr:rowOff>135357</xdr:rowOff>
    </xdr:to>
    <xdr:cxnSp macro="">
      <xdr:nvCxnSpPr>
        <xdr:cNvPr id="290" name="直線コネクタ 289"/>
        <xdr:cNvCxnSpPr/>
      </xdr:nvCxnSpPr>
      <xdr:spPr>
        <a:xfrm>
          <a:off x="7861300" y="6287440"/>
          <a:ext cx="889000" cy="36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37236</xdr:rowOff>
    </xdr:from>
    <xdr:to>
      <xdr:col>12</xdr:col>
      <xdr:colOff>561975</xdr:colOff>
      <xdr:row>36</xdr:row>
      <xdr:rowOff>138836</xdr:rowOff>
    </xdr:to>
    <xdr:sp macro="" textlink="">
      <xdr:nvSpPr>
        <xdr:cNvPr id="291" name="フローチャート : 判断 290"/>
        <xdr:cNvSpPr/>
      </xdr:nvSpPr>
      <xdr:spPr>
        <a:xfrm>
          <a:off x="8699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155363</xdr:rowOff>
    </xdr:from>
    <xdr:ext cx="469744" cy="259045"/>
    <xdr:sp macro="" textlink="">
      <xdr:nvSpPr>
        <xdr:cNvPr id="292" name="テキスト ボックス 291"/>
        <xdr:cNvSpPr txBox="1"/>
      </xdr:nvSpPr>
      <xdr:spPr>
        <a:xfrm>
          <a:off x="8515427" y="598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115240</xdr:rowOff>
    </xdr:from>
    <xdr:to>
      <xdr:col>11</xdr:col>
      <xdr:colOff>307975</xdr:colOff>
      <xdr:row>36</xdr:row>
      <xdr:rowOff>121183</xdr:rowOff>
    </xdr:to>
    <xdr:cxnSp macro="">
      <xdr:nvCxnSpPr>
        <xdr:cNvPr id="293" name="直線コネクタ 292"/>
        <xdr:cNvCxnSpPr/>
      </xdr:nvCxnSpPr>
      <xdr:spPr>
        <a:xfrm flipV="1">
          <a:off x="6972300" y="6287440"/>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60096</xdr:rowOff>
    </xdr:from>
    <xdr:to>
      <xdr:col>11</xdr:col>
      <xdr:colOff>358775</xdr:colOff>
      <xdr:row>35</xdr:row>
      <xdr:rowOff>161696</xdr:rowOff>
    </xdr:to>
    <xdr:sp macro="" textlink="">
      <xdr:nvSpPr>
        <xdr:cNvPr id="294" name="フローチャート : 判断 293"/>
        <xdr:cNvSpPr/>
      </xdr:nvSpPr>
      <xdr:spPr>
        <a:xfrm>
          <a:off x="7810500" y="60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6773</xdr:rowOff>
    </xdr:from>
    <xdr:ext cx="469744" cy="259045"/>
    <xdr:sp macro="" textlink="">
      <xdr:nvSpPr>
        <xdr:cNvPr id="295" name="テキスト ボックス 294"/>
        <xdr:cNvSpPr txBox="1"/>
      </xdr:nvSpPr>
      <xdr:spPr>
        <a:xfrm>
          <a:off x="7626427" y="58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133248</xdr:rowOff>
    </xdr:from>
    <xdr:to>
      <xdr:col>10</xdr:col>
      <xdr:colOff>155575</xdr:colOff>
      <xdr:row>35</xdr:row>
      <xdr:rowOff>63398</xdr:rowOff>
    </xdr:to>
    <xdr:sp macro="" textlink="">
      <xdr:nvSpPr>
        <xdr:cNvPr id="296" name="フローチャート : 判断 295"/>
        <xdr:cNvSpPr/>
      </xdr:nvSpPr>
      <xdr:spPr>
        <a:xfrm>
          <a:off x="6921500" y="5962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33</xdr:row>
      <xdr:rowOff>79925</xdr:rowOff>
    </xdr:from>
    <xdr:ext cx="469744" cy="259045"/>
    <xdr:sp macro="" textlink="">
      <xdr:nvSpPr>
        <xdr:cNvPr id="297" name="テキスト ボックス 296"/>
        <xdr:cNvSpPr txBox="1"/>
      </xdr:nvSpPr>
      <xdr:spPr>
        <a:xfrm>
          <a:off x="6737427" y="57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88900</xdr:rowOff>
    </xdr:from>
    <xdr:to>
      <xdr:col>15</xdr:col>
      <xdr:colOff>231775</xdr:colOff>
      <xdr:row>39</xdr:row>
      <xdr:rowOff>19050</xdr:rowOff>
    </xdr:to>
    <xdr:sp macro="" textlink="">
      <xdr:nvSpPr>
        <xdr:cNvPr id="303" name="円/楕円 302"/>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3827</xdr:rowOff>
    </xdr:from>
    <xdr:ext cx="249299" cy="259045"/>
    <xdr:sp macro="" textlink="">
      <xdr:nvSpPr>
        <xdr:cNvPr id="304"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88900</xdr:rowOff>
    </xdr:from>
    <xdr:to>
      <xdr:col>14</xdr:col>
      <xdr:colOff>79375</xdr:colOff>
      <xdr:row>39</xdr:row>
      <xdr:rowOff>19050</xdr:rowOff>
    </xdr:to>
    <xdr:sp macro="" textlink="">
      <xdr:nvSpPr>
        <xdr:cNvPr id="305" name="円/楕円 304"/>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10177</xdr:rowOff>
    </xdr:from>
    <xdr:ext cx="249299" cy="259045"/>
    <xdr:sp macro="" textlink="">
      <xdr:nvSpPr>
        <xdr:cNvPr id="306" name="テキスト ボックス 305"/>
        <xdr:cNvSpPr txBox="1"/>
      </xdr:nvSpPr>
      <xdr:spPr>
        <a:xfrm>
          <a:off x="9514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84557</xdr:rowOff>
    </xdr:from>
    <xdr:to>
      <xdr:col>12</xdr:col>
      <xdr:colOff>561975</xdr:colOff>
      <xdr:row>39</xdr:row>
      <xdr:rowOff>14707</xdr:rowOff>
    </xdr:to>
    <xdr:sp macro="" textlink="">
      <xdr:nvSpPr>
        <xdr:cNvPr id="307" name="円/楕円 306"/>
        <xdr:cNvSpPr/>
      </xdr:nvSpPr>
      <xdr:spPr>
        <a:xfrm>
          <a:off x="8699500" y="659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354208</xdr:colOff>
      <xdr:row>39</xdr:row>
      <xdr:rowOff>5834</xdr:rowOff>
    </xdr:from>
    <xdr:ext cx="313932" cy="259045"/>
    <xdr:sp macro="" textlink="">
      <xdr:nvSpPr>
        <xdr:cNvPr id="308" name="テキスト ボックス 307"/>
        <xdr:cNvSpPr txBox="1"/>
      </xdr:nvSpPr>
      <xdr:spPr>
        <a:xfrm>
          <a:off x="8593333" y="66923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64440</xdr:rowOff>
    </xdr:from>
    <xdr:to>
      <xdr:col>11</xdr:col>
      <xdr:colOff>358775</xdr:colOff>
      <xdr:row>36</xdr:row>
      <xdr:rowOff>166040</xdr:rowOff>
    </xdr:to>
    <xdr:sp macro="" textlink="">
      <xdr:nvSpPr>
        <xdr:cNvPr id="309" name="円/楕円 308"/>
        <xdr:cNvSpPr/>
      </xdr:nvSpPr>
      <xdr:spPr>
        <a:xfrm>
          <a:off x="7810500" y="62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157167</xdr:rowOff>
    </xdr:from>
    <xdr:ext cx="469744" cy="259045"/>
    <xdr:sp macro="" textlink="">
      <xdr:nvSpPr>
        <xdr:cNvPr id="310" name="テキスト ボックス 309"/>
        <xdr:cNvSpPr txBox="1"/>
      </xdr:nvSpPr>
      <xdr:spPr>
        <a:xfrm>
          <a:off x="7626427" y="632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1,607</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70383</xdr:rowOff>
    </xdr:from>
    <xdr:to>
      <xdr:col>10</xdr:col>
      <xdr:colOff>155575</xdr:colOff>
      <xdr:row>37</xdr:row>
      <xdr:rowOff>533</xdr:rowOff>
    </xdr:to>
    <xdr:sp macro="" textlink="">
      <xdr:nvSpPr>
        <xdr:cNvPr id="311" name="円/楕円 310"/>
        <xdr:cNvSpPr/>
      </xdr:nvSpPr>
      <xdr:spPr>
        <a:xfrm>
          <a:off x="6921500" y="624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163110</xdr:rowOff>
    </xdr:from>
    <xdr:ext cx="469744" cy="259045"/>
    <xdr:sp macro="" textlink="">
      <xdr:nvSpPr>
        <xdr:cNvPr id="312" name="テキスト ボックス 311"/>
        <xdr:cNvSpPr txBox="1"/>
      </xdr:nvSpPr>
      <xdr:spPr>
        <a:xfrm>
          <a:off x="6737427" y="633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3" name="直線コネクタ 32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4" name="テキスト ボックス 32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5" name="直線コネクタ 32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26" name="テキスト ボックス 325"/>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27" name="直線コネクタ 32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28" name="テキスト ボックス 327"/>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29" name="直線コネクタ 32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0" name="テキスト ボックス 329"/>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1" name="直線コネクタ 33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21970</xdr:rowOff>
    </xdr:from>
    <xdr:ext cx="531299" cy="259045"/>
    <xdr:sp macro="" textlink="">
      <xdr:nvSpPr>
        <xdr:cNvPr id="332" name="テキスト ボックス 331"/>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3" name="直線コネクタ 33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34" name="テキスト ボックス 333"/>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40504</xdr:rowOff>
    </xdr:from>
    <xdr:to>
      <xdr:col>15</xdr:col>
      <xdr:colOff>180340</xdr:colOff>
      <xdr:row>59</xdr:row>
      <xdr:rowOff>71136</xdr:rowOff>
    </xdr:to>
    <xdr:cxnSp macro="">
      <xdr:nvCxnSpPr>
        <xdr:cNvPr id="338" name="直線コネクタ 337"/>
        <xdr:cNvCxnSpPr/>
      </xdr:nvCxnSpPr>
      <xdr:spPr>
        <a:xfrm flipV="1">
          <a:off x="10475595" y="8784454"/>
          <a:ext cx="1270" cy="1402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74963</xdr:rowOff>
    </xdr:from>
    <xdr:ext cx="469744" cy="259045"/>
    <xdr:sp macro="" textlink="">
      <xdr:nvSpPr>
        <xdr:cNvPr id="339" name="農林水産業費最小値テキスト"/>
        <xdr:cNvSpPr txBox="1"/>
      </xdr:nvSpPr>
      <xdr:spPr>
        <a:xfrm>
          <a:off x="10528300" y="1019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1,699</a:t>
          </a:r>
          <a:endParaRPr kumimoji="1" lang="ja-JP" altLang="en-US" sz="1000" b="1">
            <a:latin typeface="ＭＳ Ｐゴシック"/>
          </a:endParaRPr>
        </a:p>
      </xdr:txBody>
    </xdr:sp>
    <xdr:clientData/>
  </xdr:oneCellAnchor>
  <xdr:twoCellAnchor>
    <xdr:from>
      <xdr:col>15</xdr:col>
      <xdr:colOff>92075</xdr:colOff>
      <xdr:row>59</xdr:row>
      <xdr:rowOff>71136</xdr:rowOff>
    </xdr:from>
    <xdr:to>
      <xdr:col>15</xdr:col>
      <xdr:colOff>269875</xdr:colOff>
      <xdr:row>59</xdr:row>
      <xdr:rowOff>71136</xdr:rowOff>
    </xdr:to>
    <xdr:cxnSp macro="">
      <xdr:nvCxnSpPr>
        <xdr:cNvPr id="340" name="直線コネクタ 339"/>
        <xdr:cNvCxnSpPr/>
      </xdr:nvCxnSpPr>
      <xdr:spPr>
        <a:xfrm>
          <a:off x="10388600" y="10186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158631</xdr:rowOff>
    </xdr:from>
    <xdr:ext cx="534377" cy="259045"/>
    <xdr:sp macro="" textlink="">
      <xdr:nvSpPr>
        <xdr:cNvPr id="341" name="農林水産業費最大値テキスト"/>
        <xdr:cNvSpPr txBox="1"/>
      </xdr:nvSpPr>
      <xdr:spPr>
        <a:xfrm>
          <a:off x="10528300" y="855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87,575</a:t>
          </a:r>
          <a:endParaRPr kumimoji="1" lang="ja-JP" altLang="en-US" sz="1000" b="1">
            <a:latin typeface="ＭＳ Ｐゴシック"/>
          </a:endParaRPr>
        </a:p>
      </xdr:txBody>
    </xdr:sp>
    <xdr:clientData/>
  </xdr:oneCellAnchor>
  <xdr:twoCellAnchor>
    <xdr:from>
      <xdr:col>15</xdr:col>
      <xdr:colOff>92075</xdr:colOff>
      <xdr:row>51</xdr:row>
      <xdr:rowOff>40504</xdr:rowOff>
    </xdr:from>
    <xdr:to>
      <xdr:col>15</xdr:col>
      <xdr:colOff>269875</xdr:colOff>
      <xdr:row>51</xdr:row>
      <xdr:rowOff>40504</xdr:rowOff>
    </xdr:to>
    <xdr:cxnSp macro="">
      <xdr:nvCxnSpPr>
        <xdr:cNvPr id="342" name="直線コネクタ 341"/>
        <xdr:cNvCxnSpPr/>
      </xdr:nvCxnSpPr>
      <xdr:spPr>
        <a:xfrm>
          <a:off x="10388600" y="8784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114211</xdr:rowOff>
    </xdr:from>
    <xdr:to>
      <xdr:col>15</xdr:col>
      <xdr:colOff>180975</xdr:colOff>
      <xdr:row>57</xdr:row>
      <xdr:rowOff>147391</xdr:rowOff>
    </xdr:to>
    <xdr:cxnSp macro="">
      <xdr:nvCxnSpPr>
        <xdr:cNvPr id="343" name="直線コネクタ 342"/>
        <xdr:cNvCxnSpPr/>
      </xdr:nvCxnSpPr>
      <xdr:spPr>
        <a:xfrm>
          <a:off x="9639300" y="9886861"/>
          <a:ext cx="838200" cy="3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97421</xdr:rowOff>
    </xdr:from>
    <xdr:ext cx="534377" cy="259045"/>
    <xdr:sp macro="" textlink="">
      <xdr:nvSpPr>
        <xdr:cNvPr id="344" name="農林水産業費平均値テキスト"/>
        <xdr:cNvSpPr txBox="1"/>
      </xdr:nvSpPr>
      <xdr:spPr>
        <a:xfrm>
          <a:off x="10528300" y="9870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16,657</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118994</xdr:rowOff>
    </xdr:from>
    <xdr:to>
      <xdr:col>15</xdr:col>
      <xdr:colOff>231775</xdr:colOff>
      <xdr:row>58</xdr:row>
      <xdr:rowOff>49144</xdr:rowOff>
    </xdr:to>
    <xdr:sp macro="" textlink="">
      <xdr:nvSpPr>
        <xdr:cNvPr id="345" name="フローチャート : 判断 344"/>
        <xdr:cNvSpPr/>
      </xdr:nvSpPr>
      <xdr:spPr>
        <a:xfrm>
          <a:off x="10426700" y="989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105165</xdr:rowOff>
    </xdr:from>
    <xdr:to>
      <xdr:col>14</xdr:col>
      <xdr:colOff>28575</xdr:colOff>
      <xdr:row>57</xdr:row>
      <xdr:rowOff>114211</xdr:rowOff>
    </xdr:to>
    <xdr:cxnSp macro="">
      <xdr:nvCxnSpPr>
        <xdr:cNvPr id="346" name="直線コネクタ 345"/>
        <xdr:cNvCxnSpPr/>
      </xdr:nvCxnSpPr>
      <xdr:spPr>
        <a:xfrm>
          <a:off x="8750300" y="9877815"/>
          <a:ext cx="889000" cy="9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34689</xdr:rowOff>
    </xdr:from>
    <xdr:to>
      <xdr:col>14</xdr:col>
      <xdr:colOff>79375</xdr:colOff>
      <xdr:row>56</xdr:row>
      <xdr:rowOff>136289</xdr:rowOff>
    </xdr:to>
    <xdr:sp macro="" textlink="">
      <xdr:nvSpPr>
        <xdr:cNvPr id="347" name="フローチャート : 判断 346"/>
        <xdr:cNvSpPr/>
      </xdr:nvSpPr>
      <xdr:spPr>
        <a:xfrm>
          <a:off x="9588500" y="963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152816</xdr:rowOff>
    </xdr:from>
    <xdr:ext cx="534377" cy="259045"/>
    <xdr:sp macro="" textlink="">
      <xdr:nvSpPr>
        <xdr:cNvPr id="348" name="テキスト ボックス 347"/>
        <xdr:cNvSpPr txBox="1"/>
      </xdr:nvSpPr>
      <xdr:spPr>
        <a:xfrm>
          <a:off x="9372111" y="941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23930</xdr:rowOff>
    </xdr:from>
    <xdr:to>
      <xdr:col>12</xdr:col>
      <xdr:colOff>511175</xdr:colOff>
      <xdr:row>57</xdr:row>
      <xdr:rowOff>105165</xdr:rowOff>
    </xdr:to>
    <xdr:cxnSp macro="">
      <xdr:nvCxnSpPr>
        <xdr:cNvPr id="349" name="直線コネクタ 348"/>
        <xdr:cNvCxnSpPr/>
      </xdr:nvCxnSpPr>
      <xdr:spPr>
        <a:xfrm>
          <a:off x="7861300" y="9625130"/>
          <a:ext cx="889000" cy="25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86385</xdr:rowOff>
    </xdr:from>
    <xdr:to>
      <xdr:col>12</xdr:col>
      <xdr:colOff>561975</xdr:colOff>
      <xdr:row>57</xdr:row>
      <xdr:rowOff>16535</xdr:rowOff>
    </xdr:to>
    <xdr:sp macro="" textlink="">
      <xdr:nvSpPr>
        <xdr:cNvPr id="350" name="フローチャート : 判断 349"/>
        <xdr:cNvSpPr/>
      </xdr:nvSpPr>
      <xdr:spPr>
        <a:xfrm>
          <a:off x="8699500" y="968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33062</xdr:rowOff>
    </xdr:from>
    <xdr:ext cx="534377" cy="259045"/>
    <xdr:sp macro="" textlink="">
      <xdr:nvSpPr>
        <xdr:cNvPr id="351" name="テキスト ボックス 350"/>
        <xdr:cNvSpPr txBox="1"/>
      </xdr:nvSpPr>
      <xdr:spPr>
        <a:xfrm>
          <a:off x="8483111" y="946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23930</xdr:rowOff>
    </xdr:from>
    <xdr:to>
      <xdr:col>11</xdr:col>
      <xdr:colOff>307975</xdr:colOff>
      <xdr:row>57</xdr:row>
      <xdr:rowOff>19603</xdr:rowOff>
    </xdr:to>
    <xdr:cxnSp macro="">
      <xdr:nvCxnSpPr>
        <xdr:cNvPr id="352" name="直線コネクタ 351"/>
        <xdr:cNvCxnSpPr/>
      </xdr:nvCxnSpPr>
      <xdr:spPr>
        <a:xfrm flipV="1">
          <a:off x="6972300" y="9625130"/>
          <a:ext cx="889000" cy="167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89619</xdr:rowOff>
    </xdr:from>
    <xdr:to>
      <xdr:col>11</xdr:col>
      <xdr:colOff>358775</xdr:colOff>
      <xdr:row>57</xdr:row>
      <xdr:rowOff>19769</xdr:rowOff>
    </xdr:to>
    <xdr:sp macro="" textlink="">
      <xdr:nvSpPr>
        <xdr:cNvPr id="353" name="フローチャート : 判断 352"/>
        <xdr:cNvSpPr/>
      </xdr:nvSpPr>
      <xdr:spPr>
        <a:xfrm>
          <a:off x="7810500" y="969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10896</xdr:rowOff>
    </xdr:from>
    <xdr:ext cx="534377" cy="259045"/>
    <xdr:sp macro="" textlink="">
      <xdr:nvSpPr>
        <xdr:cNvPr id="354" name="テキスト ボックス 353"/>
        <xdr:cNvSpPr txBox="1"/>
      </xdr:nvSpPr>
      <xdr:spPr>
        <a:xfrm>
          <a:off x="7594111" y="978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135306</xdr:rowOff>
    </xdr:from>
    <xdr:to>
      <xdr:col>10</xdr:col>
      <xdr:colOff>155575</xdr:colOff>
      <xdr:row>57</xdr:row>
      <xdr:rowOff>65456</xdr:rowOff>
    </xdr:to>
    <xdr:sp macro="" textlink="">
      <xdr:nvSpPr>
        <xdr:cNvPr id="355" name="フローチャート : 判断 354"/>
        <xdr:cNvSpPr/>
      </xdr:nvSpPr>
      <xdr:spPr>
        <a:xfrm>
          <a:off x="6921500" y="973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81983</xdr:rowOff>
    </xdr:from>
    <xdr:ext cx="534377" cy="259045"/>
    <xdr:sp macro="" textlink="">
      <xdr:nvSpPr>
        <xdr:cNvPr id="356" name="テキスト ボックス 355"/>
        <xdr:cNvSpPr txBox="1"/>
      </xdr:nvSpPr>
      <xdr:spPr>
        <a:xfrm>
          <a:off x="6705111" y="951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96591</xdr:rowOff>
    </xdr:from>
    <xdr:to>
      <xdr:col>15</xdr:col>
      <xdr:colOff>231775</xdr:colOff>
      <xdr:row>58</xdr:row>
      <xdr:rowOff>26741</xdr:rowOff>
    </xdr:to>
    <xdr:sp macro="" textlink="">
      <xdr:nvSpPr>
        <xdr:cNvPr id="362" name="円/楕円 361"/>
        <xdr:cNvSpPr/>
      </xdr:nvSpPr>
      <xdr:spPr>
        <a:xfrm>
          <a:off x="10426700" y="986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119468</xdr:rowOff>
    </xdr:from>
    <xdr:ext cx="534377" cy="259045"/>
    <xdr:sp macro="" textlink="">
      <xdr:nvSpPr>
        <xdr:cNvPr id="363" name="農林水産業費該当値テキスト"/>
        <xdr:cNvSpPr txBox="1"/>
      </xdr:nvSpPr>
      <xdr:spPr>
        <a:xfrm>
          <a:off x="10528300" y="972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18,029</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63411</xdr:rowOff>
    </xdr:from>
    <xdr:to>
      <xdr:col>14</xdr:col>
      <xdr:colOff>79375</xdr:colOff>
      <xdr:row>57</xdr:row>
      <xdr:rowOff>165011</xdr:rowOff>
    </xdr:to>
    <xdr:sp macro="" textlink="">
      <xdr:nvSpPr>
        <xdr:cNvPr id="364" name="円/楕円 363"/>
        <xdr:cNvSpPr/>
      </xdr:nvSpPr>
      <xdr:spPr>
        <a:xfrm>
          <a:off x="9588500" y="983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156138</xdr:rowOff>
    </xdr:from>
    <xdr:ext cx="534377" cy="259045"/>
    <xdr:sp macro="" textlink="">
      <xdr:nvSpPr>
        <xdr:cNvPr id="365" name="テキスト ボックス 364"/>
        <xdr:cNvSpPr txBox="1"/>
      </xdr:nvSpPr>
      <xdr:spPr>
        <a:xfrm>
          <a:off x="9372111" y="992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20,061</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54365</xdr:rowOff>
    </xdr:from>
    <xdr:to>
      <xdr:col>12</xdr:col>
      <xdr:colOff>561975</xdr:colOff>
      <xdr:row>57</xdr:row>
      <xdr:rowOff>155965</xdr:rowOff>
    </xdr:to>
    <xdr:sp macro="" textlink="">
      <xdr:nvSpPr>
        <xdr:cNvPr id="366" name="円/楕円 365"/>
        <xdr:cNvSpPr/>
      </xdr:nvSpPr>
      <xdr:spPr>
        <a:xfrm>
          <a:off x="8699500" y="982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147092</xdr:rowOff>
    </xdr:from>
    <xdr:ext cx="534377" cy="259045"/>
    <xdr:sp macro="" textlink="">
      <xdr:nvSpPr>
        <xdr:cNvPr id="367" name="テキスト ボックス 366"/>
        <xdr:cNvSpPr txBox="1"/>
      </xdr:nvSpPr>
      <xdr:spPr>
        <a:xfrm>
          <a:off x="8483111" y="991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20,615</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144580</xdr:rowOff>
    </xdr:from>
    <xdr:to>
      <xdr:col>11</xdr:col>
      <xdr:colOff>358775</xdr:colOff>
      <xdr:row>56</xdr:row>
      <xdr:rowOff>74730</xdr:rowOff>
    </xdr:to>
    <xdr:sp macro="" textlink="">
      <xdr:nvSpPr>
        <xdr:cNvPr id="368" name="円/楕円 367"/>
        <xdr:cNvSpPr/>
      </xdr:nvSpPr>
      <xdr:spPr>
        <a:xfrm>
          <a:off x="7810500" y="957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91257</xdr:rowOff>
    </xdr:from>
    <xdr:ext cx="534377" cy="259045"/>
    <xdr:sp macro="" textlink="">
      <xdr:nvSpPr>
        <xdr:cNvPr id="369" name="テキスト ボックス 368"/>
        <xdr:cNvSpPr txBox="1"/>
      </xdr:nvSpPr>
      <xdr:spPr>
        <a:xfrm>
          <a:off x="7594111" y="934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36,090</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140253</xdr:rowOff>
    </xdr:from>
    <xdr:to>
      <xdr:col>10</xdr:col>
      <xdr:colOff>155575</xdr:colOff>
      <xdr:row>57</xdr:row>
      <xdr:rowOff>70403</xdr:rowOff>
    </xdr:to>
    <xdr:sp macro="" textlink="">
      <xdr:nvSpPr>
        <xdr:cNvPr id="370" name="円/楕円 369"/>
        <xdr:cNvSpPr/>
      </xdr:nvSpPr>
      <xdr:spPr>
        <a:xfrm>
          <a:off x="6921500" y="974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61530</xdr:rowOff>
    </xdr:from>
    <xdr:ext cx="534377" cy="259045"/>
    <xdr:sp macro="" textlink="">
      <xdr:nvSpPr>
        <xdr:cNvPr id="371" name="テキスト ボックス 370"/>
        <xdr:cNvSpPr txBox="1"/>
      </xdr:nvSpPr>
      <xdr:spPr>
        <a:xfrm>
          <a:off x="6705111" y="983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25,855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5" name="テキスト ボックス 384"/>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87" name="テキスト ボックス 386"/>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89" name="テキスト ボックス 388"/>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1" name="テキスト ボックス 390"/>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393" name="テキスト ボックス 392"/>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2050</xdr:rowOff>
    </xdr:from>
    <xdr:to>
      <xdr:col>15</xdr:col>
      <xdr:colOff>180340</xdr:colOff>
      <xdr:row>79</xdr:row>
      <xdr:rowOff>2671</xdr:rowOff>
    </xdr:to>
    <xdr:cxnSp macro="">
      <xdr:nvCxnSpPr>
        <xdr:cNvPr id="397" name="直線コネクタ 396"/>
        <xdr:cNvCxnSpPr/>
      </xdr:nvCxnSpPr>
      <xdr:spPr>
        <a:xfrm flipV="1">
          <a:off x="10475595" y="12175000"/>
          <a:ext cx="1270" cy="1372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6498</xdr:rowOff>
    </xdr:from>
    <xdr:ext cx="469744" cy="259045"/>
    <xdr:sp macro="" textlink="">
      <xdr:nvSpPr>
        <xdr:cNvPr id="398" name="商工費最小値テキスト"/>
        <xdr:cNvSpPr txBox="1"/>
      </xdr:nvSpPr>
      <xdr:spPr>
        <a:xfrm>
          <a:off x="10528300" y="13551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2,946</a:t>
          </a:r>
          <a:endParaRPr kumimoji="1" lang="ja-JP" altLang="en-US" sz="1000" b="1">
            <a:latin typeface="ＭＳ Ｐゴシック"/>
          </a:endParaRPr>
        </a:p>
      </xdr:txBody>
    </xdr:sp>
    <xdr:clientData/>
  </xdr:oneCellAnchor>
  <xdr:twoCellAnchor>
    <xdr:from>
      <xdr:col>15</xdr:col>
      <xdr:colOff>92075</xdr:colOff>
      <xdr:row>79</xdr:row>
      <xdr:rowOff>2671</xdr:rowOff>
    </xdr:from>
    <xdr:to>
      <xdr:col>15</xdr:col>
      <xdr:colOff>269875</xdr:colOff>
      <xdr:row>79</xdr:row>
      <xdr:rowOff>2671</xdr:rowOff>
    </xdr:to>
    <xdr:cxnSp macro="">
      <xdr:nvCxnSpPr>
        <xdr:cNvPr id="399" name="直線コネクタ 398"/>
        <xdr:cNvCxnSpPr/>
      </xdr:nvCxnSpPr>
      <xdr:spPr>
        <a:xfrm>
          <a:off x="10388600" y="13547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120177</xdr:rowOff>
    </xdr:from>
    <xdr:ext cx="534377" cy="259045"/>
    <xdr:sp macro="" textlink="">
      <xdr:nvSpPr>
        <xdr:cNvPr id="400" name="商工費最大値テキスト"/>
        <xdr:cNvSpPr txBox="1"/>
      </xdr:nvSpPr>
      <xdr:spPr>
        <a:xfrm>
          <a:off x="10528300" y="1195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44,965</a:t>
          </a:r>
          <a:endParaRPr kumimoji="1" lang="ja-JP" altLang="en-US" sz="1000" b="1">
            <a:latin typeface="ＭＳ Ｐゴシック"/>
          </a:endParaRPr>
        </a:p>
      </xdr:txBody>
    </xdr:sp>
    <xdr:clientData/>
  </xdr:oneCellAnchor>
  <xdr:twoCellAnchor>
    <xdr:from>
      <xdr:col>15</xdr:col>
      <xdr:colOff>92075</xdr:colOff>
      <xdr:row>71</xdr:row>
      <xdr:rowOff>2050</xdr:rowOff>
    </xdr:from>
    <xdr:to>
      <xdr:col>15</xdr:col>
      <xdr:colOff>269875</xdr:colOff>
      <xdr:row>71</xdr:row>
      <xdr:rowOff>2050</xdr:rowOff>
    </xdr:to>
    <xdr:cxnSp macro="">
      <xdr:nvCxnSpPr>
        <xdr:cNvPr id="401" name="直線コネクタ 400"/>
        <xdr:cNvCxnSpPr/>
      </xdr:nvCxnSpPr>
      <xdr:spPr>
        <a:xfrm>
          <a:off x="10388600" y="12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132874</xdr:rowOff>
    </xdr:from>
    <xdr:to>
      <xdr:col>15</xdr:col>
      <xdr:colOff>180975</xdr:colOff>
      <xdr:row>78</xdr:row>
      <xdr:rowOff>25530</xdr:rowOff>
    </xdr:to>
    <xdr:cxnSp macro="">
      <xdr:nvCxnSpPr>
        <xdr:cNvPr id="402" name="直線コネクタ 401"/>
        <xdr:cNvCxnSpPr/>
      </xdr:nvCxnSpPr>
      <xdr:spPr>
        <a:xfrm>
          <a:off x="9639300" y="13334524"/>
          <a:ext cx="838200" cy="6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108218</xdr:rowOff>
    </xdr:from>
    <xdr:ext cx="534377" cy="259045"/>
    <xdr:sp macro="" textlink="">
      <xdr:nvSpPr>
        <xdr:cNvPr id="403" name="商工費平均値テキスト"/>
        <xdr:cNvSpPr txBox="1"/>
      </xdr:nvSpPr>
      <xdr:spPr>
        <a:xfrm>
          <a:off x="10528300" y="12966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14,609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85341</xdr:rowOff>
    </xdr:from>
    <xdr:to>
      <xdr:col>15</xdr:col>
      <xdr:colOff>231775</xdr:colOff>
      <xdr:row>77</xdr:row>
      <xdr:rowOff>15491</xdr:rowOff>
    </xdr:to>
    <xdr:sp macro="" textlink="">
      <xdr:nvSpPr>
        <xdr:cNvPr id="404" name="フローチャート : 判断 403"/>
        <xdr:cNvSpPr/>
      </xdr:nvSpPr>
      <xdr:spPr>
        <a:xfrm>
          <a:off x="10426700" y="1311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132874</xdr:rowOff>
    </xdr:from>
    <xdr:to>
      <xdr:col>14</xdr:col>
      <xdr:colOff>28575</xdr:colOff>
      <xdr:row>77</xdr:row>
      <xdr:rowOff>168405</xdr:rowOff>
    </xdr:to>
    <xdr:cxnSp macro="">
      <xdr:nvCxnSpPr>
        <xdr:cNvPr id="405" name="直線コネクタ 404"/>
        <xdr:cNvCxnSpPr/>
      </xdr:nvCxnSpPr>
      <xdr:spPr>
        <a:xfrm flipV="1">
          <a:off x="8750300" y="13334524"/>
          <a:ext cx="889000" cy="3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132759</xdr:rowOff>
    </xdr:from>
    <xdr:to>
      <xdr:col>14</xdr:col>
      <xdr:colOff>79375</xdr:colOff>
      <xdr:row>76</xdr:row>
      <xdr:rowOff>62908</xdr:rowOff>
    </xdr:to>
    <xdr:sp macro="" textlink="">
      <xdr:nvSpPr>
        <xdr:cNvPr id="406" name="フローチャート : 判断 405"/>
        <xdr:cNvSpPr/>
      </xdr:nvSpPr>
      <xdr:spPr>
        <a:xfrm>
          <a:off x="9588500" y="129915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79436</xdr:rowOff>
    </xdr:from>
    <xdr:ext cx="534377" cy="259045"/>
    <xdr:sp macro="" textlink="">
      <xdr:nvSpPr>
        <xdr:cNvPr id="407" name="テキスト ボックス 406"/>
        <xdr:cNvSpPr txBox="1"/>
      </xdr:nvSpPr>
      <xdr:spPr>
        <a:xfrm>
          <a:off x="9372111" y="1276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158054</xdr:rowOff>
    </xdr:from>
    <xdr:to>
      <xdr:col>12</xdr:col>
      <xdr:colOff>511175</xdr:colOff>
      <xdr:row>77</xdr:row>
      <xdr:rowOff>168405</xdr:rowOff>
    </xdr:to>
    <xdr:cxnSp macro="">
      <xdr:nvCxnSpPr>
        <xdr:cNvPr id="408" name="直線コネクタ 407"/>
        <xdr:cNvCxnSpPr/>
      </xdr:nvCxnSpPr>
      <xdr:spPr>
        <a:xfrm>
          <a:off x="7861300" y="13359704"/>
          <a:ext cx="889000" cy="1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51964</xdr:rowOff>
    </xdr:from>
    <xdr:to>
      <xdr:col>12</xdr:col>
      <xdr:colOff>561975</xdr:colOff>
      <xdr:row>76</xdr:row>
      <xdr:rowOff>153564</xdr:rowOff>
    </xdr:to>
    <xdr:sp macro="" textlink="">
      <xdr:nvSpPr>
        <xdr:cNvPr id="409" name="フローチャート : 判断 408"/>
        <xdr:cNvSpPr/>
      </xdr:nvSpPr>
      <xdr:spPr>
        <a:xfrm>
          <a:off x="8699500" y="1308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170092</xdr:rowOff>
    </xdr:from>
    <xdr:ext cx="534377" cy="259045"/>
    <xdr:sp macro="" textlink="">
      <xdr:nvSpPr>
        <xdr:cNvPr id="410" name="テキスト ボックス 409"/>
        <xdr:cNvSpPr txBox="1"/>
      </xdr:nvSpPr>
      <xdr:spPr>
        <a:xfrm>
          <a:off x="8483111" y="1285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158054</xdr:rowOff>
    </xdr:from>
    <xdr:to>
      <xdr:col>11</xdr:col>
      <xdr:colOff>307975</xdr:colOff>
      <xdr:row>78</xdr:row>
      <xdr:rowOff>1332</xdr:rowOff>
    </xdr:to>
    <xdr:cxnSp macro="">
      <xdr:nvCxnSpPr>
        <xdr:cNvPr id="411" name="直線コネクタ 410"/>
        <xdr:cNvCxnSpPr/>
      </xdr:nvCxnSpPr>
      <xdr:spPr>
        <a:xfrm flipV="1">
          <a:off x="6972300" y="13359704"/>
          <a:ext cx="889000" cy="1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90043</xdr:rowOff>
    </xdr:from>
    <xdr:to>
      <xdr:col>11</xdr:col>
      <xdr:colOff>358775</xdr:colOff>
      <xdr:row>77</xdr:row>
      <xdr:rowOff>20193</xdr:rowOff>
    </xdr:to>
    <xdr:sp macro="" textlink="">
      <xdr:nvSpPr>
        <xdr:cNvPr id="412" name="フローチャート : 判断 411"/>
        <xdr:cNvSpPr/>
      </xdr:nvSpPr>
      <xdr:spPr>
        <a:xfrm>
          <a:off x="7810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36720</xdr:rowOff>
    </xdr:from>
    <xdr:ext cx="534377" cy="259045"/>
    <xdr:sp macro="" textlink="">
      <xdr:nvSpPr>
        <xdr:cNvPr id="413" name="テキスト ボックス 412"/>
        <xdr:cNvSpPr txBox="1"/>
      </xdr:nvSpPr>
      <xdr:spPr>
        <a:xfrm>
          <a:off x="7594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126326</xdr:rowOff>
    </xdr:from>
    <xdr:to>
      <xdr:col>10</xdr:col>
      <xdr:colOff>155575</xdr:colOff>
      <xdr:row>77</xdr:row>
      <xdr:rowOff>56476</xdr:rowOff>
    </xdr:to>
    <xdr:sp macro="" textlink="">
      <xdr:nvSpPr>
        <xdr:cNvPr id="414" name="フローチャート : 判断 413"/>
        <xdr:cNvSpPr/>
      </xdr:nvSpPr>
      <xdr:spPr>
        <a:xfrm>
          <a:off x="6921500" y="13156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73002</xdr:rowOff>
    </xdr:from>
    <xdr:ext cx="534377" cy="259045"/>
    <xdr:sp macro="" textlink="">
      <xdr:nvSpPr>
        <xdr:cNvPr id="415" name="テキスト ボックス 414"/>
        <xdr:cNvSpPr txBox="1"/>
      </xdr:nvSpPr>
      <xdr:spPr>
        <a:xfrm>
          <a:off x="6705111" y="1293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146180</xdr:rowOff>
    </xdr:from>
    <xdr:to>
      <xdr:col>15</xdr:col>
      <xdr:colOff>231775</xdr:colOff>
      <xdr:row>78</xdr:row>
      <xdr:rowOff>76330</xdr:rowOff>
    </xdr:to>
    <xdr:sp macro="" textlink="">
      <xdr:nvSpPr>
        <xdr:cNvPr id="421" name="円/楕円 420"/>
        <xdr:cNvSpPr/>
      </xdr:nvSpPr>
      <xdr:spPr>
        <a:xfrm>
          <a:off x="10426700" y="1334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124607</xdr:rowOff>
    </xdr:from>
    <xdr:ext cx="469744" cy="259045"/>
    <xdr:sp macro="" textlink="">
      <xdr:nvSpPr>
        <xdr:cNvPr id="422" name="商工費該当値テキスト"/>
        <xdr:cNvSpPr txBox="1"/>
      </xdr:nvSpPr>
      <xdr:spPr>
        <a:xfrm>
          <a:off x="10528300" y="1332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7,496</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82074</xdr:rowOff>
    </xdr:from>
    <xdr:to>
      <xdr:col>14</xdr:col>
      <xdr:colOff>79375</xdr:colOff>
      <xdr:row>78</xdr:row>
      <xdr:rowOff>12224</xdr:rowOff>
    </xdr:to>
    <xdr:sp macro="" textlink="">
      <xdr:nvSpPr>
        <xdr:cNvPr id="423" name="円/楕円 422"/>
        <xdr:cNvSpPr/>
      </xdr:nvSpPr>
      <xdr:spPr>
        <a:xfrm>
          <a:off x="9588500" y="1328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3351</xdr:rowOff>
    </xdr:from>
    <xdr:ext cx="469744" cy="259045"/>
    <xdr:sp macro="" textlink="">
      <xdr:nvSpPr>
        <xdr:cNvPr id="424" name="テキスト ボックス 423"/>
        <xdr:cNvSpPr txBox="1"/>
      </xdr:nvSpPr>
      <xdr:spPr>
        <a:xfrm>
          <a:off x="9404427" y="13376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9,459</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117605</xdr:rowOff>
    </xdr:from>
    <xdr:to>
      <xdr:col>12</xdr:col>
      <xdr:colOff>561975</xdr:colOff>
      <xdr:row>78</xdr:row>
      <xdr:rowOff>47755</xdr:rowOff>
    </xdr:to>
    <xdr:sp macro="" textlink="">
      <xdr:nvSpPr>
        <xdr:cNvPr id="425" name="円/楕円 424"/>
        <xdr:cNvSpPr/>
      </xdr:nvSpPr>
      <xdr:spPr>
        <a:xfrm>
          <a:off x="8699500" y="1331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38882</xdr:rowOff>
    </xdr:from>
    <xdr:ext cx="469744" cy="259045"/>
    <xdr:sp macro="" textlink="">
      <xdr:nvSpPr>
        <xdr:cNvPr id="426" name="テキスト ボックス 425"/>
        <xdr:cNvSpPr txBox="1"/>
      </xdr:nvSpPr>
      <xdr:spPr>
        <a:xfrm>
          <a:off x="8515427" y="1341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8,371</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107254</xdr:rowOff>
    </xdr:from>
    <xdr:to>
      <xdr:col>11</xdr:col>
      <xdr:colOff>358775</xdr:colOff>
      <xdr:row>78</xdr:row>
      <xdr:rowOff>37404</xdr:rowOff>
    </xdr:to>
    <xdr:sp macro="" textlink="">
      <xdr:nvSpPr>
        <xdr:cNvPr id="427" name="円/楕円 426"/>
        <xdr:cNvSpPr/>
      </xdr:nvSpPr>
      <xdr:spPr>
        <a:xfrm>
          <a:off x="7810500" y="1330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28531</xdr:rowOff>
    </xdr:from>
    <xdr:ext cx="469744" cy="259045"/>
    <xdr:sp macro="" textlink="">
      <xdr:nvSpPr>
        <xdr:cNvPr id="428" name="テキスト ボックス 427"/>
        <xdr:cNvSpPr txBox="1"/>
      </xdr:nvSpPr>
      <xdr:spPr>
        <a:xfrm>
          <a:off x="7626427" y="1340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8,688</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121982</xdr:rowOff>
    </xdr:from>
    <xdr:to>
      <xdr:col>10</xdr:col>
      <xdr:colOff>155575</xdr:colOff>
      <xdr:row>78</xdr:row>
      <xdr:rowOff>52132</xdr:rowOff>
    </xdr:to>
    <xdr:sp macro="" textlink="">
      <xdr:nvSpPr>
        <xdr:cNvPr id="429" name="円/楕円 428"/>
        <xdr:cNvSpPr/>
      </xdr:nvSpPr>
      <xdr:spPr>
        <a:xfrm>
          <a:off x="6921500" y="1332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43259</xdr:rowOff>
    </xdr:from>
    <xdr:ext cx="469744" cy="259045"/>
    <xdr:sp macro="" textlink="">
      <xdr:nvSpPr>
        <xdr:cNvPr id="430" name="テキスト ボックス 429"/>
        <xdr:cNvSpPr txBox="1"/>
      </xdr:nvSpPr>
      <xdr:spPr>
        <a:xfrm>
          <a:off x="6737427" y="1341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8,237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21970</xdr:rowOff>
    </xdr:from>
    <xdr:ext cx="595419" cy="259045"/>
    <xdr:sp macro="" textlink="">
      <xdr:nvSpPr>
        <xdr:cNvPr id="450" name="テキスト ボックス 44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38298</xdr:rowOff>
    </xdr:from>
    <xdr:ext cx="595419" cy="259045"/>
    <xdr:sp macro="" textlink="">
      <xdr:nvSpPr>
        <xdr:cNvPr id="452" name="テキスト ボックス 45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2997</xdr:rowOff>
    </xdr:from>
    <xdr:to>
      <xdr:col>15</xdr:col>
      <xdr:colOff>180340</xdr:colOff>
      <xdr:row>99</xdr:row>
      <xdr:rowOff>51398</xdr:rowOff>
    </xdr:to>
    <xdr:cxnSp macro="">
      <xdr:nvCxnSpPr>
        <xdr:cNvPr id="456" name="直線コネクタ 455"/>
        <xdr:cNvCxnSpPr/>
      </xdr:nvCxnSpPr>
      <xdr:spPr>
        <a:xfrm flipV="1">
          <a:off x="10475595" y="15604947"/>
          <a:ext cx="1270" cy="1420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55225</xdr:rowOff>
    </xdr:from>
    <xdr:ext cx="534377" cy="259045"/>
    <xdr:sp macro="" textlink="">
      <xdr:nvSpPr>
        <xdr:cNvPr id="457" name="土木費最小値テキスト"/>
        <xdr:cNvSpPr txBox="1"/>
      </xdr:nvSpPr>
      <xdr:spPr>
        <a:xfrm>
          <a:off x="10528300" y="1702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14,539</a:t>
          </a:r>
          <a:endParaRPr kumimoji="1" lang="ja-JP" altLang="en-US" sz="1000" b="1">
            <a:latin typeface="ＭＳ Ｐゴシック"/>
          </a:endParaRPr>
        </a:p>
      </xdr:txBody>
    </xdr:sp>
    <xdr:clientData/>
  </xdr:oneCellAnchor>
  <xdr:twoCellAnchor>
    <xdr:from>
      <xdr:col>15</xdr:col>
      <xdr:colOff>92075</xdr:colOff>
      <xdr:row>99</xdr:row>
      <xdr:rowOff>51398</xdr:rowOff>
    </xdr:from>
    <xdr:to>
      <xdr:col>15</xdr:col>
      <xdr:colOff>269875</xdr:colOff>
      <xdr:row>99</xdr:row>
      <xdr:rowOff>51398</xdr:rowOff>
    </xdr:to>
    <xdr:cxnSp macro="">
      <xdr:nvCxnSpPr>
        <xdr:cNvPr id="458" name="直線コネクタ 457"/>
        <xdr:cNvCxnSpPr/>
      </xdr:nvCxnSpPr>
      <xdr:spPr>
        <a:xfrm>
          <a:off x="10388600" y="1702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121124</xdr:rowOff>
    </xdr:from>
    <xdr:ext cx="599010" cy="259045"/>
    <xdr:sp macro="" textlink="">
      <xdr:nvSpPr>
        <xdr:cNvPr id="459" name="土木費最大値テキスト"/>
        <xdr:cNvSpPr txBox="1"/>
      </xdr:nvSpPr>
      <xdr:spPr>
        <a:xfrm>
          <a:off x="10528300" y="15380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449,360</a:t>
          </a:r>
          <a:endParaRPr kumimoji="1" lang="ja-JP" altLang="en-US" sz="1000" b="1">
            <a:latin typeface="ＭＳ Ｐゴシック"/>
          </a:endParaRPr>
        </a:p>
      </xdr:txBody>
    </xdr:sp>
    <xdr:clientData/>
  </xdr:oneCellAnchor>
  <xdr:twoCellAnchor>
    <xdr:from>
      <xdr:col>15</xdr:col>
      <xdr:colOff>92075</xdr:colOff>
      <xdr:row>91</xdr:row>
      <xdr:rowOff>2997</xdr:rowOff>
    </xdr:from>
    <xdr:to>
      <xdr:col>15</xdr:col>
      <xdr:colOff>269875</xdr:colOff>
      <xdr:row>91</xdr:row>
      <xdr:rowOff>2997</xdr:rowOff>
    </xdr:to>
    <xdr:cxnSp macro="">
      <xdr:nvCxnSpPr>
        <xdr:cNvPr id="460" name="直線コネクタ 459"/>
        <xdr:cNvCxnSpPr/>
      </xdr:nvCxnSpPr>
      <xdr:spPr>
        <a:xfrm>
          <a:off x="10388600" y="15604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14277</xdr:rowOff>
    </xdr:from>
    <xdr:to>
      <xdr:col>15</xdr:col>
      <xdr:colOff>180975</xdr:colOff>
      <xdr:row>99</xdr:row>
      <xdr:rowOff>51398</xdr:rowOff>
    </xdr:to>
    <xdr:cxnSp macro="">
      <xdr:nvCxnSpPr>
        <xdr:cNvPr id="461" name="直線コネクタ 460"/>
        <xdr:cNvCxnSpPr/>
      </xdr:nvCxnSpPr>
      <xdr:spPr>
        <a:xfrm>
          <a:off x="9639300" y="16987827"/>
          <a:ext cx="838200" cy="3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70597</xdr:rowOff>
    </xdr:from>
    <xdr:ext cx="534377" cy="259045"/>
    <xdr:sp macro="" textlink="">
      <xdr:nvSpPr>
        <xdr:cNvPr id="462" name="土木費平均値テキスト"/>
        <xdr:cNvSpPr txBox="1"/>
      </xdr:nvSpPr>
      <xdr:spPr>
        <a:xfrm>
          <a:off x="10528300" y="16701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52,610</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47720</xdr:rowOff>
    </xdr:from>
    <xdr:to>
      <xdr:col>15</xdr:col>
      <xdr:colOff>231775</xdr:colOff>
      <xdr:row>98</xdr:row>
      <xdr:rowOff>149320</xdr:rowOff>
    </xdr:to>
    <xdr:sp macro="" textlink="">
      <xdr:nvSpPr>
        <xdr:cNvPr id="463" name="フローチャート : 判断 462"/>
        <xdr:cNvSpPr/>
      </xdr:nvSpPr>
      <xdr:spPr>
        <a:xfrm>
          <a:off x="10426700" y="1684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168490</xdr:rowOff>
    </xdr:from>
    <xdr:to>
      <xdr:col>14</xdr:col>
      <xdr:colOff>28575</xdr:colOff>
      <xdr:row>99</xdr:row>
      <xdr:rowOff>14277</xdr:rowOff>
    </xdr:to>
    <xdr:cxnSp macro="">
      <xdr:nvCxnSpPr>
        <xdr:cNvPr id="464" name="直線コネクタ 463"/>
        <xdr:cNvCxnSpPr/>
      </xdr:nvCxnSpPr>
      <xdr:spPr>
        <a:xfrm>
          <a:off x="8750300" y="16970590"/>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49878</xdr:rowOff>
    </xdr:from>
    <xdr:to>
      <xdr:col>14</xdr:col>
      <xdr:colOff>79375</xdr:colOff>
      <xdr:row>98</xdr:row>
      <xdr:rowOff>151478</xdr:rowOff>
    </xdr:to>
    <xdr:sp macro="" textlink="">
      <xdr:nvSpPr>
        <xdr:cNvPr id="465" name="フローチャート : 判断 464"/>
        <xdr:cNvSpPr/>
      </xdr:nvSpPr>
      <xdr:spPr>
        <a:xfrm>
          <a:off x="9588500" y="1685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168005</xdr:rowOff>
    </xdr:from>
    <xdr:ext cx="534377" cy="259045"/>
    <xdr:sp macro="" textlink="">
      <xdr:nvSpPr>
        <xdr:cNvPr id="466" name="テキスト ボックス 465"/>
        <xdr:cNvSpPr txBox="1"/>
      </xdr:nvSpPr>
      <xdr:spPr>
        <a:xfrm>
          <a:off x="9372111" y="16627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168490</xdr:rowOff>
    </xdr:from>
    <xdr:to>
      <xdr:col>12</xdr:col>
      <xdr:colOff>511175</xdr:colOff>
      <xdr:row>99</xdr:row>
      <xdr:rowOff>1597</xdr:rowOff>
    </xdr:to>
    <xdr:cxnSp macro="">
      <xdr:nvCxnSpPr>
        <xdr:cNvPr id="467" name="直線コネクタ 466"/>
        <xdr:cNvCxnSpPr/>
      </xdr:nvCxnSpPr>
      <xdr:spPr>
        <a:xfrm flipV="1">
          <a:off x="7861300" y="16970590"/>
          <a:ext cx="889000" cy="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158659</xdr:rowOff>
    </xdr:from>
    <xdr:to>
      <xdr:col>12</xdr:col>
      <xdr:colOff>561975</xdr:colOff>
      <xdr:row>98</xdr:row>
      <xdr:rowOff>88809</xdr:rowOff>
    </xdr:to>
    <xdr:sp macro="" textlink="">
      <xdr:nvSpPr>
        <xdr:cNvPr id="468" name="フローチャート : 判断 467"/>
        <xdr:cNvSpPr/>
      </xdr:nvSpPr>
      <xdr:spPr>
        <a:xfrm>
          <a:off x="8699500" y="16789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105336</xdr:rowOff>
    </xdr:from>
    <xdr:ext cx="534377" cy="259045"/>
    <xdr:sp macro="" textlink="">
      <xdr:nvSpPr>
        <xdr:cNvPr id="469" name="テキスト ボックス 468"/>
        <xdr:cNvSpPr txBox="1"/>
      </xdr:nvSpPr>
      <xdr:spPr>
        <a:xfrm>
          <a:off x="8483111" y="1656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1597</xdr:rowOff>
    </xdr:from>
    <xdr:to>
      <xdr:col>11</xdr:col>
      <xdr:colOff>307975</xdr:colOff>
      <xdr:row>99</xdr:row>
      <xdr:rowOff>12912</xdr:rowOff>
    </xdr:to>
    <xdr:cxnSp macro="">
      <xdr:nvCxnSpPr>
        <xdr:cNvPr id="470" name="直線コネクタ 469"/>
        <xdr:cNvCxnSpPr/>
      </xdr:nvCxnSpPr>
      <xdr:spPr>
        <a:xfrm flipV="1">
          <a:off x="6972300" y="16975147"/>
          <a:ext cx="889000" cy="1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21760</xdr:rowOff>
    </xdr:from>
    <xdr:to>
      <xdr:col>11</xdr:col>
      <xdr:colOff>358775</xdr:colOff>
      <xdr:row>98</xdr:row>
      <xdr:rowOff>123360</xdr:rowOff>
    </xdr:to>
    <xdr:sp macro="" textlink="">
      <xdr:nvSpPr>
        <xdr:cNvPr id="471" name="フローチャート : 判断 470"/>
        <xdr:cNvSpPr/>
      </xdr:nvSpPr>
      <xdr:spPr>
        <a:xfrm>
          <a:off x="7810500" y="1682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139887</xdr:rowOff>
    </xdr:from>
    <xdr:ext cx="534377" cy="259045"/>
    <xdr:sp macro="" textlink="">
      <xdr:nvSpPr>
        <xdr:cNvPr id="472" name="テキスト ボックス 471"/>
        <xdr:cNvSpPr txBox="1"/>
      </xdr:nvSpPr>
      <xdr:spPr>
        <a:xfrm>
          <a:off x="7594111" y="1659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44261</xdr:rowOff>
    </xdr:from>
    <xdr:to>
      <xdr:col>10</xdr:col>
      <xdr:colOff>155575</xdr:colOff>
      <xdr:row>98</xdr:row>
      <xdr:rowOff>145861</xdr:rowOff>
    </xdr:to>
    <xdr:sp macro="" textlink="">
      <xdr:nvSpPr>
        <xdr:cNvPr id="473" name="フローチャート : 判断 472"/>
        <xdr:cNvSpPr/>
      </xdr:nvSpPr>
      <xdr:spPr>
        <a:xfrm>
          <a:off x="6921500" y="1684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162388</xdr:rowOff>
    </xdr:from>
    <xdr:ext cx="534377" cy="259045"/>
    <xdr:sp macro="" textlink="">
      <xdr:nvSpPr>
        <xdr:cNvPr id="474" name="テキスト ボックス 473"/>
        <xdr:cNvSpPr txBox="1"/>
      </xdr:nvSpPr>
      <xdr:spPr>
        <a:xfrm>
          <a:off x="6705111" y="16621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99</xdr:row>
      <xdr:rowOff>598</xdr:rowOff>
    </xdr:from>
    <xdr:to>
      <xdr:col>15</xdr:col>
      <xdr:colOff>231775</xdr:colOff>
      <xdr:row>99</xdr:row>
      <xdr:rowOff>102198</xdr:rowOff>
    </xdr:to>
    <xdr:sp macro="" textlink="">
      <xdr:nvSpPr>
        <xdr:cNvPr id="480" name="円/楕円 479"/>
        <xdr:cNvSpPr/>
      </xdr:nvSpPr>
      <xdr:spPr>
        <a:xfrm>
          <a:off x="10426700" y="1697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86975</xdr:rowOff>
    </xdr:from>
    <xdr:ext cx="534377" cy="259045"/>
    <xdr:sp macro="" textlink="">
      <xdr:nvSpPr>
        <xdr:cNvPr id="481" name="土木費該当値テキスト"/>
        <xdr:cNvSpPr txBox="1"/>
      </xdr:nvSpPr>
      <xdr:spPr>
        <a:xfrm>
          <a:off x="10528300" y="168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14,539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134927</xdr:rowOff>
    </xdr:from>
    <xdr:to>
      <xdr:col>14</xdr:col>
      <xdr:colOff>79375</xdr:colOff>
      <xdr:row>99</xdr:row>
      <xdr:rowOff>65077</xdr:rowOff>
    </xdr:to>
    <xdr:sp macro="" textlink="">
      <xdr:nvSpPr>
        <xdr:cNvPr id="482" name="円/楕円 481"/>
        <xdr:cNvSpPr/>
      </xdr:nvSpPr>
      <xdr:spPr>
        <a:xfrm>
          <a:off x="9588500" y="1693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56204</xdr:rowOff>
    </xdr:from>
    <xdr:ext cx="534377" cy="259045"/>
    <xdr:sp macro="" textlink="">
      <xdr:nvSpPr>
        <xdr:cNvPr id="483" name="テキスト ボックス 482"/>
        <xdr:cNvSpPr txBox="1"/>
      </xdr:nvSpPr>
      <xdr:spPr>
        <a:xfrm>
          <a:off x="9372111" y="1702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25,906</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117690</xdr:rowOff>
    </xdr:from>
    <xdr:to>
      <xdr:col>12</xdr:col>
      <xdr:colOff>561975</xdr:colOff>
      <xdr:row>99</xdr:row>
      <xdr:rowOff>47840</xdr:rowOff>
    </xdr:to>
    <xdr:sp macro="" textlink="">
      <xdr:nvSpPr>
        <xdr:cNvPr id="484" name="円/楕円 483"/>
        <xdr:cNvSpPr/>
      </xdr:nvSpPr>
      <xdr:spPr>
        <a:xfrm>
          <a:off x="8699500" y="1691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38967</xdr:rowOff>
    </xdr:from>
    <xdr:ext cx="534377" cy="259045"/>
    <xdr:sp macro="" textlink="">
      <xdr:nvSpPr>
        <xdr:cNvPr id="485" name="テキスト ボックス 484"/>
        <xdr:cNvSpPr txBox="1"/>
      </xdr:nvSpPr>
      <xdr:spPr>
        <a:xfrm>
          <a:off x="8483111" y="17012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31,184</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122247</xdr:rowOff>
    </xdr:from>
    <xdr:to>
      <xdr:col>11</xdr:col>
      <xdr:colOff>358775</xdr:colOff>
      <xdr:row>99</xdr:row>
      <xdr:rowOff>52397</xdr:rowOff>
    </xdr:to>
    <xdr:sp macro="" textlink="">
      <xdr:nvSpPr>
        <xdr:cNvPr id="486" name="円/楕円 485"/>
        <xdr:cNvSpPr/>
      </xdr:nvSpPr>
      <xdr:spPr>
        <a:xfrm>
          <a:off x="7810500" y="1692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43524</xdr:rowOff>
    </xdr:from>
    <xdr:ext cx="534377" cy="259045"/>
    <xdr:sp macro="" textlink="">
      <xdr:nvSpPr>
        <xdr:cNvPr id="487" name="テキスト ボックス 486"/>
        <xdr:cNvSpPr txBox="1"/>
      </xdr:nvSpPr>
      <xdr:spPr>
        <a:xfrm>
          <a:off x="7594111" y="1701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29,789</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133562</xdr:rowOff>
    </xdr:from>
    <xdr:to>
      <xdr:col>10</xdr:col>
      <xdr:colOff>155575</xdr:colOff>
      <xdr:row>99</xdr:row>
      <xdr:rowOff>63712</xdr:rowOff>
    </xdr:to>
    <xdr:sp macro="" textlink="">
      <xdr:nvSpPr>
        <xdr:cNvPr id="488" name="円/楕円 487"/>
        <xdr:cNvSpPr/>
      </xdr:nvSpPr>
      <xdr:spPr>
        <a:xfrm>
          <a:off x="6921500" y="1693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54839</xdr:rowOff>
    </xdr:from>
    <xdr:ext cx="534377" cy="259045"/>
    <xdr:sp macro="" textlink="">
      <xdr:nvSpPr>
        <xdr:cNvPr id="489" name="テキスト ボックス 488"/>
        <xdr:cNvSpPr txBox="1"/>
      </xdr:nvSpPr>
      <xdr:spPr>
        <a:xfrm>
          <a:off x="6705111" y="1702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26,324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128105</xdr:rowOff>
    </xdr:from>
    <xdr:ext cx="531299" cy="259045"/>
    <xdr:sp macro="" textlink="">
      <xdr:nvSpPr>
        <xdr:cNvPr id="502" name="テキスト ボックス 501"/>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10" name="テキスト ボックス 509"/>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512" name="テキスト ボックス 511"/>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121347</xdr:rowOff>
    </xdr:from>
    <xdr:to>
      <xdr:col>23</xdr:col>
      <xdr:colOff>516889</xdr:colOff>
      <xdr:row>39</xdr:row>
      <xdr:rowOff>133920</xdr:rowOff>
    </xdr:to>
    <xdr:cxnSp macro="">
      <xdr:nvCxnSpPr>
        <xdr:cNvPr id="516" name="直線コネクタ 515"/>
        <xdr:cNvCxnSpPr/>
      </xdr:nvCxnSpPr>
      <xdr:spPr>
        <a:xfrm flipV="1">
          <a:off x="16317595" y="5264847"/>
          <a:ext cx="1269" cy="155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137747</xdr:rowOff>
    </xdr:from>
    <xdr:ext cx="469744" cy="259045"/>
    <xdr:sp macro="" textlink="">
      <xdr:nvSpPr>
        <xdr:cNvPr id="517" name="消防費最小値テキスト"/>
        <xdr:cNvSpPr txBox="1"/>
      </xdr:nvSpPr>
      <xdr:spPr>
        <a:xfrm>
          <a:off x="16370300" y="68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8,927</a:t>
          </a:r>
          <a:endParaRPr kumimoji="1" lang="ja-JP" altLang="en-US" sz="1000" b="1">
            <a:latin typeface="ＭＳ Ｐゴシック"/>
          </a:endParaRPr>
        </a:p>
      </xdr:txBody>
    </xdr:sp>
    <xdr:clientData/>
  </xdr:oneCellAnchor>
  <xdr:twoCellAnchor>
    <xdr:from>
      <xdr:col>23</xdr:col>
      <xdr:colOff>428625</xdr:colOff>
      <xdr:row>39</xdr:row>
      <xdr:rowOff>133920</xdr:rowOff>
    </xdr:from>
    <xdr:to>
      <xdr:col>23</xdr:col>
      <xdr:colOff>606425</xdr:colOff>
      <xdr:row>39</xdr:row>
      <xdr:rowOff>133920</xdr:rowOff>
    </xdr:to>
    <xdr:cxnSp macro="">
      <xdr:nvCxnSpPr>
        <xdr:cNvPr id="518" name="直線コネクタ 517"/>
        <xdr:cNvCxnSpPr/>
      </xdr:nvCxnSpPr>
      <xdr:spPr>
        <a:xfrm>
          <a:off x="16230600" y="6820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68024</xdr:rowOff>
    </xdr:from>
    <xdr:ext cx="534377" cy="259045"/>
    <xdr:sp macro="" textlink="">
      <xdr:nvSpPr>
        <xdr:cNvPr id="519" name="消防費最大値テキスト"/>
        <xdr:cNvSpPr txBox="1"/>
      </xdr:nvSpPr>
      <xdr:spPr>
        <a:xfrm>
          <a:off x="16370300" y="504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56,562</a:t>
          </a:r>
          <a:endParaRPr kumimoji="1" lang="ja-JP" altLang="en-US" sz="1000" b="1">
            <a:latin typeface="ＭＳ Ｐゴシック"/>
          </a:endParaRPr>
        </a:p>
      </xdr:txBody>
    </xdr:sp>
    <xdr:clientData/>
  </xdr:oneCellAnchor>
  <xdr:twoCellAnchor>
    <xdr:from>
      <xdr:col>23</xdr:col>
      <xdr:colOff>428625</xdr:colOff>
      <xdr:row>30</xdr:row>
      <xdr:rowOff>121347</xdr:rowOff>
    </xdr:from>
    <xdr:to>
      <xdr:col>23</xdr:col>
      <xdr:colOff>606425</xdr:colOff>
      <xdr:row>30</xdr:row>
      <xdr:rowOff>121347</xdr:rowOff>
    </xdr:to>
    <xdr:cxnSp macro="">
      <xdr:nvCxnSpPr>
        <xdr:cNvPr id="520" name="直線コネクタ 519"/>
        <xdr:cNvCxnSpPr/>
      </xdr:nvCxnSpPr>
      <xdr:spPr>
        <a:xfrm>
          <a:off x="16230600" y="5264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92641</xdr:rowOff>
    </xdr:from>
    <xdr:to>
      <xdr:col>23</xdr:col>
      <xdr:colOff>517525</xdr:colOff>
      <xdr:row>38</xdr:row>
      <xdr:rowOff>20730</xdr:rowOff>
    </xdr:to>
    <xdr:cxnSp macro="">
      <xdr:nvCxnSpPr>
        <xdr:cNvPr id="521" name="直線コネクタ 520"/>
        <xdr:cNvCxnSpPr/>
      </xdr:nvCxnSpPr>
      <xdr:spPr>
        <a:xfrm flipV="1">
          <a:off x="15481300" y="6264841"/>
          <a:ext cx="838200" cy="27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142210</xdr:rowOff>
    </xdr:from>
    <xdr:ext cx="534377" cy="259045"/>
    <xdr:sp macro="" textlink="">
      <xdr:nvSpPr>
        <xdr:cNvPr id="522" name="消防費平均値テキスト"/>
        <xdr:cNvSpPr txBox="1"/>
      </xdr:nvSpPr>
      <xdr:spPr>
        <a:xfrm>
          <a:off x="16370300" y="6314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22,207</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163783</xdr:rowOff>
    </xdr:from>
    <xdr:to>
      <xdr:col>23</xdr:col>
      <xdr:colOff>568325</xdr:colOff>
      <xdr:row>37</xdr:row>
      <xdr:rowOff>93933</xdr:rowOff>
    </xdr:to>
    <xdr:sp macro="" textlink="">
      <xdr:nvSpPr>
        <xdr:cNvPr id="523" name="フローチャート : 判断 522"/>
        <xdr:cNvSpPr/>
      </xdr:nvSpPr>
      <xdr:spPr>
        <a:xfrm>
          <a:off x="16268700" y="63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20730</xdr:rowOff>
    </xdr:from>
    <xdr:to>
      <xdr:col>22</xdr:col>
      <xdr:colOff>365125</xdr:colOff>
      <xdr:row>38</xdr:row>
      <xdr:rowOff>162299</xdr:rowOff>
    </xdr:to>
    <xdr:cxnSp macro="">
      <xdr:nvCxnSpPr>
        <xdr:cNvPr id="524" name="直線コネクタ 523"/>
        <xdr:cNvCxnSpPr/>
      </xdr:nvCxnSpPr>
      <xdr:spPr>
        <a:xfrm flipV="1">
          <a:off x="14592300" y="6535830"/>
          <a:ext cx="889000" cy="14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86875</xdr:rowOff>
    </xdr:from>
    <xdr:to>
      <xdr:col>22</xdr:col>
      <xdr:colOff>415925</xdr:colOff>
      <xdr:row>37</xdr:row>
      <xdr:rowOff>17025</xdr:rowOff>
    </xdr:to>
    <xdr:sp macro="" textlink="">
      <xdr:nvSpPr>
        <xdr:cNvPr id="525" name="フローチャート : 判断 524"/>
        <xdr:cNvSpPr/>
      </xdr:nvSpPr>
      <xdr:spPr>
        <a:xfrm>
          <a:off x="15430500" y="625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33552</xdr:rowOff>
    </xdr:from>
    <xdr:ext cx="534377" cy="259045"/>
    <xdr:sp macro="" textlink="">
      <xdr:nvSpPr>
        <xdr:cNvPr id="526" name="テキスト ボックス 525"/>
        <xdr:cNvSpPr txBox="1"/>
      </xdr:nvSpPr>
      <xdr:spPr>
        <a:xfrm>
          <a:off x="15214111" y="603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133756</xdr:rowOff>
    </xdr:from>
    <xdr:to>
      <xdr:col>21</xdr:col>
      <xdr:colOff>161925</xdr:colOff>
      <xdr:row>38</xdr:row>
      <xdr:rowOff>162299</xdr:rowOff>
    </xdr:to>
    <xdr:cxnSp macro="">
      <xdr:nvCxnSpPr>
        <xdr:cNvPr id="527" name="直線コネクタ 526"/>
        <xdr:cNvCxnSpPr/>
      </xdr:nvCxnSpPr>
      <xdr:spPr>
        <a:xfrm>
          <a:off x="13703300" y="6648856"/>
          <a:ext cx="889000" cy="2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75021</xdr:rowOff>
    </xdr:from>
    <xdr:to>
      <xdr:col>21</xdr:col>
      <xdr:colOff>212725</xdr:colOff>
      <xdr:row>37</xdr:row>
      <xdr:rowOff>5171</xdr:rowOff>
    </xdr:to>
    <xdr:sp macro="" textlink="">
      <xdr:nvSpPr>
        <xdr:cNvPr id="528" name="フローチャート : 判断 527"/>
        <xdr:cNvSpPr/>
      </xdr:nvSpPr>
      <xdr:spPr>
        <a:xfrm>
          <a:off x="14541500" y="624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21698</xdr:rowOff>
    </xdr:from>
    <xdr:ext cx="534377" cy="259045"/>
    <xdr:sp macro="" textlink="">
      <xdr:nvSpPr>
        <xdr:cNvPr id="529" name="テキスト ボックス 528"/>
        <xdr:cNvSpPr txBox="1"/>
      </xdr:nvSpPr>
      <xdr:spPr>
        <a:xfrm>
          <a:off x="14325111" y="602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133756</xdr:rowOff>
    </xdr:from>
    <xdr:to>
      <xdr:col>19</xdr:col>
      <xdr:colOff>644525</xdr:colOff>
      <xdr:row>39</xdr:row>
      <xdr:rowOff>6197</xdr:rowOff>
    </xdr:to>
    <xdr:cxnSp macro="">
      <xdr:nvCxnSpPr>
        <xdr:cNvPr id="530" name="直線コネクタ 529"/>
        <xdr:cNvCxnSpPr/>
      </xdr:nvCxnSpPr>
      <xdr:spPr>
        <a:xfrm flipV="1">
          <a:off x="12814300" y="6648856"/>
          <a:ext cx="8890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103726</xdr:rowOff>
    </xdr:from>
    <xdr:to>
      <xdr:col>20</xdr:col>
      <xdr:colOff>9525</xdr:colOff>
      <xdr:row>37</xdr:row>
      <xdr:rowOff>33876</xdr:rowOff>
    </xdr:to>
    <xdr:sp macro="" textlink="">
      <xdr:nvSpPr>
        <xdr:cNvPr id="531" name="フローチャート : 判断 530"/>
        <xdr:cNvSpPr/>
      </xdr:nvSpPr>
      <xdr:spPr>
        <a:xfrm>
          <a:off x="13652500" y="62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50403</xdr:rowOff>
    </xdr:from>
    <xdr:ext cx="534377" cy="259045"/>
    <xdr:sp macro="" textlink="">
      <xdr:nvSpPr>
        <xdr:cNvPr id="532" name="テキスト ボックス 531"/>
        <xdr:cNvSpPr txBox="1"/>
      </xdr:nvSpPr>
      <xdr:spPr>
        <a:xfrm>
          <a:off x="13436111" y="605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2261</xdr:rowOff>
    </xdr:from>
    <xdr:to>
      <xdr:col>18</xdr:col>
      <xdr:colOff>492125</xdr:colOff>
      <xdr:row>37</xdr:row>
      <xdr:rowOff>103861</xdr:rowOff>
    </xdr:to>
    <xdr:sp macro="" textlink="">
      <xdr:nvSpPr>
        <xdr:cNvPr id="533" name="フローチャート : 判断 532"/>
        <xdr:cNvSpPr/>
      </xdr:nvSpPr>
      <xdr:spPr>
        <a:xfrm>
          <a:off x="12763500" y="634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120388</xdr:rowOff>
    </xdr:from>
    <xdr:ext cx="534377" cy="259045"/>
    <xdr:sp macro="" textlink="">
      <xdr:nvSpPr>
        <xdr:cNvPr id="534" name="テキスト ボックス 533"/>
        <xdr:cNvSpPr txBox="1"/>
      </xdr:nvSpPr>
      <xdr:spPr>
        <a:xfrm>
          <a:off x="12547111" y="612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41841</xdr:rowOff>
    </xdr:from>
    <xdr:to>
      <xdr:col>23</xdr:col>
      <xdr:colOff>568325</xdr:colOff>
      <xdr:row>36</xdr:row>
      <xdr:rowOff>143441</xdr:rowOff>
    </xdr:to>
    <xdr:sp macro="" textlink="">
      <xdr:nvSpPr>
        <xdr:cNvPr id="540" name="円/楕円 539"/>
        <xdr:cNvSpPr/>
      </xdr:nvSpPr>
      <xdr:spPr>
        <a:xfrm>
          <a:off x="16268700" y="621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64718</xdr:rowOff>
    </xdr:from>
    <xdr:ext cx="534377" cy="259045"/>
    <xdr:sp macro="" textlink="">
      <xdr:nvSpPr>
        <xdr:cNvPr id="541" name="消防費該当値テキスト"/>
        <xdr:cNvSpPr txBox="1"/>
      </xdr:nvSpPr>
      <xdr:spPr>
        <a:xfrm>
          <a:off x="16370300" y="606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25,941</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141380</xdr:rowOff>
    </xdr:from>
    <xdr:to>
      <xdr:col>22</xdr:col>
      <xdr:colOff>415925</xdr:colOff>
      <xdr:row>38</xdr:row>
      <xdr:rowOff>71531</xdr:rowOff>
    </xdr:to>
    <xdr:sp macro="" textlink="">
      <xdr:nvSpPr>
        <xdr:cNvPr id="542" name="円/楕円 541"/>
        <xdr:cNvSpPr/>
      </xdr:nvSpPr>
      <xdr:spPr>
        <a:xfrm>
          <a:off x="15430500" y="648503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62657</xdr:rowOff>
    </xdr:from>
    <xdr:ext cx="534377" cy="259045"/>
    <xdr:sp macro="" textlink="">
      <xdr:nvSpPr>
        <xdr:cNvPr id="543" name="テキスト ボックス 542"/>
        <xdr:cNvSpPr txBox="1"/>
      </xdr:nvSpPr>
      <xdr:spPr>
        <a:xfrm>
          <a:off x="15214111" y="657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17,643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111499</xdr:rowOff>
    </xdr:from>
    <xdr:to>
      <xdr:col>21</xdr:col>
      <xdr:colOff>212725</xdr:colOff>
      <xdr:row>39</xdr:row>
      <xdr:rowOff>41649</xdr:rowOff>
    </xdr:to>
    <xdr:sp macro="" textlink="">
      <xdr:nvSpPr>
        <xdr:cNvPr id="544" name="円/楕円 543"/>
        <xdr:cNvSpPr/>
      </xdr:nvSpPr>
      <xdr:spPr>
        <a:xfrm>
          <a:off x="14541500" y="662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32776</xdr:rowOff>
    </xdr:from>
    <xdr:ext cx="534377" cy="259045"/>
    <xdr:sp macro="" textlink="">
      <xdr:nvSpPr>
        <xdr:cNvPr id="545" name="テキスト ボックス 544"/>
        <xdr:cNvSpPr txBox="1"/>
      </xdr:nvSpPr>
      <xdr:spPr>
        <a:xfrm>
          <a:off x="14325111" y="671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13,308</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82956</xdr:rowOff>
    </xdr:from>
    <xdr:to>
      <xdr:col>20</xdr:col>
      <xdr:colOff>9525</xdr:colOff>
      <xdr:row>39</xdr:row>
      <xdr:rowOff>13106</xdr:rowOff>
    </xdr:to>
    <xdr:sp macro="" textlink="">
      <xdr:nvSpPr>
        <xdr:cNvPr id="546" name="円/楕円 545"/>
        <xdr:cNvSpPr/>
      </xdr:nvSpPr>
      <xdr:spPr>
        <a:xfrm>
          <a:off x="13652500" y="659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39</xdr:row>
      <xdr:rowOff>4233</xdr:rowOff>
    </xdr:from>
    <xdr:ext cx="534377" cy="259045"/>
    <xdr:sp macro="" textlink="">
      <xdr:nvSpPr>
        <xdr:cNvPr id="547" name="テキスト ボックス 546"/>
        <xdr:cNvSpPr txBox="1"/>
      </xdr:nvSpPr>
      <xdr:spPr>
        <a:xfrm>
          <a:off x="13436111" y="669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14,182</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126847</xdr:rowOff>
    </xdr:from>
    <xdr:to>
      <xdr:col>18</xdr:col>
      <xdr:colOff>492125</xdr:colOff>
      <xdr:row>39</xdr:row>
      <xdr:rowOff>56997</xdr:rowOff>
    </xdr:to>
    <xdr:sp macro="" textlink="">
      <xdr:nvSpPr>
        <xdr:cNvPr id="548" name="円/楕円 547"/>
        <xdr:cNvSpPr/>
      </xdr:nvSpPr>
      <xdr:spPr>
        <a:xfrm>
          <a:off x="12763500" y="664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48124</xdr:rowOff>
    </xdr:from>
    <xdr:ext cx="534377" cy="259045"/>
    <xdr:sp macro="" textlink="">
      <xdr:nvSpPr>
        <xdr:cNvPr id="549" name="テキスト ボックス 548"/>
        <xdr:cNvSpPr txBox="1"/>
      </xdr:nvSpPr>
      <xdr:spPr>
        <a:xfrm>
          <a:off x="12547111" y="673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12,838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2" name="テキスト ボックス 56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6" name="テキスト ボックス 56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8" name="テキスト ボックス 567"/>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150997</xdr:rowOff>
    </xdr:from>
    <xdr:to>
      <xdr:col>23</xdr:col>
      <xdr:colOff>516889</xdr:colOff>
      <xdr:row>58</xdr:row>
      <xdr:rowOff>55728</xdr:rowOff>
    </xdr:to>
    <xdr:cxnSp macro="">
      <xdr:nvCxnSpPr>
        <xdr:cNvPr id="574" name="直線コネクタ 573"/>
        <xdr:cNvCxnSpPr/>
      </xdr:nvCxnSpPr>
      <xdr:spPr>
        <a:xfrm flipV="1">
          <a:off x="16317595" y="8723497"/>
          <a:ext cx="1269" cy="127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59555</xdr:rowOff>
    </xdr:from>
    <xdr:ext cx="534377" cy="259045"/>
    <xdr:sp macro="" textlink="">
      <xdr:nvSpPr>
        <xdr:cNvPr id="575" name="教育費最小値テキスト"/>
        <xdr:cNvSpPr txBox="1"/>
      </xdr:nvSpPr>
      <xdr:spPr>
        <a:xfrm>
          <a:off x="16370300" y="1000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28,408</a:t>
          </a:r>
          <a:endParaRPr kumimoji="1" lang="ja-JP" altLang="en-US" sz="1000" b="1">
            <a:latin typeface="ＭＳ Ｐゴシック"/>
          </a:endParaRPr>
        </a:p>
      </xdr:txBody>
    </xdr:sp>
    <xdr:clientData/>
  </xdr:oneCellAnchor>
  <xdr:twoCellAnchor>
    <xdr:from>
      <xdr:col>23</xdr:col>
      <xdr:colOff>428625</xdr:colOff>
      <xdr:row>58</xdr:row>
      <xdr:rowOff>55728</xdr:rowOff>
    </xdr:from>
    <xdr:to>
      <xdr:col>23</xdr:col>
      <xdr:colOff>606425</xdr:colOff>
      <xdr:row>58</xdr:row>
      <xdr:rowOff>55728</xdr:rowOff>
    </xdr:to>
    <xdr:cxnSp macro="">
      <xdr:nvCxnSpPr>
        <xdr:cNvPr id="576" name="直線コネクタ 575"/>
        <xdr:cNvCxnSpPr/>
      </xdr:nvCxnSpPr>
      <xdr:spPr>
        <a:xfrm>
          <a:off x="16230600" y="999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97674</xdr:rowOff>
    </xdr:from>
    <xdr:ext cx="534377" cy="259045"/>
    <xdr:sp macro="" textlink="">
      <xdr:nvSpPr>
        <xdr:cNvPr id="577" name="教育費最大値テキスト"/>
        <xdr:cNvSpPr txBox="1"/>
      </xdr:nvSpPr>
      <xdr:spPr>
        <a:xfrm>
          <a:off x="16370300" y="849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95,407</a:t>
          </a:r>
          <a:endParaRPr kumimoji="1" lang="ja-JP" altLang="en-US" sz="1000" b="1">
            <a:latin typeface="ＭＳ Ｐゴシック"/>
          </a:endParaRPr>
        </a:p>
      </xdr:txBody>
    </xdr:sp>
    <xdr:clientData/>
  </xdr:oneCellAnchor>
  <xdr:twoCellAnchor>
    <xdr:from>
      <xdr:col>23</xdr:col>
      <xdr:colOff>428625</xdr:colOff>
      <xdr:row>50</xdr:row>
      <xdr:rowOff>150997</xdr:rowOff>
    </xdr:from>
    <xdr:to>
      <xdr:col>23</xdr:col>
      <xdr:colOff>606425</xdr:colOff>
      <xdr:row>50</xdr:row>
      <xdr:rowOff>150997</xdr:rowOff>
    </xdr:to>
    <xdr:cxnSp macro="">
      <xdr:nvCxnSpPr>
        <xdr:cNvPr id="578" name="直線コネクタ 577"/>
        <xdr:cNvCxnSpPr/>
      </xdr:nvCxnSpPr>
      <xdr:spPr>
        <a:xfrm>
          <a:off x="16230600" y="8723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122060</xdr:rowOff>
    </xdr:from>
    <xdr:to>
      <xdr:col>23</xdr:col>
      <xdr:colOff>517525</xdr:colOff>
      <xdr:row>58</xdr:row>
      <xdr:rowOff>42088</xdr:rowOff>
    </xdr:to>
    <xdr:cxnSp macro="">
      <xdr:nvCxnSpPr>
        <xdr:cNvPr id="579" name="直線コネクタ 578"/>
        <xdr:cNvCxnSpPr/>
      </xdr:nvCxnSpPr>
      <xdr:spPr>
        <a:xfrm flipV="1">
          <a:off x="15481300" y="9894710"/>
          <a:ext cx="838200" cy="9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136942</xdr:rowOff>
    </xdr:from>
    <xdr:ext cx="534377" cy="259045"/>
    <xdr:sp macro="" textlink="">
      <xdr:nvSpPr>
        <xdr:cNvPr id="580" name="教育費平均値テキスト"/>
        <xdr:cNvSpPr txBox="1"/>
      </xdr:nvSpPr>
      <xdr:spPr>
        <a:xfrm>
          <a:off x="16370300" y="93952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49,679</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114065</xdr:rowOff>
    </xdr:from>
    <xdr:to>
      <xdr:col>23</xdr:col>
      <xdr:colOff>568325</xdr:colOff>
      <xdr:row>56</xdr:row>
      <xdr:rowOff>44215</xdr:rowOff>
    </xdr:to>
    <xdr:sp macro="" textlink="">
      <xdr:nvSpPr>
        <xdr:cNvPr id="581" name="フローチャート : 判断 580"/>
        <xdr:cNvSpPr/>
      </xdr:nvSpPr>
      <xdr:spPr>
        <a:xfrm>
          <a:off x="16268700" y="954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76340</xdr:rowOff>
    </xdr:from>
    <xdr:to>
      <xdr:col>22</xdr:col>
      <xdr:colOff>365125</xdr:colOff>
      <xdr:row>58</xdr:row>
      <xdr:rowOff>42088</xdr:rowOff>
    </xdr:to>
    <xdr:cxnSp macro="">
      <xdr:nvCxnSpPr>
        <xdr:cNvPr id="582" name="直線コネクタ 581"/>
        <xdr:cNvCxnSpPr/>
      </xdr:nvCxnSpPr>
      <xdr:spPr>
        <a:xfrm>
          <a:off x="14592300" y="9848990"/>
          <a:ext cx="889000" cy="137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85128</xdr:rowOff>
    </xdr:from>
    <xdr:to>
      <xdr:col>22</xdr:col>
      <xdr:colOff>415925</xdr:colOff>
      <xdr:row>55</xdr:row>
      <xdr:rowOff>15278</xdr:rowOff>
    </xdr:to>
    <xdr:sp macro="" textlink="">
      <xdr:nvSpPr>
        <xdr:cNvPr id="583" name="フローチャート : 判断 582"/>
        <xdr:cNvSpPr/>
      </xdr:nvSpPr>
      <xdr:spPr>
        <a:xfrm>
          <a:off x="15430500" y="934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53</xdr:row>
      <xdr:rowOff>31805</xdr:rowOff>
    </xdr:from>
    <xdr:ext cx="534377" cy="259045"/>
    <xdr:sp macro="" textlink="">
      <xdr:nvSpPr>
        <xdr:cNvPr id="584" name="テキスト ボックス 583"/>
        <xdr:cNvSpPr txBox="1"/>
      </xdr:nvSpPr>
      <xdr:spPr>
        <a:xfrm>
          <a:off x="15214111" y="911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10464</xdr:rowOff>
    </xdr:from>
    <xdr:to>
      <xdr:col>21</xdr:col>
      <xdr:colOff>161925</xdr:colOff>
      <xdr:row>57</xdr:row>
      <xdr:rowOff>76340</xdr:rowOff>
    </xdr:to>
    <xdr:cxnSp macro="">
      <xdr:nvCxnSpPr>
        <xdr:cNvPr id="585" name="直線コネクタ 584"/>
        <xdr:cNvCxnSpPr/>
      </xdr:nvCxnSpPr>
      <xdr:spPr>
        <a:xfrm>
          <a:off x="13703300" y="9783114"/>
          <a:ext cx="889000" cy="65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75108</xdr:rowOff>
    </xdr:from>
    <xdr:to>
      <xdr:col>21</xdr:col>
      <xdr:colOff>212725</xdr:colOff>
      <xdr:row>55</xdr:row>
      <xdr:rowOff>5258</xdr:rowOff>
    </xdr:to>
    <xdr:sp macro="" textlink="">
      <xdr:nvSpPr>
        <xdr:cNvPr id="586" name="フローチャート : 判断 585"/>
        <xdr:cNvSpPr/>
      </xdr:nvSpPr>
      <xdr:spPr>
        <a:xfrm>
          <a:off x="14541500" y="933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21785</xdr:rowOff>
    </xdr:from>
    <xdr:ext cx="534377" cy="259045"/>
    <xdr:sp macro="" textlink="">
      <xdr:nvSpPr>
        <xdr:cNvPr id="587" name="テキスト ボックス 586"/>
        <xdr:cNvSpPr txBox="1"/>
      </xdr:nvSpPr>
      <xdr:spPr>
        <a:xfrm>
          <a:off x="14325111" y="910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10464</xdr:rowOff>
    </xdr:from>
    <xdr:to>
      <xdr:col>19</xdr:col>
      <xdr:colOff>644525</xdr:colOff>
      <xdr:row>57</xdr:row>
      <xdr:rowOff>164579</xdr:rowOff>
    </xdr:to>
    <xdr:cxnSp macro="">
      <xdr:nvCxnSpPr>
        <xdr:cNvPr id="588" name="直線コネクタ 587"/>
        <xdr:cNvCxnSpPr/>
      </xdr:nvCxnSpPr>
      <xdr:spPr>
        <a:xfrm flipV="1">
          <a:off x="12814300" y="9783114"/>
          <a:ext cx="889000" cy="15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4908</xdr:rowOff>
    </xdr:from>
    <xdr:to>
      <xdr:col>20</xdr:col>
      <xdr:colOff>9525</xdr:colOff>
      <xdr:row>55</xdr:row>
      <xdr:rowOff>106508</xdr:rowOff>
    </xdr:to>
    <xdr:sp macro="" textlink="">
      <xdr:nvSpPr>
        <xdr:cNvPr id="589" name="フローチャート : 判断 588"/>
        <xdr:cNvSpPr/>
      </xdr:nvSpPr>
      <xdr:spPr>
        <a:xfrm>
          <a:off x="13652500" y="943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53</xdr:row>
      <xdr:rowOff>123035</xdr:rowOff>
    </xdr:from>
    <xdr:ext cx="534377" cy="259045"/>
    <xdr:sp macro="" textlink="">
      <xdr:nvSpPr>
        <xdr:cNvPr id="590" name="テキスト ボックス 589"/>
        <xdr:cNvSpPr txBox="1"/>
      </xdr:nvSpPr>
      <xdr:spPr>
        <a:xfrm>
          <a:off x="13436111" y="9209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38932</xdr:rowOff>
    </xdr:from>
    <xdr:to>
      <xdr:col>18</xdr:col>
      <xdr:colOff>492125</xdr:colOff>
      <xdr:row>55</xdr:row>
      <xdr:rowOff>140532</xdr:rowOff>
    </xdr:to>
    <xdr:sp macro="" textlink="">
      <xdr:nvSpPr>
        <xdr:cNvPr id="591" name="フローチャート : 判断 590"/>
        <xdr:cNvSpPr/>
      </xdr:nvSpPr>
      <xdr:spPr>
        <a:xfrm>
          <a:off x="12763500" y="946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53</xdr:row>
      <xdr:rowOff>157059</xdr:rowOff>
    </xdr:from>
    <xdr:ext cx="534377" cy="259045"/>
    <xdr:sp macro="" textlink="">
      <xdr:nvSpPr>
        <xdr:cNvPr id="592" name="テキスト ボックス 591"/>
        <xdr:cNvSpPr txBox="1"/>
      </xdr:nvSpPr>
      <xdr:spPr>
        <a:xfrm>
          <a:off x="12547111" y="9243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71260</xdr:rowOff>
    </xdr:from>
    <xdr:to>
      <xdr:col>23</xdr:col>
      <xdr:colOff>568325</xdr:colOff>
      <xdr:row>58</xdr:row>
      <xdr:rowOff>1410</xdr:rowOff>
    </xdr:to>
    <xdr:sp macro="" textlink="">
      <xdr:nvSpPr>
        <xdr:cNvPr id="598" name="円/楕円 597"/>
        <xdr:cNvSpPr/>
      </xdr:nvSpPr>
      <xdr:spPr>
        <a:xfrm>
          <a:off x="16268700" y="984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157637</xdr:rowOff>
    </xdr:from>
    <xdr:ext cx="534377" cy="259045"/>
    <xdr:sp macro="" textlink="">
      <xdr:nvSpPr>
        <xdr:cNvPr id="599" name="教育費該当値テキスト"/>
        <xdr:cNvSpPr txBox="1"/>
      </xdr:nvSpPr>
      <xdr:spPr>
        <a:xfrm>
          <a:off x="16370300" y="975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33,926</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162738</xdr:rowOff>
    </xdr:from>
    <xdr:to>
      <xdr:col>22</xdr:col>
      <xdr:colOff>415925</xdr:colOff>
      <xdr:row>58</xdr:row>
      <xdr:rowOff>92888</xdr:rowOff>
    </xdr:to>
    <xdr:sp macro="" textlink="">
      <xdr:nvSpPr>
        <xdr:cNvPr id="600" name="円/楕円 599"/>
        <xdr:cNvSpPr/>
      </xdr:nvSpPr>
      <xdr:spPr>
        <a:xfrm>
          <a:off x="15430500" y="993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84015</xdr:rowOff>
    </xdr:from>
    <xdr:ext cx="534377" cy="259045"/>
    <xdr:sp macro="" textlink="">
      <xdr:nvSpPr>
        <xdr:cNvPr id="601" name="テキスト ボックス 600"/>
        <xdr:cNvSpPr txBox="1"/>
      </xdr:nvSpPr>
      <xdr:spPr>
        <a:xfrm>
          <a:off x="15214111" y="1002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29,124</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25540</xdr:rowOff>
    </xdr:from>
    <xdr:to>
      <xdr:col>21</xdr:col>
      <xdr:colOff>212725</xdr:colOff>
      <xdr:row>57</xdr:row>
      <xdr:rowOff>127140</xdr:rowOff>
    </xdr:to>
    <xdr:sp macro="" textlink="">
      <xdr:nvSpPr>
        <xdr:cNvPr id="602" name="円/楕円 601"/>
        <xdr:cNvSpPr/>
      </xdr:nvSpPr>
      <xdr:spPr>
        <a:xfrm>
          <a:off x="14541500" y="979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118267</xdr:rowOff>
    </xdr:from>
    <xdr:ext cx="534377" cy="259045"/>
    <xdr:sp macro="" textlink="">
      <xdr:nvSpPr>
        <xdr:cNvPr id="603" name="テキスト ボックス 602"/>
        <xdr:cNvSpPr txBox="1"/>
      </xdr:nvSpPr>
      <xdr:spPr>
        <a:xfrm>
          <a:off x="14325111" y="989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36,326</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131114</xdr:rowOff>
    </xdr:from>
    <xdr:to>
      <xdr:col>20</xdr:col>
      <xdr:colOff>9525</xdr:colOff>
      <xdr:row>57</xdr:row>
      <xdr:rowOff>61264</xdr:rowOff>
    </xdr:to>
    <xdr:sp macro="" textlink="">
      <xdr:nvSpPr>
        <xdr:cNvPr id="604" name="円/楕円 603"/>
        <xdr:cNvSpPr/>
      </xdr:nvSpPr>
      <xdr:spPr>
        <a:xfrm>
          <a:off x="13652500" y="973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52391</xdr:rowOff>
    </xdr:from>
    <xdr:ext cx="534377" cy="259045"/>
    <xdr:sp macro="" textlink="">
      <xdr:nvSpPr>
        <xdr:cNvPr id="605" name="テキスト ボックス 604"/>
        <xdr:cNvSpPr txBox="1"/>
      </xdr:nvSpPr>
      <xdr:spPr>
        <a:xfrm>
          <a:off x="13436111" y="982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39,784</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113779</xdr:rowOff>
    </xdr:from>
    <xdr:to>
      <xdr:col>18</xdr:col>
      <xdr:colOff>492125</xdr:colOff>
      <xdr:row>58</xdr:row>
      <xdr:rowOff>43929</xdr:rowOff>
    </xdr:to>
    <xdr:sp macro="" textlink="">
      <xdr:nvSpPr>
        <xdr:cNvPr id="606" name="円/楕円 605"/>
        <xdr:cNvSpPr/>
      </xdr:nvSpPr>
      <xdr:spPr>
        <a:xfrm>
          <a:off x="12763500" y="988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35056</xdr:rowOff>
    </xdr:from>
    <xdr:ext cx="534377" cy="259045"/>
    <xdr:sp macro="" textlink="">
      <xdr:nvSpPr>
        <xdr:cNvPr id="607" name="テキスト ボックス 606"/>
        <xdr:cNvSpPr txBox="1"/>
      </xdr:nvSpPr>
      <xdr:spPr>
        <a:xfrm>
          <a:off x="12547111" y="997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31,694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621" name="テキスト ボックス 620"/>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623" name="テキスト ボックス 622"/>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625" name="テキスト ボックス 624"/>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627" name="テキスト ボックス 626"/>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629" name="テキスト ボックス 628"/>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144582</xdr:rowOff>
    </xdr:from>
    <xdr:to>
      <xdr:col>23</xdr:col>
      <xdr:colOff>516889</xdr:colOff>
      <xdr:row>79</xdr:row>
      <xdr:rowOff>98879</xdr:rowOff>
    </xdr:to>
    <xdr:cxnSp macro="">
      <xdr:nvCxnSpPr>
        <xdr:cNvPr id="633" name="直線コネクタ 632"/>
        <xdr:cNvCxnSpPr/>
      </xdr:nvCxnSpPr>
      <xdr:spPr>
        <a:xfrm flipV="1">
          <a:off x="16317595" y="12146082"/>
          <a:ext cx="1269" cy="149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91259</xdr:rowOff>
    </xdr:from>
    <xdr:ext cx="534377" cy="259045"/>
    <xdr:sp macro="" textlink="">
      <xdr:nvSpPr>
        <xdr:cNvPr id="636" name="災害復旧費最大値テキスト"/>
        <xdr:cNvSpPr txBox="1"/>
      </xdr:nvSpPr>
      <xdr:spPr>
        <a:xfrm>
          <a:off x="16370300" y="1192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91,701</a:t>
          </a:r>
          <a:endParaRPr kumimoji="1" lang="ja-JP" altLang="en-US" sz="1000" b="1">
            <a:latin typeface="ＭＳ Ｐゴシック"/>
          </a:endParaRPr>
        </a:p>
      </xdr:txBody>
    </xdr:sp>
    <xdr:clientData/>
  </xdr:oneCellAnchor>
  <xdr:twoCellAnchor>
    <xdr:from>
      <xdr:col>23</xdr:col>
      <xdr:colOff>428625</xdr:colOff>
      <xdr:row>70</xdr:row>
      <xdr:rowOff>144582</xdr:rowOff>
    </xdr:from>
    <xdr:to>
      <xdr:col>23</xdr:col>
      <xdr:colOff>606425</xdr:colOff>
      <xdr:row>70</xdr:row>
      <xdr:rowOff>144582</xdr:rowOff>
    </xdr:to>
    <xdr:cxnSp macro="">
      <xdr:nvCxnSpPr>
        <xdr:cNvPr id="637" name="直線コネクタ 636"/>
        <xdr:cNvCxnSpPr/>
      </xdr:nvCxnSpPr>
      <xdr:spPr>
        <a:xfrm>
          <a:off x="16230600" y="12146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78076</xdr:rowOff>
    </xdr:from>
    <xdr:to>
      <xdr:col>23</xdr:col>
      <xdr:colOff>517525</xdr:colOff>
      <xdr:row>79</xdr:row>
      <xdr:rowOff>65095</xdr:rowOff>
    </xdr:to>
    <xdr:cxnSp macro="">
      <xdr:nvCxnSpPr>
        <xdr:cNvPr id="638" name="直線コネクタ 637"/>
        <xdr:cNvCxnSpPr/>
      </xdr:nvCxnSpPr>
      <xdr:spPr>
        <a:xfrm flipV="1">
          <a:off x="15481300" y="12936826"/>
          <a:ext cx="838200" cy="67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126159</xdr:rowOff>
    </xdr:from>
    <xdr:ext cx="469744" cy="259045"/>
    <xdr:sp macro="" textlink="">
      <xdr:nvSpPr>
        <xdr:cNvPr id="639" name="災害復旧費平均値テキスト"/>
        <xdr:cNvSpPr txBox="1"/>
      </xdr:nvSpPr>
      <xdr:spPr>
        <a:xfrm>
          <a:off x="16370300" y="13499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4,397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147732</xdr:rowOff>
    </xdr:from>
    <xdr:to>
      <xdr:col>23</xdr:col>
      <xdr:colOff>568325</xdr:colOff>
      <xdr:row>79</xdr:row>
      <xdr:rowOff>77882</xdr:rowOff>
    </xdr:to>
    <xdr:sp macro="" textlink="">
      <xdr:nvSpPr>
        <xdr:cNvPr id="640" name="フローチャート : 判断 639"/>
        <xdr:cNvSpPr/>
      </xdr:nvSpPr>
      <xdr:spPr>
        <a:xfrm>
          <a:off x="16268700" y="1352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65095</xdr:rowOff>
    </xdr:from>
    <xdr:to>
      <xdr:col>22</xdr:col>
      <xdr:colOff>365125</xdr:colOff>
      <xdr:row>79</xdr:row>
      <xdr:rowOff>98340</xdr:rowOff>
    </xdr:to>
    <xdr:cxnSp macro="">
      <xdr:nvCxnSpPr>
        <xdr:cNvPr id="641" name="直線コネクタ 640"/>
        <xdr:cNvCxnSpPr/>
      </xdr:nvCxnSpPr>
      <xdr:spPr>
        <a:xfrm flipV="1">
          <a:off x="14592300" y="13609645"/>
          <a:ext cx="889000" cy="33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138424</xdr:rowOff>
    </xdr:from>
    <xdr:to>
      <xdr:col>22</xdr:col>
      <xdr:colOff>415925</xdr:colOff>
      <xdr:row>79</xdr:row>
      <xdr:rowOff>68574</xdr:rowOff>
    </xdr:to>
    <xdr:sp macro="" textlink="">
      <xdr:nvSpPr>
        <xdr:cNvPr id="642" name="フローチャート : 判断 641"/>
        <xdr:cNvSpPr/>
      </xdr:nvSpPr>
      <xdr:spPr>
        <a:xfrm>
          <a:off x="15430500" y="1351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85101</xdr:rowOff>
    </xdr:from>
    <xdr:ext cx="469744" cy="259045"/>
    <xdr:sp macro="" textlink="">
      <xdr:nvSpPr>
        <xdr:cNvPr id="643" name="テキスト ボックス 642"/>
        <xdr:cNvSpPr txBox="1"/>
      </xdr:nvSpPr>
      <xdr:spPr>
        <a:xfrm>
          <a:off x="15246427" y="1328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96935</xdr:rowOff>
    </xdr:from>
    <xdr:to>
      <xdr:col>21</xdr:col>
      <xdr:colOff>161925</xdr:colOff>
      <xdr:row>79</xdr:row>
      <xdr:rowOff>98340</xdr:rowOff>
    </xdr:to>
    <xdr:cxnSp macro="">
      <xdr:nvCxnSpPr>
        <xdr:cNvPr id="644" name="直線コネクタ 643"/>
        <xdr:cNvCxnSpPr/>
      </xdr:nvCxnSpPr>
      <xdr:spPr>
        <a:xfrm>
          <a:off x="13703300" y="13641485"/>
          <a:ext cx="88900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87088</xdr:rowOff>
    </xdr:from>
    <xdr:to>
      <xdr:col>21</xdr:col>
      <xdr:colOff>212725</xdr:colOff>
      <xdr:row>79</xdr:row>
      <xdr:rowOff>17238</xdr:rowOff>
    </xdr:to>
    <xdr:sp macro="" textlink="">
      <xdr:nvSpPr>
        <xdr:cNvPr id="645" name="フローチャート : 判断 644"/>
        <xdr:cNvSpPr/>
      </xdr:nvSpPr>
      <xdr:spPr>
        <a:xfrm>
          <a:off x="14541500" y="1346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33765</xdr:rowOff>
    </xdr:from>
    <xdr:ext cx="469744" cy="259045"/>
    <xdr:sp macro="" textlink="">
      <xdr:nvSpPr>
        <xdr:cNvPr id="646" name="テキスト ボックス 645"/>
        <xdr:cNvSpPr txBox="1"/>
      </xdr:nvSpPr>
      <xdr:spPr>
        <a:xfrm>
          <a:off x="14357427" y="1323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92135</xdr:rowOff>
    </xdr:from>
    <xdr:to>
      <xdr:col>19</xdr:col>
      <xdr:colOff>644525</xdr:colOff>
      <xdr:row>79</xdr:row>
      <xdr:rowOff>96935</xdr:rowOff>
    </xdr:to>
    <xdr:cxnSp macro="">
      <xdr:nvCxnSpPr>
        <xdr:cNvPr id="647" name="直線コネクタ 646"/>
        <xdr:cNvCxnSpPr/>
      </xdr:nvCxnSpPr>
      <xdr:spPr>
        <a:xfrm>
          <a:off x="12814300" y="13636685"/>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90385</xdr:rowOff>
    </xdr:from>
    <xdr:to>
      <xdr:col>20</xdr:col>
      <xdr:colOff>9525</xdr:colOff>
      <xdr:row>79</xdr:row>
      <xdr:rowOff>20535</xdr:rowOff>
    </xdr:to>
    <xdr:sp macro="" textlink="">
      <xdr:nvSpPr>
        <xdr:cNvPr id="648" name="フローチャート : 判断 647"/>
        <xdr:cNvSpPr/>
      </xdr:nvSpPr>
      <xdr:spPr>
        <a:xfrm>
          <a:off x="13652500" y="134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37062</xdr:rowOff>
    </xdr:from>
    <xdr:ext cx="469744" cy="259045"/>
    <xdr:sp macro="" textlink="">
      <xdr:nvSpPr>
        <xdr:cNvPr id="649" name="テキスト ボックス 648"/>
        <xdr:cNvSpPr txBox="1"/>
      </xdr:nvSpPr>
      <xdr:spPr>
        <a:xfrm>
          <a:off x="13468427" y="1323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36567</xdr:rowOff>
    </xdr:from>
    <xdr:to>
      <xdr:col>18</xdr:col>
      <xdr:colOff>492125</xdr:colOff>
      <xdr:row>78</xdr:row>
      <xdr:rowOff>138167</xdr:rowOff>
    </xdr:to>
    <xdr:sp macro="" textlink="">
      <xdr:nvSpPr>
        <xdr:cNvPr id="650" name="フローチャート : 判断 649"/>
        <xdr:cNvSpPr/>
      </xdr:nvSpPr>
      <xdr:spPr>
        <a:xfrm>
          <a:off x="12763500" y="13409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154694</xdr:rowOff>
    </xdr:from>
    <xdr:ext cx="534377" cy="259045"/>
    <xdr:sp macro="" textlink="">
      <xdr:nvSpPr>
        <xdr:cNvPr id="651" name="テキスト ボックス 650"/>
        <xdr:cNvSpPr txBox="1"/>
      </xdr:nvSpPr>
      <xdr:spPr>
        <a:xfrm>
          <a:off x="12547111" y="1318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27276</xdr:rowOff>
    </xdr:from>
    <xdr:to>
      <xdr:col>23</xdr:col>
      <xdr:colOff>568325</xdr:colOff>
      <xdr:row>75</xdr:row>
      <xdr:rowOff>128876</xdr:rowOff>
    </xdr:to>
    <xdr:sp macro="" textlink="">
      <xdr:nvSpPr>
        <xdr:cNvPr id="657" name="円/楕円 656"/>
        <xdr:cNvSpPr/>
      </xdr:nvSpPr>
      <xdr:spPr>
        <a:xfrm>
          <a:off x="16268700" y="1288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50153</xdr:rowOff>
    </xdr:from>
    <xdr:ext cx="534377" cy="259045"/>
    <xdr:sp macro="" textlink="">
      <xdr:nvSpPr>
        <xdr:cNvPr id="658" name="災害復旧費該当値テキスト"/>
        <xdr:cNvSpPr txBox="1"/>
      </xdr:nvSpPr>
      <xdr:spPr>
        <a:xfrm>
          <a:off x="16370300" y="1273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43,274</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14295</xdr:rowOff>
    </xdr:from>
    <xdr:to>
      <xdr:col>22</xdr:col>
      <xdr:colOff>415925</xdr:colOff>
      <xdr:row>79</xdr:row>
      <xdr:rowOff>115895</xdr:rowOff>
    </xdr:to>
    <xdr:sp macro="" textlink="">
      <xdr:nvSpPr>
        <xdr:cNvPr id="659" name="円/楕円 658"/>
        <xdr:cNvSpPr/>
      </xdr:nvSpPr>
      <xdr:spPr>
        <a:xfrm>
          <a:off x="15430500" y="13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107022</xdr:rowOff>
    </xdr:from>
    <xdr:ext cx="469744" cy="259045"/>
    <xdr:sp macro="" textlink="">
      <xdr:nvSpPr>
        <xdr:cNvPr id="660" name="テキスト ボックス 659"/>
        <xdr:cNvSpPr txBox="1"/>
      </xdr:nvSpPr>
      <xdr:spPr>
        <a:xfrm>
          <a:off x="15246427" y="13651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2,069</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47540</xdr:rowOff>
    </xdr:from>
    <xdr:to>
      <xdr:col>21</xdr:col>
      <xdr:colOff>212725</xdr:colOff>
      <xdr:row>79</xdr:row>
      <xdr:rowOff>149140</xdr:rowOff>
    </xdr:to>
    <xdr:sp macro="" textlink="">
      <xdr:nvSpPr>
        <xdr:cNvPr id="661" name="円/楕円 660"/>
        <xdr:cNvSpPr/>
      </xdr:nvSpPr>
      <xdr:spPr>
        <a:xfrm>
          <a:off x="14541500" y="1359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140267</xdr:rowOff>
    </xdr:from>
    <xdr:ext cx="313932" cy="259045"/>
    <xdr:sp macro="" textlink="">
      <xdr:nvSpPr>
        <xdr:cNvPr id="662" name="テキスト ボックス 661"/>
        <xdr:cNvSpPr txBox="1"/>
      </xdr:nvSpPr>
      <xdr:spPr>
        <a:xfrm>
          <a:off x="14435333" y="136848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46135</xdr:rowOff>
    </xdr:from>
    <xdr:to>
      <xdr:col>20</xdr:col>
      <xdr:colOff>9525</xdr:colOff>
      <xdr:row>79</xdr:row>
      <xdr:rowOff>147735</xdr:rowOff>
    </xdr:to>
    <xdr:sp macro="" textlink="">
      <xdr:nvSpPr>
        <xdr:cNvPr id="663" name="円/楕円 662"/>
        <xdr:cNvSpPr/>
      </xdr:nvSpPr>
      <xdr:spPr>
        <a:xfrm>
          <a:off x="13652500" y="1359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138862</xdr:rowOff>
    </xdr:from>
    <xdr:ext cx="378565" cy="259045"/>
    <xdr:sp macro="" textlink="">
      <xdr:nvSpPr>
        <xdr:cNvPr id="664" name="テキスト ボックス 663"/>
        <xdr:cNvSpPr txBox="1"/>
      </xdr:nvSpPr>
      <xdr:spPr>
        <a:xfrm>
          <a:off x="13514017" y="13683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41335</xdr:rowOff>
    </xdr:from>
    <xdr:to>
      <xdr:col>18</xdr:col>
      <xdr:colOff>492125</xdr:colOff>
      <xdr:row>79</xdr:row>
      <xdr:rowOff>142935</xdr:rowOff>
    </xdr:to>
    <xdr:sp macro="" textlink="">
      <xdr:nvSpPr>
        <xdr:cNvPr id="665" name="円/楕円 664"/>
        <xdr:cNvSpPr/>
      </xdr:nvSpPr>
      <xdr:spPr>
        <a:xfrm>
          <a:off x="12763500" y="1358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134062</xdr:rowOff>
    </xdr:from>
    <xdr:ext cx="378565" cy="259045"/>
    <xdr:sp macro="" textlink="">
      <xdr:nvSpPr>
        <xdr:cNvPr id="666" name="テキスト ボックス 665"/>
        <xdr:cNvSpPr txBox="1"/>
      </xdr:nvSpPr>
      <xdr:spPr>
        <a:xfrm>
          <a:off x="12625017" y="13678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82" name="テキスト ボックス 68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4" name="テキスト ボックス 68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81491</xdr:rowOff>
    </xdr:from>
    <xdr:to>
      <xdr:col>23</xdr:col>
      <xdr:colOff>516889</xdr:colOff>
      <xdr:row>98</xdr:row>
      <xdr:rowOff>45608</xdr:rowOff>
    </xdr:to>
    <xdr:cxnSp macro="">
      <xdr:nvCxnSpPr>
        <xdr:cNvPr id="690" name="直線コネクタ 689"/>
        <xdr:cNvCxnSpPr/>
      </xdr:nvCxnSpPr>
      <xdr:spPr>
        <a:xfrm flipV="1">
          <a:off x="16317595" y="15683441"/>
          <a:ext cx="1269" cy="116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49435</xdr:rowOff>
    </xdr:from>
    <xdr:ext cx="534377" cy="259045"/>
    <xdr:sp macro="" textlink="">
      <xdr:nvSpPr>
        <xdr:cNvPr id="691" name="公債費最小値テキスト"/>
        <xdr:cNvSpPr txBox="1"/>
      </xdr:nvSpPr>
      <xdr:spPr>
        <a:xfrm>
          <a:off x="16370300" y="1685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22,348</a:t>
          </a:r>
          <a:endParaRPr kumimoji="1" lang="ja-JP" altLang="en-US" sz="1000" b="1">
            <a:latin typeface="ＭＳ Ｐゴシック"/>
          </a:endParaRPr>
        </a:p>
      </xdr:txBody>
    </xdr:sp>
    <xdr:clientData/>
  </xdr:oneCellAnchor>
  <xdr:twoCellAnchor>
    <xdr:from>
      <xdr:col>23</xdr:col>
      <xdr:colOff>428625</xdr:colOff>
      <xdr:row>98</xdr:row>
      <xdr:rowOff>45608</xdr:rowOff>
    </xdr:from>
    <xdr:to>
      <xdr:col>23</xdr:col>
      <xdr:colOff>606425</xdr:colOff>
      <xdr:row>98</xdr:row>
      <xdr:rowOff>45608</xdr:rowOff>
    </xdr:to>
    <xdr:cxnSp macro="">
      <xdr:nvCxnSpPr>
        <xdr:cNvPr id="692" name="直線コネクタ 691"/>
        <xdr:cNvCxnSpPr/>
      </xdr:nvCxnSpPr>
      <xdr:spPr>
        <a:xfrm>
          <a:off x="16230600" y="1684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28168</xdr:rowOff>
    </xdr:from>
    <xdr:ext cx="599010" cy="259045"/>
    <xdr:sp macro="" textlink="">
      <xdr:nvSpPr>
        <xdr:cNvPr id="693" name="公債費最大値テキスト"/>
        <xdr:cNvSpPr txBox="1"/>
      </xdr:nvSpPr>
      <xdr:spPr>
        <a:xfrm>
          <a:off x="16370300" y="15458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175,139</a:t>
          </a:r>
          <a:endParaRPr kumimoji="1" lang="ja-JP" altLang="en-US" sz="1000" b="1">
            <a:latin typeface="ＭＳ Ｐゴシック"/>
          </a:endParaRPr>
        </a:p>
      </xdr:txBody>
    </xdr:sp>
    <xdr:clientData/>
  </xdr:oneCellAnchor>
  <xdr:twoCellAnchor>
    <xdr:from>
      <xdr:col>23</xdr:col>
      <xdr:colOff>428625</xdr:colOff>
      <xdr:row>91</xdr:row>
      <xdr:rowOff>81491</xdr:rowOff>
    </xdr:from>
    <xdr:to>
      <xdr:col>23</xdr:col>
      <xdr:colOff>606425</xdr:colOff>
      <xdr:row>91</xdr:row>
      <xdr:rowOff>81491</xdr:rowOff>
    </xdr:to>
    <xdr:cxnSp macro="">
      <xdr:nvCxnSpPr>
        <xdr:cNvPr id="694" name="直線コネクタ 693"/>
        <xdr:cNvCxnSpPr/>
      </xdr:nvCxnSpPr>
      <xdr:spPr>
        <a:xfrm>
          <a:off x="16230600" y="15683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50980</xdr:rowOff>
    </xdr:from>
    <xdr:to>
      <xdr:col>23</xdr:col>
      <xdr:colOff>517525</xdr:colOff>
      <xdr:row>97</xdr:row>
      <xdr:rowOff>53777</xdr:rowOff>
    </xdr:to>
    <xdr:cxnSp macro="">
      <xdr:nvCxnSpPr>
        <xdr:cNvPr id="695" name="直線コネクタ 694"/>
        <xdr:cNvCxnSpPr/>
      </xdr:nvCxnSpPr>
      <xdr:spPr>
        <a:xfrm>
          <a:off x="15481300" y="16681630"/>
          <a:ext cx="838200" cy="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72527</xdr:rowOff>
    </xdr:from>
    <xdr:ext cx="534377" cy="259045"/>
    <xdr:sp macro="" textlink="">
      <xdr:nvSpPr>
        <xdr:cNvPr id="696" name="公債費平均値テキスト"/>
        <xdr:cNvSpPr txBox="1"/>
      </xdr:nvSpPr>
      <xdr:spPr>
        <a:xfrm>
          <a:off x="16370300" y="16360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60,151</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49650</xdr:rowOff>
    </xdr:from>
    <xdr:to>
      <xdr:col>23</xdr:col>
      <xdr:colOff>568325</xdr:colOff>
      <xdr:row>96</xdr:row>
      <xdr:rowOff>151250</xdr:rowOff>
    </xdr:to>
    <xdr:sp macro="" textlink="">
      <xdr:nvSpPr>
        <xdr:cNvPr id="697" name="フローチャート : 判断 696"/>
        <xdr:cNvSpPr/>
      </xdr:nvSpPr>
      <xdr:spPr>
        <a:xfrm>
          <a:off x="16268700" y="1650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25133</xdr:rowOff>
    </xdr:from>
    <xdr:to>
      <xdr:col>22</xdr:col>
      <xdr:colOff>365125</xdr:colOff>
      <xdr:row>97</xdr:row>
      <xdr:rowOff>50980</xdr:rowOff>
    </xdr:to>
    <xdr:cxnSp macro="">
      <xdr:nvCxnSpPr>
        <xdr:cNvPr id="698" name="直線コネクタ 697"/>
        <xdr:cNvCxnSpPr/>
      </xdr:nvCxnSpPr>
      <xdr:spPr>
        <a:xfrm>
          <a:off x="14592300" y="16655783"/>
          <a:ext cx="889000" cy="2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141036</xdr:rowOff>
    </xdr:from>
    <xdr:to>
      <xdr:col>22</xdr:col>
      <xdr:colOff>415925</xdr:colOff>
      <xdr:row>96</xdr:row>
      <xdr:rowOff>71186</xdr:rowOff>
    </xdr:to>
    <xdr:sp macro="" textlink="">
      <xdr:nvSpPr>
        <xdr:cNvPr id="699" name="フローチャート : 判断 698"/>
        <xdr:cNvSpPr/>
      </xdr:nvSpPr>
      <xdr:spPr>
        <a:xfrm>
          <a:off x="15430500" y="1642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87713</xdr:rowOff>
    </xdr:from>
    <xdr:ext cx="534377" cy="259045"/>
    <xdr:sp macro="" textlink="">
      <xdr:nvSpPr>
        <xdr:cNvPr id="700" name="テキスト ボックス 699"/>
        <xdr:cNvSpPr txBox="1"/>
      </xdr:nvSpPr>
      <xdr:spPr>
        <a:xfrm>
          <a:off x="15214111" y="1620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23777</xdr:rowOff>
    </xdr:from>
    <xdr:to>
      <xdr:col>21</xdr:col>
      <xdr:colOff>161925</xdr:colOff>
      <xdr:row>97</xdr:row>
      <xdr:rowOff>25133</xdr:rowOff>
    </xdr:to>
    <xdr:cxnSp macro="">
      <xdr:nvCxnSpPr>
        <xdr:cNvPr id="701" name="直線コネクタ 700"/>
        <xdr:cNvCxnSpPr/>
      </xdr:nvCxnSpPr>
      <xdr:spPr>
        <a:xfrm>
          <a:off x="13703300" y="16654427"/>
          <a:ext cx="889000" cy="1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162638</xdr:rowOff>
    </xdr:from>
    <xdr:to>
      <xdr:col>21</xdr:col>
      <xdr:colOff>212725</xdr:colOff>
      <xdr:row>96</xdr:row>
      <xdr:rowOff>92788</xdr:rowOff>
    </xdr:to>
    <xdr:sp macro="" textlink="">
      <xdr:nvSpPr>
        <xdr:cNvPr id="702" name="フローチャート : 判断 701"/>
        <xdr:cNvSpPr/>
      </xdr:nvSpPr>
      <xdr:spPr>
        <a:xfrm>
          <a:off x="14541500" y="164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109315</xdr:rowOff>
    </xdr:from>
    <xdr:ext cx="534377" cy="259045"/>
    <xdr:sp macro="" textlink="">
      <xdr:nvSpPr>
        <xdr:cNvPr id="703" name="テキスト ボックス 702"/>
        <xdr:cNvSpPr txBox="1"/>
      </xdr:nvSpPr>
      <xdr:spPr>
        <a:xfrm>
          <a:off x="14325111" y="1622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10602</xdr:rowOff>
    </xdr:from>
    <xdr:to>
      <xdr:col>19</xdr:col>
      <xdr:colOff>644525</xdr:colOff>
      <xdr:row>97</xdr:row>
      <xdr:rowOff>23777</xdr:rowOff>
    </xdr:to>
    <xdr:cxnSp macro="">
      <xdr:nvCxnSpPr>
        <xdr:cNvPr id="704" name="直線コネクタ 703"/>
        <xdr:cNvCxnSpPr/>
      </xdr:nvCxnSpPr>
      <xdr:spPr>
        <a:xfrm>
          <a:off x="12814300" y="16641252"/>
          <a:ext cx="889000" cy="1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158638</xdr:rowOff>
    </xdr:from>
    <xdr:to>
      <xdr:col>20</xdr:col>
      <xdr:colOff>9525</xdr:colOff>
      <xdr:row>96</xdr:row>
      <xdr:rowOff>88788</xdr:rowOff>
    </xdr:to>
    <xdr:sp macro="" textlink="">
      <xdr:nvSpPr>
        <xdr:cNvPr id="705" name="フローチャート : 判断 704"/>
        <xdr:cNvSpPr/>
      </xdr:nvSpPr>
      <xdr:spPr>
        <a:xfrm>
          <a:off x="13652500" y="1644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105315</xdr:rowOff>
    </xdr:from>
    <xdr:ext cx="534377" cy="259045"/>
    <xdr:sp macro="" textlink="">
      <xdr:nvSpPr>
        <xdr:cNvPr id="706" name="テキスト ボックス 705"/>
        <xdr:cNvSpPr txBox="1"/>
      </xdr:nvSpPr>
      <xdr:spPr>
        <a:xfrm>
          <a:off x="13436111" y="1622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157145</xdr:rowOff>
    </xdr:from>
    <xdr:to>
      <xdr:col>18</xdr:col>
      <xdr:colOff>492125</xdr:colOff>
      <xdr:row>96</xdr:row>
      <xdr:rowOff>87295</xdr:rowOff>
    </xdr:to>
    <xdr:sp macro="" textlink="">
      <xdr:nvSpPr>
        <xdr:cNvPr id="707" name="フローチャート : 判断 706"/>
        <xdr:cNvSpPr/>
      </xdr:nvSpPr>
      <xdr:spPr>
        <a:xfrm>
          <a:off x="12763500" y="16444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103822</xdr:rowOff>
    </xdr:from>
    <xdr:ext cx="534377" cy="259045"/>
    <xdr:sp macro="" textlink="">
      <xdr:nvSpPr>
        <xdr:cNvPr id="708" name="テキスト ボックス 707"/>
        <xdr:cNvSpPr txBox="1"/>
      </xdr:nvSpPr>
      <xdr:spPr>
        <a:xfrm>
          <a:off x="12547111" y="16220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2977</xdr:rowOff>
    </xdr:from>
    <xdr:to>
      <xdr:col>23</xdr:col>
      <xdr:colOff>568325</xdr:colOff>
      <xdr:row>97</xdr:row>
      <xdr:rowOff>104577</xdr:rowOff>
    </xdr:to>
    <xdr:sp macro="" textlink="">
      <xdr:nvSpPr>
        <xdr:cNvPr id="714" name="円/楕円 713"/>
        <xdr:cNvSpPr/>
      </xdr:nvSpPr>
      <xdr:spPr>
        <a:xfrm>
          <a:off x="16268700" y="1663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152854</xdr:rowOff>
    </xdr:from>
    <xdr:ext cx="534377" cy="259045"/>
    <xdr:sp macro="" textlink="">
      <xdr:nvSpPr>
        <xdr:cNvPr id="715" name="公債費該当値テキスト"/>
        <xdr:cNvSpPr txBox="1"/>
      </xdr:nvSpPr>
      <xdr:spPr>
        <a:xfrm>
          <a:off x="16370300" y="1661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43,776</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180</xdr:rowOff>
    </xdr:from>
    <xdr:to>
      <xdr:col>22</xdr:col>
      <xdr:colOff>415925</xdr:colOff>
      <xdr:row>97</xdr:row>
      <xdr:rowOff>101780</xdr:rowOff>
    </xdr:to>
    <xdr:sp macro="" textlink="">
      <xdr:nvSpPr>
        <xdr:cNvPr id="716" name="円/楕円 715"/>
        <xdr:cNvSpPr/>
      </xdr:nvSpPr>
      <xdr:spPr>
        <a:xfrm>
          <a:off x="15430500" y="166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92907</xdr:rowOff>
    </xdr:from>
    <xdr:ext cx="534377" cy="259045"/>
    <xdr:sp macro="" textlink="">
      <xdr:nvSpPr>
        <xdr:cNvPr id="717" name="テキスト ボックス 716"/>
        <xdr:cNvSpPr txBox="1"/>
      </xdr:nvSpPr>
      <xdr:spPr>
        <a:xfrm>
          <a:off x="15214111" y="1672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44,143</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145783</xdr:rowOff>
    </xdr:from>
    <xdr:to>
      <xdr:col>21</xdr:col>
      <xdr:colOff>212725</xdr:colOff>
      <xdr:row>97</xdr:row>
      <xdr:rowOff>75933</xdr:rowOff>
    </xdr:to>
    <xdr:sp macro="" textlink="">
      <xdr:nvSpPr>
        <xdr:cNvPr id="718" name="円/楕円 717"/>
        <xdr:cNvSpPr/>
      </xdr:nvSpPr>
      <xdr:spPr>
        <a:xfrm>
          <a:off x="14541500" y="1660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67060</xdr:rowOff>
    </xdr:from>
    <xdr:ext cx="534377" cy="259045"/>
    <xdr:sp macro="" textlink="">
      <xdr:nvSpPr>
        <xdr:cNvPr id="719" name="テキスト ボックス 718"/>
        <xdr:cNvSpPr txBox="1"/>
      </xdr:nvSpPr>
      <xdr:spPr>
        <a:xfrm>
          <a:off x="14325111" y="1669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47,535</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144427</xdr:rowOff>
    </xdr:from>
    <xdr:to>
      <xdr:col>20</xdr:col>
      <xdr:colOff>9525</xdr:colOff>
      <xdr:row>97</xdr:row>
      <xdr:rowOff>74577</xdr:rowOff>
    </xdr:to>
    <xdr:sp macro="" textlink="">
      <xdr:nvSpPr>
        <xdr:cNvPr id="720" name="円/楕円 719"/>
        <xdr:cNvSpPr/>
      </xdr:nvSpPr>
      <xdr:spPr>
        <a:xfrm>
          <a:off x="13652500" y="1660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65704</xdr:rowOff>
    </xdr:from>
    <xdr:ext cx="534377" cy="259045"/>
    <xdr:sp macro="" textlink="">
      <xdr:nvSpPr>
        <xdr:cNvPr id="721" name="テキスト ボックス 720"/>
        <xdr:cNvSpPr txBox="1"/>
      </xdr:nvSpPr>
      <xdr:spPr>
        <a:xfrm>
          <a:off x="13436111" y="1669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47,713</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131252</xdr:rowOff>
    </xdr:from>
    <xdr:to>
      <xdr:col>18</xdr:col>
      <xdr:colOff>492125</xdr:colOff>
      <xdr:row>97</xdr:row>
      <xdr:rowOff>61402</xdr:rowOff>
    </xdr:to>
    <xdr:sp macro="" textlink="">
      <xdr:nvSpPr>
        <xdr:cNvPr id="722" name="円/楕円 721"/>
        <xdr:cNvSpPr/>
      </xdr:nvSpPr>
      <xdr:spPr>
        <a:xfrm>
          <a:off x="12763500" y="1659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52529</xdr:rowOff>
    </xdr:from>
    <xdr:ext cx="534377" cy="259045"/>
    <xdr:sp macro="" textlink="">
      <xdr:nvSpPr>
        <xdr:cNvPr id="723" name="テキスト ボックス 722"/>
        <xdr:cNvSpPr txBox="1"/>
      </xdr:nvSpPr>
      <xdr:spPr>
        <a:xfrm>
          <a:off x="12547111" y="1668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49,442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4" name="直線コネクタ 73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5" name="テキスト ボックス 73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6" name="直線コネクタ 73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7" name="テキスト ボックス 73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8" name="直線コネクタ 73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9" name="テキスト ボックス 73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0" name="直線コネクタ 73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41" name="テキスト ボックス 74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2" name="直線コネクタ 74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3" name="テキスト ボックス 74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5" name="テキスト ボックス 74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89027</xdr:rowOff>
    </xdr:from>
    <xdr:to>
      <xdr:col>32</xdr:col>
      <xdr:colOff>186689</xdr:colOff>
      <xdr:row>39</xdr:row>
      <xdr:rowOff>44450</xdr:rowOff>
    </xdr:to>
    <xdr:cxnSp macro="">
      <xdr:nvCxnSpPr>
        <xdr:cNvPr id="747" name="直線コネクタ 746"/>
        <xdr:cNvCxnSpPr/>
      </xdr:nvCxnSpPr>
      <xdr:spPr>
        <a:xfrm flipV="1">
          <a:off x="22159595" y="5232527"/>
          <a:ext cx="1269" cy="1498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57548</xdr:rowOff>
    </xdr:from>
    <xdr:ext cx="249299" cy="259045"/>
    <xdr:sp macro="" textlink="">
      <xdr:nvSpPr>
        <xdr:cNvPr id="748" name="諸支出金最小値テキスト"/>
        <xdr:cNvSpPr txBox="1"/>
      </xdr:nvSpPr>
      <xdr:spPr>
        <a:xfrm>
          <a:off x="22212300" y="67440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9" name="直線コネクタ 74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35704</xdr:rowOff>
    </xdr:from>
    <xdr:ext cx="469744" cy="259045"/>
    <xdr:sp macro="" textlink="">
      <xdr:nvSpPr>
        <xdr:cNvPr id="750" name="諸支出金最大値テキスト"/>
        <xdr:cNvSpPr txBox="1"/>
      </xdr:nvSpPr>
      <xdr:spPr>
        <a:xfrm>
          <a:off x="22212300" y="5007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3,933</a:t>
          </a:r>
          <a:endParaRPr kumimoji="1" lang="ja-JP" altLang="en-US" sz="1000" b="1">
            <a:latin typeface="ＭＳ Ｐゴシック"/>
          </a:endParaRPr>
        </a:p>
      </xdr:txBody>
    </xdr:sp>
    <xdr:clientData/>
  </xdr:oneCellAnchor>
  <xdr:twoCellAnchor>
    <xdr:from>
      <xdr:col>32</xdr:col>
      <xdr:colOff>98425</xdr:colOff>
      <xdr:row>30</xdr:row>
      <xdr:rowOff>89027</xdr:rowOff>
    </xdr:from>
    <xdr:to>
      <xdr:col>32</xdr:col>
      <xdr:colOff>276225</xdr:colOff>
      <xdr:row>30</xdr:row>
      <xdr:rowOff>89027</xdr:rowOff>
    </xdr:to>
    <xdr:cxnSp macro="">
      <xdr:nvCxnSpPr>
        <xdr:cNvPr id="751" name="直線コネクタ 750"/>
        <xdr:cNvCxnSpPr/>
      </xdr:nvCxnSpPr>
      <xdr:spPr>
        <a:xfrm>
          <a:off x="22072600" y="5232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2" name="直線コネクタ 75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146448</xdr:rowOff>
    </xdr:from>
    <xdr:ext cx="378565" cy="259045"/>
    <xdr:sp macro="" textlink="">
      <xdr:nvSpPr>
        <xdr:cNvPr id="753" name="諸支出金平均値テキスト"/>
        <xdr:cNvSpPr txBox="1"/>
      </xdr:nvSpPr>
      <xdr:spPr>
        <a:xfrm>
          <a:off x="22212300" y="64900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123571</xdr:rowOff>
    </xdr:from>
    <xdr:to>
      <xdr:col>32</xdr:col>
      <xdr:colOff>238125</xdr:colOff>
      <xdr:row>39</xdr:row>
      <xdr:rowOff>53721</xdr:rowOff>
    </xdr:to>
    <xdr:sp macro="" textlink="">
      <xdr:nvSpPr>
        <xdr:cNvPr id="754" name="フローチャート : 判断 753"/>
        <xdr:cNvSpPr/>
      </xdr:nvSpPr>
      <xdr:spPr>
        <a:xfrm>
          <a:off x="22110700" y="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5" name="直線コネクタ 75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110998</xdr:rowOff>
    </xdr:from>
    <xdr:to>
      <xdr:col>31</xdr:col>
      <xdr:colOff>85725</xdr:colOff>
      <xdr:row>39</xdr:row>
      <xdr:rowOff>41148</xdr:rowOff>
    </xdr:to>
    <xdr:sp macro="" textlink="">
      <xdr:nvSpPr>
        <xdr:cNvPr id="756" name="フローチャート : 判断 755"/>
        <xdr:cNvSpPr/>
      </xdr:nvSpPr>
      <xdr:spPr>
        <a:xfrm>
          <a:off x="21272500" y="662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57675</xdr:rowOff>
    </xdr:from>
    <xdr:ext cx="378565" cy="259045"/>
    <xdr:sp macro="" textlink="">
      <xdr:nvSpPr>
        <xdr:cNvPr id="757" name="テキスト ボックス 756"/>
        <xdr:cNvSpPr txBox="1"/>
      </xdr:nvSpPr>
      <xdr:spPr>
        <a:xfrm>
          <a:off x="21134017" y="640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8" name="直線コネクタ 75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72898</xdr:rowOff>
    </xdr:from>
    <xdr:to>
      <xdr:col>29</xdr:col>
      <xdr:colOff>568325</xdr:colOff>
      <xdr:row>39</xdr:row>
      <xdr:rowOff>3048</xdr:rowOff>
    </xdr:to>
    <xdr:sp macro="" textlink="">
      <xdr:nvSpPr>
        <xdr:cNvPr id="759" name="フローチャート : 判断 758"/>
        <xdr:cNvSpPr/>
      </xdr:nvSpPr>
      <xdr:spPr>
        <a:xfrm>
          <a:off x="20383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19575</xdr:rowOff>
    </xdr:from>
    <xdr:ext cx="378565" cy="259045"/>
    <xdr:sp macro="" textlink="">
      <xdr:nvSpPr>
        <xdr:cNvPr id="760" name="テキスト ボックス 759"/>
        <xdr:cNvSpPr txBox="1"/>
      </xdr:nvSpPr>
      <xdr:spPr>
        <a:xfrm>
          <a:off x="20245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1" name="直線コネクタ 76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88138</xdr:rowOff>
    </xdr:from>
    <xdr:to>
      <xdr:col>28</xdr:col>
      <xdr:colOff>365125</xdr:colOff>
      <xdr:row>38</xdr:row>
      <xdr:rowOff>18288</xdr:rowOff>
    </xdr:to>
    <xdr:sp macro="" textlink="">
      <xdr:nvSpPr>
        <xdr:cNvPr id="762" name="フローチャート : 判断 761"/>
        <xdr:cNvSpPr/>
      </xdr:nvSpPr>
      <xdr:spPr>
        <a:xfrm>
          <a:off x="19494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34815</xdr:rowOff>
    </xdr:from>
    <xdr:ext cx="378565" cy="259045"/>
    <xdr:sp macro="" textlink="">
      <xdr:nvSpPr>
        <xdr:cNvPr id="763" name="テキスト ボックス 762"/>
        <xdr:cNvSpPr txBox="1"/>
      </xdr:nvSpPr>
      <xdr:spPr>
        <a:xfrm>
          <a:off x="19356017" y="620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144907</xdr:rowOff>
    </xdr:from>
    <xdr:to>
      <xdr:col>27</xdr:col>
      <xdr:colOff>161925</xdr:colOff>
      <xdr:row>38</xdr:row>
      <xdr:rowOff>75057</xdr:rowOff>
    </xdr:to>
    <xdr:sp macro="" textlink="">
      <xdr:nvSpPr>
        <xdr:cNvPr id="764" name="フローチャート : 判断 763"/>
        <xdr:cNvSpPr/>
      </xdr:nvSpPr>
      <xdr:spPr>
        <a:xfrm>
          <a:off x="18605500" y="648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91584</xdr:rowOff>
    </xdr:from>
    <xdr:ext cx="378565" cy="259045"/>
    <xdr:sp macro="" textlink="">
      <xdr:nvSpPr>
        <xdr:cNvPr id="765" name="テキスト ボックス 764"/>
        <xdr:cNvSpPr txBox="1"/>
      </xdr:nvSpPr>
      <xdr:spPr>
        <a:xfrm>
          <a:off x="18467017" y="6263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1" name="円/楕円 77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101998</xdr:rowOff>
    </xdr:from>
    <xdr:ext cx="249299" cy="259045"/>
    <xdr:sp macro="" textlink="">
      <xdr:nvSpPr>
        <xdr:cNvPr id="772" name="諸支出金該当値テキスト"/>
        <xdr:cNvSpPr txBox="1"/>
      </xdr:nvSpPr>
      <xdr:spPr>
        <a:xfrm>
          <a:off x="22212300" y="66170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3" name="円/楕円 77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4" name="テキスト ボックス 773"/>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5" name="円/楕円 77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6" name="テキスト ボックス 775"/>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7" name="円/楕円 77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8" name="テキスト ボックス 777"/>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9" name="円/楕円 77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0" name="テキスト ボックス 779"/>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91" name="直線コネクタ 790"/>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92" name="テキスト ボックス 791"/>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93" name="直線コネクタ 792"/>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55</xdr:row>
      <xdr:rowOff>54627</xdr:rowOff>
    </xdr:from>
    <xdr:ext cx="312906" cy="259045"/>
    <xdr:sp macro="" textlink="">
      <xdr:nvSpPr>
        <xdr:cNvPr id="794" name="テキスト ボックス 793"/>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95" name="直線コネクタ 794"/>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52</xdr:row>
      <xdr:rowOff>111777</xdr:rowOff>
    </xdr:from>
    <xdr:ext cx="312906" cy="259045"/>
    <xdr:sp macro="" textlink="">
      <xdr:nvSpPr>
        <xdr:cNvPr id="796" name="テキスト ボックス 795"/>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97" name="直線コネクタ 796"/>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168927</xdr:rowOff>
    </xdr:from>
    <xdr:ext cx="312906" cy="259045"/>
    <xdr:sp macro="" textlink="">
      <xdr:nvSpPr>
        <xdr:cNvPr id="798" name="テキスト ボックス 797"/>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0" name="テキスト ボックス 79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58</xdr:row>
      <xdr:rowOff>139700</xdr:rowOff>
    </xdr:from>
    <xdr:to>
      <xdr:col>32</xdr:col>
      <xdr:colOff>186689</xdr:colOff>
      <xdr:row>58</xdr:row>
      <xdr:rowOff>139700</xdr:rowOff>
    </xdr:to>
    <xdr:cxnSp macro="">
      <xdr:nvCxnSpPr>
        <xdr:cNvPr id="802" name="直線コネクタ 801"/>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10177</xdr:rowOff>
    </xdr:from>
    <xdr:ext cx="249299" cy="259045"/>
    <xdr:sp macro="" textlink="">
      <xdr:nvSpPr>
        <xdr:cNvPr id="803"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804" name="直線コネクタ 803"/>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10177</xdr:rowOff>
    </xdr:from>
    <xdr:ext cx="249299" cy="259045"/>
    <xdr:sp macro="" textlink="">
      <xdr:nvSpPr>
        <xdr:cNvPr id="805"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806" name="直線コネクタ 80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807" name="直線コネクタ 806"/>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67327</xdr:rowOff>
    </xdr:from>
    <xdr:ext cx="249299" cy="259045"/>
    <xdr:sp macro="" textlink="">
      <xdr:nvSpPr>
        <xdr:cNvPr id="808"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09" name="フローチャート : 判断 808"/>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810" name="直線コネクタ 809"/>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50</xdr:row>
      <xdr:rowOff>157480</xdr:rowOff>
    </xdr:from>
    <xdr:to>
      <xdr:col>31</xdr:col>
      <xdr:colOff>85725</xdr:colOff>
      <xdr:row>51</xdr:row>
      <xdr:rowOff>87630</xdr:rowOff>
    </xdr:to>
    <xdr:sp macro="" textlink="">
      <xdr:nvSpPr>
        <xdr:cNvPr id="811" name="フローチャート : 判断 810"/>
        <xdr:cNvSpPr/>
      </xdr:nvSpPr>
      <xdr:spPr>
        <a:xfrm>
          <a:off x="21272500" y="872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49</xdr:row>
      <xdr:rowOff>104157</xdr:rowOff>
    </xdr:from>
    <xdr:ext cx="313932" cy="259045"/>
    <xdr:sp macro="" textlink="">
      <xdr:nvSpPr>
        <xdr:cNvPr id="812" name="テキスト ボックス 811"/>
        <xdr:cNvSpPr txBox="1"/>
      </xdr:nvSpPr>
      <xdr:spPr>
        <a:xfrm>
          <a:off x="21166333" y="8505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813" name="直線コネクタ 812"/>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20320</xdr:rowOff>
    </xdr:from>
    <xdr:to>
      <xdr:col>29</xdr:col>
      <xdr:colOff>568325</xdr:colOff>
      <xdr:row>54</xdr:row>
      <xdr:rowOff>121920</xdr:rowOff>
    </xdr:to>
    <xdr:sp macro="" textlink="">
      <xdr:nvSpPr>
        <xdr:cNvPr id="814" name="フローチャート : 判断 813"/>
        <xdr:cNvSpPr/>
      </xdr:nvSpPr>
      <xdr:spPr>
        <a:xfrm>
          <a:off x="20383500" y="927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52</xdr:row>
      <xdr:rowOff>138447</xdr:rowOff>
    </xdr:from>
    <xdr:ext cx="313932" cy="259045"/>
    <xdr:sp macro="" textlink="">
      <xdr:nvSpPr>
        <xdr:cNvPr id="815" name="テキスト ボックス 814"/>
        <xdr:cNvSpPr txBox="1"/>
      </xdr:nvSpPr>
      <xdr:spPr>
        <a:xfrm>
          <a:off x="20277333" y="9053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816" name="直線コネクタ 815"/>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55</xdr:row>
      <xdr:rowOff>8890</xdr:rowOff>
    </xdr:from>
    <xdr:to>
      <xdr:col>28</xdr:col>
      <xdr:colOff>365125</xdr:colOff>
      <xdr:row>55</xdr:row>
      <xdr:rowOff>110490</xdr:rowOff>
    </xdr:to>
    <xdr:sp macro="" textlink="">
      <xdr:nvSpPr>
        <xdr:cNvPr id="817" name="フローチャート : 判断 816"/>
        <xdr:cNvSpPr/>
      </xdr:nvSpPr>
      <xdr:spPr>
        <a:xfrm>
          <a:off x="19494500" y="943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53</xdr:row>
      <xdr:rowOff>127017</xdr:rowOff>
    </xdr:from>
    <xdr:ext cx="313932" cy="259045"/>
    <xdr:sp macro="" textlink="">
      <xdr:nvSpPr>
        <xdr:cNvPr id="818" name="テキスト ボックス 817"/>
        <xdr:cNvSpPr txBox="1"/>
      </xdr:nvSpPr>
      <xdr:spPr>
        <a:xfrm>
          <a:off x="19388333" y="92138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66040</xdr:rowOff>
    </xdr:from>
    <xdr:to>
      <xdr:col>27</xdr:col>
      <xdr:colOff>161925</xdr:colOff>
      <xdr:row>56</xdr:row>
      <xdr:rowOff>167640</xdr:rowOff>
    </xdr:to>
    <xdr:sp macro="" textlink="">
      <xdr:nvSpPr>
        <xdr:cNvPr id="819" name="フローチャート : 判断 818"/>
        <xdr:cNvSpPr/>
      </xdr:nvSpPr>
      <xdr:spPr>
        <a:xfrm>
          <a:off x="18605500" y="966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55</xdr:row>
      <xdr:rowOff>12717</xdr:rowOff>
    </xdr:from>
    <xdr:ext cx="313932" cy="259045"/>
    <xdr:sp macro="" textlink="">
      <xdr:nvSpPr>
        <xdr:cNvPr id="820" name="テキスト ボックス 819"/>
        <xdr:cNvSpPr txBox="1"/>
      </xdr:nvSpPr>
      <xdr:spPr>
        <a:xfrm>
          <a:off x="18499333" y="9442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26" name="円/楕円 825"/>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124477</xdr:rowOff>
    </xdr:from>
    <xdr:ext cx="249299" cy="259045"/>
    <xdr:sp macro="" textlink="">
      <xdr:nvSpPr>
        <xdr:cNvPr id="827"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828" name="円/楕円 827"/>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829" name="テキスト ボックス 828"/>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830" name="円/楕円 829"/>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831" name="テキスト ボックス 830"/>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832" name="円/楕円 831"/>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833" name="テキスト ボックス 832"/>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34" name="円/楕円 833"/>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835" name="テキスト ボックス 834"/>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300">
              <a:solidFill>
                <a:sysClr val="windowText" lastClr="000000"/>
              </a:solidFill>
              <a:latin typeface="ＭＳ Ｐゴシック"/>
            </a:rPr>
            <a:t>対前年度比において，衛生費，消防費，災害復旧費が大幅に増加した。</a:t>
          </a:r>
          <a:r>
            <a:rPr kumimoji="1" lang="ja-JP" altLang="en-US" sz="1300">
              <a:solidFill>
                <a:sysClr val="windowText" lastClr="000000"/>
              </a:solidFill>
              <a:effectLst/>
              <a:latin typeface="+mn-lt"/>
              <a:ea typeface="+mn-ea"/>
              <a:cs typeface="+mn-cs"/>
            </a:rPr>
            <a:t>衛生費および災害復旧費は</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28</a:t>
          </a:r>
          <a:r>
            <a:rPr kumimoji="1" lang="ja-JP" altLang="ja-JP" sz="1300">
              <a:solidFill>
                <a:sysClr val="windowText" lastClr="000000"/>
              </a:solidFill>
              <a:effectLst/>
              <a:latin typeface="+mn-lt"/>
              <a:ea typeface="+mn-ea"/>
              <a:cs typeface="+mn-cs"/>
            </a:rPr>
            <a:t>年熊本地震</a:t>
          </a:r>
          <a:r>
            <a:rPr kumimoji="1" lang="ja-JP" altLang="en-US" sz="1300">
              <a:solidFill>
                <a:sysClr val="windowText" lastClr="000000"/>
              </a:solidFill>
              <a:effectLst/>
              <a:latin typeface="+mn-lt"/>
              <a:ea typeface="+mn-ea"/>
              <a:cs typeface="+mn-cs"/>
            </a:rPr>
            <a:t>により発生した</a:t>
          </a:r>
          <a:r>
            <a:rPr kumimoji="1" lang="ja-JP" altLang="ja-JP" sz="1300">
              <a:solidFill>
                <a:sysClr val="windowText" lastClr="000000"/>
              </a:solidFill>
              <a:effectLst/>
              <a:latin typeface="+mn-lt"/>
              <a:ea typeface="+mn-ea"/>
              <a:cs typeface="+mn-cs"/>
            </a:rPr>
            <a:t>災害廃棄物</a:t>
          </a:r>
          <a:r>
            <a:rPr kumimoji="1" lang="ja-JP" altLang="en-US" sz="1300">
              <a:solidFill>
                <a:sysClr val="windowText" lastClr="000000"/>
              </a:solidFill>
              <a:effectLst/>
              <a:latin typeface="+mn-lt"/>
              <a:ea typeface="+mn-ea"/>
              <a:cs typeface="+mn-cs"/>
            </a:rPr>
            <a:t>の</a:t>
          </a:r>
          <a:r>
            <a:rPr kumimoji="1" lang="ja-JP" altLang="ja-JP" sz="1300">
              <a:solidFill>
                <a:sysClr val="windowText" lastClr="000000"/>
              </a:solidFill>
              <a:effectLst/>
              <a:latin typeface="+mn-lt"/>
              <a:ea typeface="+mn-ea"/>
              <a:cs typeface="+mn-cs"/>
            </a:rPr>
            <a:t>処理</a:t>
          </a:r>
          <a:r>
            <a:rPr kumimoji="1" lang="ja-JP" altLang="en-US" sz="1300">
              <a:solidFill>
                <a:sysClr val="windowText" lastClr="000000"/>
              </a:solidFill>
              <a:effectLst/>
              <a:latin typeface="+mn-lt"/>
              <a:ea typeface="+mn-ea"/>
              <a:cs typeface="+mn-cs"/>
            </a:rPr>
            <a:t>に要する経費や被害を受けた道</a:t>
          </a:r>
          <a:r>
            <a:rPr kumimoji="1" lang="ja-JP" altLang="ja-JP" sz="1300">
              <a:solidFill>
                <a:sysClr val="windowText" lastClr="000000"/>
              </a:solidFill>
              <a:effectLst/>
              <a:latin typeface="+mn-lt"/>
              <a:ea typeface="+mn-ea"/>
              <a:cs typeface="+mn-cs"/>
            </a:rPr>
            <a:t>路等のインフラ</a:t>
          </a:r>
          <a:r>
            <a:rPr kumimoji="1" lang="ja-JP" altLang="en-US" sz="1300">
              <a:solidFill>
                <a:sysClr val="windowText" lastClr="000000"/>
              </a:solidFill>
              <a:effectLst/>
              <a:latin typeface="+mn-lt"/>
              <a:ea typeface="+mn-ea"/>
              <a:cs typeface="+mn-cs"/>
            </a:rPr>
            <a:t>整備</a:t>
          </a:r>
          <a:r>
            <a:rPr kumimoji="1" lang="ja-JP" altLang="ja-JP" sz="1300">
              <a:solidFill>
                <a:sysClr val="windowText" lastClr="000000"/>
              </a:solidFill>
              <a:effectLst/>
              <a:latin typeface="+mn-lt"/>
              <a:ea typeface="+mn-ea"/>
              <a:cs typeface="+mn-cs"/>
            </a:rPr>
            <a:t>に係る</a:t>
          </a:r>
          <a:r>
            <a:rPr kumimoji="1" lang="ja-JP" altLang="en-US" sz="1300">
              <a:solidFill>
                <a:sysClr val="windowText" lastClr="000000"/>
              </a:solidFill>
              <a:effectLst/>
              <a:latin typeface="+mn-lt"/>
              <a:ea typeface="+mn-ea"/>
              <a:cs typeface="+mn-cs"/>
            </a:rPr>
            <a:t>復旧が必要となったことが要因となっている。消防費については，防災センターの建設により大幅な増加となった。</a:t>
          </a:r>
          <a:r>
            <a:rPr kumimoji="1" lang="ja-JP" altLang="ja-JP" sz="1300">
              <a:solidFill>
                <a:sysClr val="windowText" lastClr="000000"/>
              </a:solidFill>
              <a:effectLst/>
              <a:latin typeface="+mn-lt"/>
              <a:ea typeface="+mn-ea"/>
              <a:cs typeface="+mn-cs"/>
            </a:rPr>
            <a:t>そのほか，民生費については，類似団体内平均値の推移と同様に増加傾向にある。これは，</a:t>
          </a:r>
          <a:r>
            <a:rPr kumimoji="1" lang="ja-JP" altLang="en-US" sz="1300">
              <a:solidFill>
                <a:sysClr val="windowText" lastClr="000000"/>
              </a:solidFill>
              <a:effectLst/>
              <a:latin typeface="+mn-lt"/>
              <a:ea typeface="+mn-ea"/>
              <a:cs typeface="+mn-cs"/>
            </a:rPr>
            <a:t>臨時福祉給付金や</a:t>
          </a:r>
          <a:r>
            <a:rPr kumimoji="1" lang="ja-JP" altLang="ja-JP" sz="1300">
              <a:solidFill>
                <a:sysClr val="windowText" lastClr="000000"/>
              </a:solidFill>
              <a:effectLst/>
              <a:latin typeface="+mn-lt"/>
              <a:ea typeface="+mn-ea"/>
              <a:cs typeface="+mn-cs"/>
            </a:rPr>
            <a:t>子育て支援制度の充実</a:t>
          </a:r>
          <a:r>
            <a:rPr kumimoji="1" lang="ja-JP" altLang="en-US" sz="1300">
              <a:solidFill>
                <a:sysClr val="windowText" lastClr="000000"/>
              </a:solidFill>
              <a:effectLst/>
              <a:latin typeface="+mn-lt"/>
              <a:ea typeface="+mn-ea"/>
              <a:cs typeface="+mn-cs"/>
            </a:rPr>
            <a:t>，</a:t>
          </a:r>
          <a:r>
            <a:rPr kumimoji="1" lang="ja-JP" altLang="ja-JP" sz="1300">
              <a:solidFill>
                <a:sysClr val="windowText" lastClr="000000"/>
              </a:solidFill>
              <a:effectLst/>
              <a:latin typeface="+mn-lt"/>
              <a:ea typeface="+mn-ea"/>
              <a:cs typeface="+mn-cs"/>
            </a:rPr>
            <a:t>老年人口の自然増加による社会保障費の増加が要因となっている。</a:t>
          </a:r>
          <a:r>
            <a:rPr kumimoji="1" lang="ja-JP" altLang="en-US" sz="1300">
              <a:solidFill>
                <a:sysClr val="windowText" lastClr="000000"/>
              </a:solidFill>
              <a:effectLst/>
              <a:latin typeface="+mn-lt"/>
              <a:ea typeface="+mn-ea"/>
              <a:cs typeface="+mn-cs"/>
            </a:rPr>
            <a:t>また，教育費については，小中学校の非構造部材の耐震化改修等による増加となった。</a:t>
          </a:r>
          <a:endParaRPr kumimoji="1" lang="en-US" altLang="ja-JP" sz="1300">
            <a:solidFill>
              <a:sysClr val="windowText" lastClr="000000"/>
            </a:solidFill>
            <a:effectLst/>
            <a:latin typeface="+mn-lt"/>
            <a:ea typeface="+mn-ea"/>
            <a:cs typeface="+mn-cs"/>
          </a:endParaRPr>
        </a:p>
        <a:p>
          <a:r>
            <a:rPr kumimoji="1" lang="ja-JP" altLang="en-US" sz="1300">
              <a:solidFill>
                <a:sysClr val="windowText" lastClr="000000"/>
              </a:solidFill>
              <a:effectLst/>
              <a:latin typeface="+mn-lt"/>
              <a:ea typeface="+mn-ea"/>
              <a:cs typeface="+mn-cs"/>
            </a:rPr>
            <a:t>　今後は，平成</a:t>
          </a:r>
          <a:r>
            <a:rPr kumimoji="1" lang="en-US" altLang="ja-JP" sz="1300">
              <a:solidFill>
                <a:sysClr val="windowText" lastClr="000000"/>
              </a:solidFill>
              <a:effectLst/>
              <a:latin typeface="+mn-lt"/>
              <a:ea typeface="+mn-ea"/>
              <a:cs typeface="+mn-cs"/>
            </a:rPr>
            <a:t>28</a:t>
          </a:r>
          <a:r>
            <a:rPr kumimoji="1" lang="ja-JP" altLang="en-US" sz="1300">
              <a:solidFill>
                <a:sysClr val="windowText" lastClr="000000"/>
              </a:solidFill>
              <a:effectLst/>
              <a:latin typeface="+mn-lt"/>
              <a:ea typeface="+mn-ea"/>
              <a:cs typeface="+mn-cs"/>
            </a:rPr>
            <a:t>年熊本地震からの</a:t>
          </a:r>
          <a:r>
            <a:rPr kumimoji="1" lang="ja-JP" altLang="ja-JP" sz="1300">
              <a:solidFill>
                <a:sysClr val="windowText" lastClr="000000"/>
              </a:solidFill>
              <a:effectLst/>
              <a:latin typeface="+mn-lt"/>
              <a:ea typeface="+mn-ea"/>
              <a:cs typeface="+mn-cs"/>
            </a:rPr>
            <a:t>復旧</a:t>
          </a:r>
          <a:r>
            <a:rPr kumimoji="1" lang="ja-JP" altLang="en-US" sz="1300">
              <a:solidFill>
                <a:sysClr val="windowText" lastClr="000000"/>
              </a:solidFill>
              <a:effectLst/>
              <a:latin typeface="+mn-lt"/>
              <a:ea typeface="+mn-ea"/>
              <a:cs typeface="+mn-cs"/>
            </a:rPr>
            <a:t>・復興によって増加した衛生費および災害復旧費においては，平成</a:t>
          </a:r>
          <a:r>
            <a:rPr kumimoji="1" lang="en-US" altLang="ja-JP" sz="1300">
              <a:solidFill>
                <a:sysClr val="windowText" lastClr="000000"/>
              </a:solidFill>
              <a:effectLst/>
              <a:latin typeface="+mn-lt"/>
              <a:ea typeface="+mn-ea"/>
              <a:cs typeface="+mn-cs"/>
            </a:rPr>
            <a:t>29</a:t>
          </a:r>
          <a:r>
            <a:rPr kumimoji="1" lang="ja-JP" altLang="ja-JP" sz="1300">
              <a:solidFill>
                <a:sysClr val="windowText" lastClr="000000"/>
              </a:solidFill>
              <a:effectLst/>
              <a:latin typeface="+mn-lt"/>
              <a:ea typeface="+mn-ea"/>
              <a:cs typeface="+mn-cs"/>
            </a:rPr>
            <a:t>年度以降も継続して取り組んでいくため，数年は</a:t>
          </a:r>
          <a:r>
            <a:rPr kumimoji="1" lang="ja-JP" altLang="en-US" sz="1300">
              <a:solidFill>
                <a:sysClr val="windowText" lastClr="000000"/>
              </a:solidFill>
              <a:effectLst/>
              <a:latin typeface="+mn-lt"/>
              <a:ea typeface="+mn-ea"/>
              <a:cs typeface="+mn-cs"/>
            </a:rPr>
            <a:t>高い水準となることが予想されるが，</a:t>
          </a:r>
          <a:r>
            <a:rPr kumimoji="1" lang="ja-JP" altLang="ja-JP" sz="1300">
              <a:solidFill>
                <a:sysClr val="windowText" lastClr="000000"/>
              </a:solidFill>
              <a:effectLst/>
              <a:latin typeface="+mn-lt"/>
              <a:ea typeface="+mn-ea"/>
              <a:cs typeface="+mn-cs"/>
            </a:rPr>
            <a:t>徐々に減少に</a:t>
          </a:r>
          <a:r>
            <a:rPr kumimoji="1" lang="ja-JP" altLang="en-US" sz="1300">
              <a:solidFill>
                <a:sysClr val="windowText" lastClr="000000"/>
              </a:solidFill>
              <a:effectLst/>
              <a:latin typeface="+mn-lt"/>
              <a:ea typeface="+mn-ea"/>
              <a:cs typeface="+mn-cs"/>
            </a:rPr>
            <a:t>転じて</a:t>
          </a:r>
          <a:r>
            <a:rPr kumimoji="1" lang="ja-JP" altLang="ja-JP" sz="1300">
              <a:solidFill>
                <a:sysClr val="windowText" lastClr="000000"/>
              </a:solidFill>
              <a:effectLst/>
              <a:latin typeface="+mn-lt"/>
              <a:ea typeface="+mn-ea"/>
              <a:cs typeface="+mn-cs"/>
            </a:rPr>
            <a:t>いくと見込んでいる。</a:t>
          </a:r>
          <a:r>
            <a:rPr kumimoji="1" lang="ja-JP" altLang="en-US" sz="1300">
              <a:solidFill>
                <a:sysClr val="windowText" lastClr="000000"/>
              </a:solidFill>
              <a:effectLst/>
              <a:latin typeface="+mn-lt"/>
              <a:ea typeface="+mn-ea"/>
              <a:cs typeface="+mn-cs"/>
            </a:rPr>
            <a:t>しかし，災害復旧を優先したことで事業の進捗が停滞している農林水産業費や土木費等の経費は，災害復旧後，通常事業に移行することにより，多少の増加が見込まれている。また，公債費においては，災害復旧等による地方債の償還が始まる平成</a:t>
          </a:r>
          <a:r>
            <a:rPr kumimoji="1" lang="en-US" altLang="ja-JP" sz="1300">
              <a:solidFill>
                <a:sysClr val="windowText" lastClr="000000"/>
              </a:solidFill>
              <a:effectLst/>
              <a:latin typeface="+mn-lt"/>
              <a:ea typeface="+mn-ea"/>
              <a:cs typeface="+mn-cs"/>
            </a:rPr>
            <a:t>32</a:t>
          </a:r>
          <a:r>
            <a:rPr kumimoji="1" lang="ja-JP" altLang="en-US" sz="1300">
              <a:solidFill>
                <a:sysClr val="windowText" lastClr="000000"/>
              </a:solidFill>
              <a:effectLst/>
              <a:latin typeface="+mn-lt"/>
              <a:ea typeface="+mn-ea"/>
              <a:cs typeface="+mn-cs"/>
            </a:rPr>
            <a:t>年度頃から，上昇に転じていくものと見込んでいる。</a:t>
          </a:r>
          <a:endParaRPr kumimoji="1" lang="en-US" altLang="ja-JP" sz="1300">
            <a:solidFill>
              <a:sysClr val="windowText" lastClr="000000"/>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ゴシック" pitchFamily="49" charset="-128"/>
              <a:ea typeface="ＭＳ ゴシック" pitchFamily="49" charset="-128"/>
            </a:rPr>
            <a:t>　</a:t>
          </a:r>
          <a:r>
            <a:rPr kumimoji="1" lang="ja-JP" altLang="en-US" sz="1100">
              <a:solidFill>
                <a:sysClr val="windowText" lastClr="000000"/>
              </a:solidFill>
              <a:latin typeface="+mn-lt"/>
              <a:ea typeface="ＭＳ ゴシック" pitchFamily="49" charset="-128"/>
            </a:rPr>
            <a:t>公共施設の経年に伴い修理や建替等が必要になってくることを見込み，職員数や内部管理経費の削減等の徹底した財政管理を行ってきた。また，市税等の収納率の向上に取り組んだことで，徐々に余力を残す結果となった。</a:t>
          </a:r>
          <a:endParaRPr kumimoji="1" lang="en-US" altLang="ja-JP" sz="1100">
            <a:solidFill>
              <a:sysClr val="windowText" lastClr="000000"/>
            </a:solidFill>
            <a:latin typeface="+mn-lt"/>
            <a:ea typeface="ＭＳ ゴシック" pitchFamily="49"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n-lt"/>
              <a:ea typeface="ＭＳ ゴシック" pitchFamily="49" charset="-128"/>
            </a:rPr>
            <a:t>　平成</a:t>
          </a:r>
          <a:r>
            <a:rPr kumimoji="1" lang="en-US" altLang="ja-JP" sz="1100">
              <a:solidFill>
                <a:sysClr val="windowText" lastClr="000000"/>
              </a:solidFill>
              <a:latin typeface="+mn-lt"/>
              <a:ea typeface="ＭＳ ゴシック" pitchFamily="49" charset="-128"/>
            </a:rPr>
            <a:t>28</a:t>
          </a:r>
          <a:r>
            <a:rPr kumimoji="1" lang="ja-JP" altLang="en-US" sz="1100">
              <a:solidFill>
                <a:sysClr val="windowText" lastClr="000000"/>
              </a:solidFill>
              <a:latin typeface="+mn-lt"/>
              <a:ea typeface="ＭＳ ゴシック" pitchFamily="49" charset="-128"/>
            </a:rPr>
            <a:t>年度は，平成</a:t>
          </a:r>
          <a:r>
            <a:rPr kumimoji="1" lang="en-US" altLang="ja-JP" sz="1100">
              <a:solidFill>
                <a:sysClr val="windowText" lastClr="000000"/>
              </a:solidFill>
              <a:latin typeface="+mn-lt"/>
              <a:ea typeface="ＭＳ ゴシック" pitchFamily="49" charset="-128"/>
            </a:rPr>
            <a:t>28</a:t>
          </a:r>
          <a:r>
            <a:rPr kumimoji="1" lang="ja-JP" altLang="en-US" sz="1100">
              <a:solidFill>
                <a:sysClr val="windowText" lastClr="000000"/>
              </a:solidFill>
              <a:latin typeface="+mn-lt"/>
              <a:ea typeface="ＭＳ ゴシック" pitchFamily="49" charset="-128"/>
            </a:rPr>
            <a:t>年熊本地震による災害復旧のため歳出額は増加したものの，災害復旧を優先したことで，単独事業費が減少し，実質収支額が増加した結果，</a:t>
          </a:r>
          <a:r>
            <a:rPr kumimoji="1" lang="ja-JP" altLang="ja-JP" sz="1100">
              <a:solidFill>
                <a:sysClr val="windowText" lastClr="000000"/>
              </a:solidFill>
              <a:effectLst/>
              <a:latin typeface="+mn-lt"/>
              <a:ea typeface="+mn-ea"/>
              <a:cs typeface="+mn-cs"/>
            </a:rPr>
            <a:t>実質単年度収支は黒字と</a:t>
          </a:r>
          <a:r>
            <a:rPr kumimoji="1" lang="ja-JP" altLang="en-US" sz="1100">
              <a:solidFill>
                <a:sysClr val="windowText" lastClr="000000"/>
              </a:solidFill>
              <a:effectLst/>
              <a:latin typeface="+mn-lt"/>
              <a:ea typeface="+mn-ea"/>
              <a:cs typeface="+mn-cs"/>
            </a:rPr>
            <a:t>なった。</a:t>
          </a:r>
          <a:endParaRPr kumimoji="1" lang="en-US" altLang="ja-JP" sz="110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en-US" sz="1100">
              <a:solidFill>
                <a:sysClr val="windowText" lastClr="000000"/>
              </a:solidFill>
              <a:latin typeface="+mn-lt"/>
              <a:ea typeface="ＭＳ ゴシック" pitchFamily="49" charset="-128"/>
            </a:rPr>
            <a:t>しかし，今後は，災害復旧事業債の償還に伴い，財政調整基金を繰り入ることも見込まれ，厳しい財政運営になることが見込まれる</a:t>
          </a:r>
          <a:r>
            <a:rPr kumimoji="1" lang="ja-JP" altLang="en-US" sz="1100">
              <a:latin typeface="+mn-lt"/>
              <a:ea typeface="ＭＳ ゴシック" pitchFamily="49" charset="-128"/>
            </a:rPr>
            <a:t>。</a:t>
          </a:r>
          <a:endParaRPr kumimoji="1" lang="en-US" altLang="ja-JP" sz="1100">
            <a:latin typeface="+mn-lt"/>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300">
              <a:solidFill>
                <a:sysClr val="windowText" lastClr="000000"/>
              </a:solidFill>
              <a:latin typeface="+mn-lt"/>
              <a:ea typeface="ＭＳ ゴシック" pitchFamily="49" charset="-128"/>
            </a:rPr>
            <a:t>全会計赤字はなく，良好な運営を行っているといえる。</a:t>
          </a:r>
          <a:endParaRPr kumimoji="1" lang="en-US" altLang="ja-JP" sz="1300">
            <a:solidFill>
              <a:sysClr val="windowText" lastClr="000000"/>
            </a:solidFill>
            <a:latin typeface="+mn-lt"/>
            <a:ea typeface="ＭＳ ゴシック" pitchFamily="49" charset="-128"/>
          </a:endParaRPr>
        </a:p>
        <a:p>
          <a:r>
            <a:rPr kumimoji="1" lang="ja-JP" altLang="en-US" sz="1300">
              <a:solidFill>
                <a:sysClr val="windowText" lastClr="000000"/>
              </a:solidFill>
              <a:latin typeface="+mn-lt"/>
              <a:ea typeface="ＭＳ ゴシック" pitchFamily="49" charset="-128"/>
            </a:rPr>
            <a:t>　一般会計においては，歳入が前年度比</a:t>
          </a:r>
          <a:r>
            <a:rPr kumimoji="1" lang="en-US" altLang="ja-JP" sz="1300">
              <a:solidFill>
                <a:sysClr val="windowText" lastClr="000000"/>
              </a:solidFill>
              <a:latin typeface="+mn-lt"/>
              <a:ea typeface="ＭＳ ゴシック" pitchFamily="49" charset="-128"/>
            </a:rPr>
            <a:t>4,050,224</a:t>
          </a:r>
          <a:r>
            <a:rPr kumimoji="1" lang="ja-JP" altLang="en-US" sz="1300">
              <a:solidFill>
                <a:sysClr val="windowText" lastClr="000000"/>
              </a:solidFill>
              <a:latin typeface="+mn-lt"/>
              <a:ea typeface="ＭＳ ゴシック" pitchFamily="49" charset="-128"/>
            </a:rPr>
            <a:t>千円の増額，歳出が前年度比</a:t>
          </a:r>
          <a:r>
            <a:rPr kumimoji="1" lang="en-US" altLang="ja-JP" sz="1300">
              <a:solidFill>
                <a:sysClr val="windowText" lastClr="000000"/>
              </a:solidFill>
              <a:latin typeface="+mn-lt"/>
              <a:ea typeface="ＭＳ ゴシック" pitchFamily="49" charset="-128"/>
            </a:rPr>
            <a:t>3,562,557</a:t>
          </a:r>
          <a:r>
            <a:rPr kumimoji="1" lang="ja-JP" altLang="en-US" sz="1300">
              <a:solidFill>
                <a:sysClr val="windowText" lastClr="000000"/>
              </a:solidFill>
              <a:latin typeface="+mn-lt"/>
              <a:ea typeface="ＭＳ ゴシック" pitchFamily="49" charset="-128"/>
            </a:rPr>
            <a:t>千円の増額決算となった。</a:t>
          </a:r>
          <a:endParaRPr kumimoji="1" lang="en-US" altLang="ja-JP" sz="1300">
            <a:solidFill>
              <a:sysClr val="windowText" lastClr="000000"/>
            </a:solidFill>
            <a:latin typeface="+mn-lt"/>
            <a:ea typeface="ＭＳ ゴシック" pitchFamily="49" charset="-128"/>
          </a:endParaRPr>
        </a:p>
        <a:p>
          <a:r>
            <a:rPr kumimoji="1" lang="ja-JP" altLang="en-US" sz="1300">
              <a:solidFill>
                <a:sysClr val="windowText" lastClr="000000"/>
              </a:solidFill>
              <a:latin typeface="+mn-lt"/>
              <a:ea typeface="ＭＳ ゴシック" pitchFamily="49" charset="-128"/>
            </a:rPr>
            <a:t>　歳入が増額となった主な要因は，平成</a:t>
          </a:r>
          <a:r>
            <a:rPr kumimoji="1" lang="en-US" altLang="ja-JP" sz="1300">
              <a:solidFill>
                <a:sysClr val="windowText" lastClr="000000"/>
              </a:solidFill>
              <a:latin typeface="+mn-lt"/>
              <a:ea typeface="ＭＳ ゴシック" pitchFamily="49" charset="-128"/>
            </a:rPr>
            <a:t>28</a:t>
          </a:r>
          <a:r>
            <a:rPr kumimoji="1" lang="ja-JP" altLang="en-US" sz="1300">
              <a:solidFill>
                <a:sysClr val="windowText" lastClr="000000"/>
              </a:solidFill>
              <a:latin typeface="+mn-lt"/>
              <a:ea typeface="ＭＳ ゴシック" pitchFamily="49" charset="-128"/>
            </a:rPr>
            <a:t>年熊本地震により災害復旧事業債の発行が多額となったことや特別交付税が大幅に増額となったこと等があり，歳出が増額となった主な要因は，平成</a:t>
          </a:r>
          <a:r>
            <a:rPr kumimoji="1" lang="en-US" altLang="ja-JP" sz="1300">
              <a:solidFill>
                <a:sysClr val="windowText" lastClr="000000"/>
              </a:solidFill>
              <a:latin typeface="+mn-lt"/>
              <a:ea typeface="ＭＳ ゴシック" pitchFamily="49" charset="-128"/>
            </a:rPr>
            <a:t>28</a:t>
          </a:r>
          <a:r>
            <a:rPr kumimoji="1" lang="ja-JP" altLang="en-US" sz="1300">
              <a:solidFill>
                <a:sysClr val="windowText" lastClr="000000"/>
              </a:solidFill>
              <a:latin typeface="+mn-lt"/>
              <a:ea typeface="ＭＳ ゴシック" pitchFamily="49" charset="-128"/>
            </a:rPr>
            <a:t>年</a:t>
          </a:r>
          <a:r>
            <a:rPr kumimoji="1" lang="ja-JP" altLang="ja-JP" sz="1300">
              <a:solidFill>
                <a:sysClr val="windowText" lastClr="000000"/>
              </a:solidFill>
              <a:effectLst/>
              <a:latin typeface="+mn-lt"/>
              <a:ea typeface="+mn-ea"/>
              <a:cs typeface="+mn-cs"/>
            </a:rPr>
            <a:t>熊本地震によ</a:t>
          </a:r>
          <a:r>
            <a:rPr kumimoji="1" lang="ja-JP" altLang="en-US" sz="1300">
              <a:solidFill>
                <a:sysClr val="windowText" lastClr="000000"/>
              </a:solidFill>
              <a:effectLst/>
              <a:latin typeface="+mn-lt"/>
              <a:ea typeface="+mn-ea"/>
              <a:cs typeface="+mn-cs"/>
            </a:rPr>
            <a:t>る</a:t>
          </a:r>
          <a:r>
            <a:rPr kumimoji="1" lang="ja-JP" altLang="ja-JP" sz="1300">
              <a:solidFill>
                <a:sysClr val="windowText" lastClr="000000"/>
              </a:solidFill>
              <a:effectLst/>
              <a:latin typeface="+mn-lt"/>
              <a:ea typeface="+mn-ea"/>
              <a:cs typeface="+mn-cs"/>
            </a:rPr>
            <a:t>災害復旧</a:t>
          </a:r>
          <a:r>
            <a:rPr kumimoji="1" lang="ja-JP" altLang="en-US" sz="1300">
              <a:solidFill>
                <a:sysClr val="windowText" lastClr="000000"/>
              </a:solidFill>
              <a:effectLst/>
              <a:latin typeface="+mn-lt"/>
              <a:ea typeface="+mn-ea"/>
              <a:cs typeface="+mn-cs"/>
            </a:rPr>
            <a:t>事業の増加のほか，防災センターの建設や小中学校における非構造部材の耐震改修等による増加が挙げられる。</a:t>
          </a:r>
          <a:endParaRPr kumimoji="1" lang="en-US" altLang="ja-JP" sz="1300">
            <a:solidFill>
              <a:sysClr val="windowText" lastClr="000000"/>
            </a:solidFill>
            <a:effectLst/>
            <a:latin typeface="+mn-lt"/>
            <a:ea typeface="+mn-ea"/>
            <a:cs typeface="+mn-cs"/>
          </a:endParaRPr>
        </a:p>
        <a:p>
          <a:r>
            <a:rPr kumimoji="1" lang="ja-JP" altLang="en-US" sz="1300">
              <a:solidFill>
                <a:sysClr val="windowText" lastClr="000000"/>
              </a:solidFill>
              <a:effectLst/>
              <a:latin typeface="+mn-lt"/>
              <a:ea typeface="+mn-ea"/>
              <a:cs typeface="+mn-cs"/>
            </a:rPr>
            <a:t>　平成</a:t>
          </a:r>
          <a:r>
            <a:rPr kumimoji="1" lang="en-US" altLang="ja-JP" sz="1300">
              <a:solidFill>
                <a:sysClr val="windowText" lastClr="000000"/>
              </a:solidFill>
              <a:effectLst/>
              <a:latin typeface="+mn-lt"/>
              <a:ea typeface="+mn-ea"/>
              <a:cs typeface="+mn-cs"/>
            </a:rPr>
            <a:t>29</a:t>
          </a:r>
          <a:r>
            <a:rPr kumimoji="1" lang="ja-JP" altLang="en-US" sz="1300">
              <a:solidFill>
                <a:sysClr val="windowText" lastClr="000000"/>
              </a:solidFill>
              <a:effectLst/>
              <a:latin typeface="+mn-lt"/>
              <a:ea typeface="+mn-ea"/>
              <a:cs typeface="+mn-cs"/>
            </a:rPr>
            <a:t>年度以降も災害復旧・復興に多額の財源が必要となる見込みであり，今後は，財政調整基金を繰り入ることも見込まれ，厳しい財政運営になることが見込まれる。</a:t>
          </a:r>
        </a:p>
        <a:p>
          <a:r>
            <a:rPr kumimoji="1" lang="ja-JP" altLang="en-US" sz="1300">
              <a:solidFill>
                <a:sysClr val="windowText" lastClr="000000"/>
              </a:solidFill>
              <a:effectLst/>
              <a:latin typeface="+mn-lt"/>
              <a:ea typeface="+mn-ea"/>
              <a:cs typeface="+mn-cs"/>
            </a:rPr>
            <a:t>　</a:t>
          </a:r>
          <a:endParaRPr kumimoji="1" lang="en-US" altLang="ja-JP" sz="1300">
            <a:solidFill>
              <a:sysClr val="windowText" lastClr="000000"/>
            </a:solidFill>
            <a:effectLst/>
            <a:latin typeface="ＭＳ ゴシック" pitchFamily="49" charset="-128"/>
            <a:ea typeface="ＭＳ ゴシック"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113_&#23431;&#22303;&#24066;_2016(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H24</v>
          </cell>
          <cell r="L50" t="str">
            <v>H25</v>
          </cell>
          <cell r="M50" t="str">
            <v>H26</v>
          </cell>
          <cell r="N50" t="str">
            <v>H27</v>
          </cell>
          <cell r="O50" t="str">
            <v>H28</v>
          </cell>
        </row>
        <row r="51">
          <cell r="G51" t="str">
            <v>当該団体値</v>
          </cell>
          <cell r="N51">
            <v>33.700000000000003</v>
          </cell>
        </row>
        <row r="53">
          <cell r="N53">
            <v>53.2</v>
          </cell>
        </row>
        <row r="55">
          <cell r="G55" t="str">
            <v>類似団体内平均値</v>
          </cell>
          <cell r="N55">
            <v>58.5</v>
          </cell>
        </row>
        <row r="57">
          <cell r="N57">
            <v>52.9</v>
          </cell>
        </row>
        <row r="72">
          <cell r="K72" t="str">
            <v>H24</v>
          </cell>
          <cell r="L72" t="str">
            <v>H25</v>
          </cell>
          <cell r="M72" t="str">
            <v>H26</v>
          </cell>
          <cell r="N72" t="str">
            <v>H27</v>
          </cell>
          <cell r="O72" t="str">
            <v>H28</v>
          </cell>
        </row>
        <row r="73">
          <cell r="G73" t="str">
            <v>当該団体値</v>
          </cell>
          <cell r="K73">
            <v>54.2</v>
          </cell>
          <cell r="L73">
            <v>52.9</v>
          </cell>
          <cell r="M73">
            <v>40.9</v>
          </cell>
          <cell r="N73">
            <v>33.700000000000003</v>
          </cell>
          <cell r="O73">
            <v>35.6</v>
          </cell>
        </row>
        <row r="75">
          <cell r="K75">
            <v>14.3</v>
          </cell>
          <cell r="L75">
            <v>12.3</v>
          </cell>
          <cell r="M75">
            <v>10.3</v>
          </cell>
          <cell r="N75">
            <v>9.5</v>
          </cell>
          <cell r="O75">
            <v>9.8000000000000007</v>
          </cell>
        </row>
        <row r="77">
          <cell r="G77" t="str">
            <v>類似団体内平均値</v>
          </cell>
          <cell r="K77">
            <v>76.2</v>
          </cell>
          <cell r="L77">
            <v>65.3</v>
          </cell>
          <cell r="M77">
            <v>60.8</v>
          </cell>
          <cell r="N77">
            <v>58.5</v>
          </cell>
          <cell r="O77">
            <v>36.6</v>
          </cell>
        </row>
        <row r="79">
          <cell r="K79">
            <v>12.8</v>
          </cell>
          <cell r="L79">
            <v>12</v>
          </cell>
          <cell r="M79">
            <v>11.1</v>
          </cell>
          <cell r="N79">
            <v>10.7</v>
          </cell>
          <cell r="O79">
            <v>9.1999999999999993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59" t="s">
        <v>64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60" t="s">
        <v>66</v>
      </c>
      <c r="C3" s="361"/>
      <c r="D3" s="361"/>
      <c r="E3" s="362"/>
      <c r="F3" s="362"/>
      <c r="G3" s="362"/>
      <c r="H3" s="362"/>
      <c r="I3" s="362"/>
      <c r="J3" s="362"/>
      <c r="K3" s="362"/>
      <c r="L3" s="362" t="s">
        <v>67</v>
      </c>
      <c r="M3" s="362"/>
      <c r="N3" s="362"/>
      <c r="O3" s="362"/>
      <c r="P3" s="362"/>
      <c r="Q3" s="362"/>
      <c r="R3" s="369"/>
      <c r="S3" s="369"/>
      <c r="T3" s="369"/>
      <c r="U3" s="369"/>
      <c r="V3" s="370"/>
      <c r="W3" s="344" t="s">
        <v>68</v>
      </c>
      <c r="X3" s="345"/>
      <c r="Y3" s="345"/>
      <c r="Z3" s="345"/>
      <c r="AA3" s="345"/>
      <c r="AB3" s="361"/>
      <c r="AC3" s="369" t="s">
        <v>69</v>
      </c>
      <c r="AD3" s="345"/>
      <c r="AE3" s="345"/>
      <c r="AF3" s="345"/>
      <c r="AG3" s="345"/>
      <c r="AH3" s="345"/>
      <c r="AI3" s="345"/>
      <c r="AJ3" s="345"/>
      <c r="AK3" s="345"/>
      <c r="AL3" s="346"/>
      <c r="AM3" s="344" t="s">
        <v>70</v>
      </c>
      <c r="AN3" s="345"/>
      <c r="AO3" s="345"/>
      <c r="AP3" s="345"/>
      <c r="AQ3" s="345"/>
      <c r="AR3" s="345"/>
      <c r="AS3" s="345"/>
      <c r="AT3" s="345"/>
      <c r="AU3" s="345"/>
      <c r="AV3" s="345"/>
      <c r="AW3" s="345"/>
      <c r="AX3" s="346"/>
      <c r="AY3" s="381" t="s">
        <v>1</v>
      </c>
      <c r="AZ3" s="382"/>
      <c r="BA3" s="382"/>
      <c r="BB3" s="382"/>
      <c r="BC3" s="382"/>
      <c r="BD3" s="382"/>
      <c r="BE3" s="382"/>
      <c r="BF3" s="382"/>
      <c r="BG3" s="382"/>
      <c r="BH3" s="382"/>
      <c r="BI3" s="382"/>
      <c r="BJ3" s="382"/>
      <c r="BK3" s="382"/>
      <c r="BL3" s="382"/>
      <c r="BM3" s="383"/>
      <c r="BN3" s="344" t="s">
        <v>71</v>
      </c>
      <c r="BO3" s="345"/>
      <c r="BP3" s="345"/>
      <c r="BQ3" s="345"/>
      <c r="BR3" s="345"/>
      <c r="BS3" s="345"/>
      <c r="BT3" s="345"/>
      <c r="BU3" s="346"/>
      <c r="BV3" s="344" t="s">
        <v>72</v>
      </c>
      <c r="BW3" s="345"/>
      <c r="BX3" s="345"/>
      <c r="BY3" s="345"/>
      <c r="BZ3" s="345"/>
      <c r="CA3" s="345"/>
      <c r="CB3" s="345"/>
      <c r="CC3" s="346"/>
      <c r="CD3" s="381" t="s">
        <v>1</v>
      </c>
      <c r="CE3" s="382"/>
      <c r="CF3" s="382"/>
      <c r="CG3" s="382"/>
      <c r="CH3" s="382"/>
      <c r="CI3" s="382"/>
      <c r="CJ3" s="382"/>
      <c r="CK3" s="382"/>
      <c r="CL3" s="382"/>
      <c r="CM3" s="382"/>
      <c r="CN3" s="382"/>
      <c r="CO3" s="382"/>
      <c r="CP3" s="382"/>
      <c r="CQ3" s="382"/>
      <c r="CR3" s="382"/>
      <c r="CS3" s="383"/>
      <c r="CT3" s="344" t="s">
        <v>73</v>
      </c>
      <c r="CU3" s="345"/>
      <c r="CV3" s="345"/>
      <c r="CW3" s="345"/>
      <c r="CX3" s="345"/>
      <c r="CY3" s="345"/>
      <c r="CZ3" s="345"/>
      <c r="DA3" s="346"/>
      <c r="DB3" s="344" t="s">
        <v>74</v>
      </c>
      <c r="DC3" s="345"/>
      <c r="DD3" s="345"/>
      <c r="DE3" s="345"/>
      <c r="DF3" s="345"/>
      <c r="DG3" s="345"/>
      <c r="DH3" s="345"/>
      <c r="DI3" s="346"/>
      <c r="DJ3" s="139"/>
      <c r="DK3" s="139"/>
      <c r="DL3" s="139"/>
      <c r="DM3" s="139"/>
      <c r="DN3" s="139"/>
      <c r="DO3" s="139"/>
    </row>
    <row r="4" spans="1:119" ht="18.75" customHeight="1" x14ac:dyDescent="0.15">
      <c r="A4" s="140"/>
      <c r="B4" s="363"/>
      <c r="C4" s="364"/>
      <c r="D4" s="364"/>
      <c r="E4" s="365"/>
      <c r="F4" s="365"/>
      <c r="G4" s="365"/>
      <c r="H4" s="365"/>
      <c r="I4" s="365"/>
      <c r="J4" s="365"/>
      <c r="K4" s="365"/>
      <c r="L4" s="365"/>
      <c r="M4" s="365"/>
      <c r="N4" s="365"/>
      <c r="O4" s="365"/>
      <c r="P4" s="365"/>
      <c r="Q4" s="365"/>
      <c r="R4" s="371"/>
      <c r="S4" s="371"/>
      <c r="T4" s="371"/>
      <c r="U4" s="371"/>
      <c r="V4" s="372"/>
      <c r="W4" s="375"/>
      <c r="X4" s="376"/>
      <c r="Y4" s="376"/>
      <c r="Z4" s="376"/>
      <c r="AA4" s="376"/>
      <c r="AB4" s="364"/>
      <c r="AC4" s="371"/>
      <c r="AD4" s="376"/>
      <c r="AE4" s="376"/>
      <c r="AF4" s="376"/>
      <c r="AG4" s="376"/>
      <c r="AH4" s="376"/>
      <c r="AI4" s="376"/>
      <c r="AJ4" s="376"/>
      <c r="AK4" s="376"/>
      <c r="AL4" s="379"/>
      <c r="AM4" s="377"/>
      <c r="AN4" s="378"/>
      <c r="AO4" s="378"/>
      <c r="AP4" s="378"/>
      <c r="AQ4" s="378"/>
      <c r="AR4" s="378"/>
      <c r="AS4" s="378"/>
      <c r="AT4" s="378"/>
      <c r="AU4" s="378"/>
      <c r="AV4" s="378"/>
      <c r="AW4" s="378"/>
      <c r="AX4" s="380"/>
      <c r="AY4" s="347" t="s">
        <v>75</v>
      </c>
      <c r="AZ4" s="348"/>
      <c r="BA4" s="348"/>
      <c r="BB4" s="348"/>
      <c r="BC4" s="348"/>
      <c r="BD4" s="348"/>
      <c r="BE4" s="348"/>
      <c r="BF4" s="348"/>
      <c r="BG4" s="348"/>
      <c r="BH4" s="348"/>
      <c r="BI4" s="348"/>
      <c r="BJ4" s="348"/>
      <c r="BK4" s="348"/>
      <c r="BL4" s="348"/>
      <c r="BM4" s="349"/>
      <c r="BN4" s="350">
        <v>19485647</v>
      </c>
      <c r="BO4" s="351"/>
      <c r="BP4" s="351"/>
      <c r="BQ4" s="351"/>
      <c r="BR4" s="351"/>
      <c r="BS4" s="351"/>
      <c r="BT4" s="351"/>
      <c r="BU4" s="352"/>
      <c r="BV4" s="350">
        <v>15435423</v>
      </c>
      <c r="BW4" s="351"/>
      <c r="BX4" s="351"/>
      <c r="BY4" s="351"/>
      <c r="BZ4" s="351"/>
      <c r="CA4" s="351"/>
      <c r="CB4" s="351"/>
      <c r="CC4" s="352"/>
      <c r="CD4" s="353" t="s">
        <v>76</v>
      </c>
      <c r="CE4" s="354"/>
      <c r="CF4" s="354"/>
      <c r="CG4" s="354"/>
      <c r="CH4" s="354"/>
      <c r="CI4" s="354"/>
      <c r="CJ4" s="354"/>
      <c r="CK4" s="354"/>
      <c r="CL4" s="354"/>
      <c r="CM4" s="354"/>
      <c r="CN4" s="354"/>
      <c r="CO4" s="354"/>
      <c r="CP4" s="354"/>
      <c r="CQ4" s="354"/>
      <c r="CR4" s="354"/>
      <c r="CS4" s="355"/>
      <c r="CT4" s="356">
        <v>7.9</v>
      </c>
      <c r="CU4" s="357"/>
      <c r="CV4" s="357"/>
      <c r="CW4" s="357"/>
      <c r="CX4" s="357"/>
      <c r="CY4" s="357"/>
      <c r="CZ4" s="357"/>
      <c r="DA4" s="358"/>
      <c r="DB4" s="356">
        <v>6.2</v>
      </c>
      <c r="DC4" s="357"/>
      <c r="DD4" s="357"/>
      <c r="DE4" s="357"/>
      <c r="DF4" s="357"/>
      <c r="DG4" s="357"/>
      <c r="DH4" s="357"/>
      <c r="DI4" s="358"/>
      <c r="DJ4" s="139"/>
      <c r="DK4" s="139"/>
      <c r="DL4" s="139"/>
      <c r="DM4" s="139"/>
      <c r="DN4" s="139"/>
      <c r="DO4" s="139"/>
    </row>
    <row r="5" spans="1:119" ht="18.75" customHeight="1" x14ac:dyDescent="0.15">
      <c r="A5" s="140"/>
      <c r="B5" s="366"/>
      <c r="C5" s="367"/>
      <c r="D5" s="367"/>
      <c r="E5" s="368"/>
      <c r="F5" s="368"/>
      <c r="G5" s="368"/>
      <c r="H5" s="368"/>
      <c r="I5" s="368"/>
      <c r="J5" s="368"/>
      <c r="K5" s="368"/>
      <c r="L5" s="368"/>
      <c r="M5" s="368"/>
      <c r="N5" s="368"/>
      <c r="O5" s="368"/>
      <c r="P5" s="368"/>
      <c r="Q5" s="368"/>
      <c r="R5" s="373"/>
      <c r="S5" s="373"/>
      <c r="T5" s="373"/>
      <c r="U5" s="373"/>
      <c r="V5" s="374"/>
      <c r="W5" s="377"/>
      <c r="X5" s="378"/>
      <c r="Y5" s="378"/>
      <c r="Z5" s="378"/>
      <c r="AA5" s="378"/>
      <c r="AB5" s="367"/>
      <c r="AC5" s="373"/>
      <c r="AD5" s="378"/>
      <c r="AE5" s="378"/>
      <c r="AF5" s="378"/>
      <c r="AG5" s="378"/>
      <c r="AH5" s="378"/>
      <c r="AI5" s="378"/>
      <c r="AJ5" s="378"/>
      <c r="AK5" s="378"/>
      <c r="AL5" s="380"/>
      <c r="AM5" s="416" t="s">
        <v>77</v>
      </c>
      <c r="AN5" s="417"/>
      <c r="AO5" s="417"/>
      <c r="AP5" s="417"/>
      <c r="AQ5" s="417"/>
      <c r="AR5" s="417"/>
      <c r="AS5" s="417"/>
      <c r="AT5" s="418"/>
      <c r="AU5" s="419" t="s">
        <v>78</v>
      </c>
      <c r="AV5" s="420"/>
      <c r="AW5" s="420"/>
      <c r="AX5" s="420"/>
      <c r="AY5" s="421" t="s">
        <v>79</v>
      </c>
      <c r="AZ5" s="422"/>
      <c r="BA5" s="422"/>
      <c r="BB5" s="422"/>
      <c r="BC5" s="422"/>
      <c r="BD5" s="422"/>
      <c r="BE5" s="422"/>
      <c r="BF5" s="422"/>
      <c r="BG5" s="422"/>
      <c r="BH5" s="422"/>
      <c r="BI5" s="422"/>
      <c r="BJ5" s="422"/>
      <c r="BK5" s="422"/>
      <c r="BL5" s="422"/>
      <c r="BM5" s="423"/>
      <c r="BN5" s="387">
        <v>18396884</v>
      </c>
      <c r="BO5" s="388"/>
      <c r="BP5" s="388"/>
      <c r="BQ5" s="388"/>
      <c r="BR5" s="388"/>
      <c r="BS5" s="388"/>
      <c r="BT5" s="388"/>
      <c r="BU5" s="389"/>
      <c r="BV5" s="387">
        <v>14834327</v>
      </c>
      <c r="BW5" s="388"/>
      <c r="BX5" s="388"/>
      <c r="BY5" s="388"/>
      <c r="BZ5" s="388"/>
      <c r="CA5" s="388"/>
      <c r="CB5" s="388"/>
      <c r="CC5" s="389"/>
      <c r="CD5" s="390" t="s">
        <v>80</v>
      </c>
      <c r="CE5" s="391"/>
      <c r="CF5" s="391"/>
      <c r="CG5" s="391"/>
      <c r="CH5" s="391"/>
      <c r="CI5" s="391"/>
      <c r="CJ5" s="391"/>
      <c r="CK5" s="391"/>
      <c r="CL5" s="391"/>
      <c r="CM5" s="391"/>
      <c r="CN5" s="391"/>
      <c r="CO5" s="391"/>
      <c r="CP5" s="391"/>
      <c r="CQ5" s="391"/>
      <c r="CR5" s="391"/>
      <c r="CS5" s="392"/>
      <c r="CT5" s="384">
        <v>94.8</v>
      </c>
      <c r="CU5" s="385"/>
      <c r="CV5" s="385"/>
      <c r="CW5" s="385"/>
      <c r="CX5" s="385"/>
      <c r="CY5" s="385"/>
      <c r="CZ5" s="385"/>
      <c r="DA5" s="386"/>
      <c r="DB5" s="384">
        <v>94</v>
      </c>
      <c r="DC5" s="385"/>
      <c r="DD5" s="385"/>
      <c r="DE5" s="385"/>
      <c r="DF5" s="385"/>
      <c r="DG5" s="385"/>
      <c r="DH5" s="385"/>
      <c r="DI5" s="386"/>
      <c r="DJ5" s="139"/>
      <c r="DK5" s="139"/>
      <c r="DL5" s="139"/>
      <c r="DM5" s="139"/>
      <c r="DN5" s="139"/>
      <c r="DO5" s="139"/>
    </row>
    <row r="6" spans="1:119" ht="18.75" customHeight="1" x14ac:dyDescent="0.15">
      <c r="A6" s="140"/>
      <c r="B6" s="393" t="s">
        <v>81</v>
      </c>
      <c r="C6" s="394"/>
      <c r="D6" s="394"/>
      <c r="E6" s="395"/>
      <c r="F6" s="395"/>
      <c r="G6" s="395"/>
      <c r="H6" s="395"/>
      <c r="I6" s="395"/>
      <c r="J6" s="395"/>
      <c r="K6" s="395"/>
      <c r="L6" s="395" t="s">
        <v>82</v>
      </c>
      <c r="M6" s="395"/>
      <c r="N6" s="395"/>
      <c r="O6" s="395"/>
      <c r="P6" s="395"/>
      <c r="Q6" s="395"/>
      <c r="R6" s="399"/>
      <c r="S6" s="399"/>
      <c r="T6" s="399"/>
      <c r="U6" s="399"/>
      <c r="V6" s="400"/>
      <c r="W6" s="403" t="s">
        <v>83</v>
      </c>
      <c r="X6" s="404"/>
      <c r="Y6" s="404"/>
      <c r="Z6" s="404"/>
      <c r="AA6" s="404"/>
      <c r="AB6" s="394"/>
      <c r="AC6" s="407" t="s">
        <v>84</v>
      </c>
      <c r="AD6" s="408"/>
      <c r="AE6" s="408"/>
      <c r="AF6" s="408"/>
      <c r="AG6" s="408"/>
      <c r="AH6" s="408"/>
      <c r="AI6" s="408"/>
      <c r="AJ6" s="408"/>
      <c r="AK6" s="408"/>
      <c r="AL6" s="409"/>
      <c r="AM6" s="416" t="s">
        <v>85</v>
      </c>
      <c r="AN6" s="417"/>
      <c r="AO6" s="417"/>
      <c r="AP6" s="417"/>
      <c r="AQ6" s="417"/>
      <c r="AR6" s="417"/>
      <c r="AS6" s="417"/>
      <c r="AT6" s="418"/>
      <c r="AU6" s="419" t="s">
        <v>78</v>
      </c>
      <c r="AV6" s="420"/>
      <c r="AW6" s="420"/>
      <c r="AX6" s="420"/>
      <c r="AY6" s="421" t="s">
        <v>86</v>
      </c>
      <c r="AZ6" s="422"/>
      <c r="BA6" s="422"/>
      <c r="BB6" s="422"/>
      <c r="BC6" s="422"/>
      <c r="BD6" s="422"/>
      <c r="BE6" s="422"/>
      <c r="BF6" s="422"/>
      <c r="BG6" s="422"/>
      <c r="BH6" s="422"/>
      <c r="BI6" s="422"/>
      <c r="BJ6" s="422"/>
      <c r="BK6" s="422"/>
      <c r="BL6" s="422"/>
      <c r="BM6" s="423"/>
      <c r="BN6" s="387">
        <v>1088763</v>
      </c>
      <c r="BO6" s="388"/>
      <c r="BP6" s="388"/>
      <c r="BQ6" s="388"/>
      <c r="BR6" s="388"/>
      <c r="BS6" s="388"/>
      <c r="BT6" s="388"/>
      <c r="BU6" s="389"/>
      <c r="BV6" s="387">
        <v>601096</v>
      </c>
      <c r="BW6" s="388"/>
      <c r="BX6" s="388"/>
      <c r="BY6" s="388"/>
      <c r="BZ6" s="388"/>
      <c r="CA6" s="388"/>
      <c r="CB6" s="388"/>
      <c r="CC6" s="389"/>
      <c r="CD6" s="390" t="s">
        <v>87</v>
      </c>
      <c r="CE6" s="391"/>
      <c r="CF6" s="391"/>
      <c r="CG6" s="391"/>
      <c r="CH6" s="391"/>
      <c r="CI6" s="391"/>
      <c r="CJ6" s="391"/>
      <c r="CK6" s="391"/>
      <c r="CL6" s="391"/>
      <c r="CM6" s="391"/>
      <c r="CN6" s="391"/>
      <c r="CO6" s="391"/>
      <c r="CP6" s="391"/>
      <c r="CQ6" s="391"/>
      <c r="CR6" s="391"/>
      <c r="CS6" s="392"/>
      <c r="CT6" s="424">
        <v>100.4</v>
      </c>
      <c r="CU6" s="425"/>
      <c r="CV6" s="425"/>
      <c r="CW6" s="425"/>
      <c r="CX6" s="425"/>
      <c r="CY6" s="425"/>
      <c r="CZ6" s="425"/>
      <c r="DA6" s="426"/>
      <c r="DB6" s="424">
        <v>100</v>
      </c>
      <c r="DC6" s="425"/>
      <c r="DD6" s="425"/>
      <c r="DE6" s="425"/>
      <c r="DF6" s="425"/>
      <c r="DG6" s="425"/>
      <c r="DH6" s="425"/>
      <c r="DI6" s="426"/>
      <c r="DJ6" s="139"/>
      <c r="DK6" s="139"/>
      <c r="DL6" s="139"/>
      <c r="DM6" s="139"/>
      <c r="DN6" s="139"/>
      <c r="DO6" s="139"/>
    </row>
    <row r="7" spans="1:119" ht="18.75" customHeight="1" x14ac:dyDescent="0.15">
      <c r="A7" s="140"/>
      <c r="B7" s="363"/>
      <c r="C7" s="364"/>
      <c r="D7" s="364"/>
      <c r="E7" s="365"/>
      <c r="F7" s="365"/>
      <c r="G7" s="365"/>
      <c r="H7" s="365"/>
      <c r="I7" s="365"/>
      <c r="J7" s="365"/>
      <c r="K7" s="365"/>
      <c r="L7" s="365"/>
      <c r="M7" s="365"/>
      <c r="N7" s="365"/>
      <c r="O7" s="365"/>
      <c r="P7" s="365"/>
      <c r="Q7" s="365"/>
      <c r="R7" s="371"/>
      <c r="S7" s="371"/>
      <c r="T7" s="371"/>
      <c r="U7" s="371"/>
      <c r="V7" s="372"/>
      <c r="W7" s="375"/>
      <c r="X7" s="376"/>
      <c r="Y7" s="376"/>
      <c r="Z7" s="376"/>
      <c r="AA7" s="376"/>
      <c r="AB7" s="364"/>
      <c r="AC7" s="410"/>
      <c r="AD7" s="411"/>
      <c r="AE7" s="411"/>
      <c r="AF7" s="411"/>
      <c r="AG7" s="411"/>
      <c r="AH7" s="411"/>
      <c r="AI7" s="411"/>
      <c r="AJ7" s="411"/>
      <c r="AK7" s="411"/>
      <c r="AL7" s="412"/>
      <c r="AM7" s="416" t="s">
        <v>88</v>
      </c>
      <c r="AN7" s="417"/>
      <c r="AO7" s="417"/>
      <c r="AP7" s="417"/>
      <c r="AQ7" s="417"/>
      <c r="AR7" s="417"/>
      <c r="AS7" s="417"/>
      <c r="AT7" s="418"/>
      <c r="AU7" s="419" t="s">
        <v>89</v>
      </c>
      <c r="AV7" s="420"/>
      <c r="AW7" s="420"/>
      <c r="AX7" s="420"/>
      <c r="AY7" s="421" t="s">
        <v>90</v>
      </c>
      <c r="AZ7" s="422"/>
      <c r="BA7" s="422"/>
      <c r="BB7" s="422"/>
      <c r="BC7" s="422"/>
      <c r="BD7" s="422"/>
      <c r="BE7" s="422"/>
      <c r="BF7" s="422"/>
      <c r="BG7" s="422"/>
      <c r="BH7" s="422"/>
      <c r="BI7" s="422"/>
      <c r="BJ7" s="422"/>
      <c r="BK7" s="422"/>
      <c r="BL7" s="422"/>
      <c r="BM7" s="423"/>
      <c r="BN7" s="387">
        <v>414149</v>
      </c>
      <c r="BO7" s="388"/>
      <c r="BP7" s="388"/>
      <c r="BQ7" s="388"/>
      <c r="BR7" s="388"/>
      <c r="BS7" s="388"/>
      <c r="BT7" s="388"/>
      <c r="BU7" s="389"/>
      <c r="BV7" s="387">
        <v>76779</v>
      </c>
      <c r="BW7" s="388"/>
      <c r="BX7" s="388"/>
      <c r="BY7" s="388"/>
      <c r="BZ7" s="388"/>
      <c r="CA7" s="388"/>
      <c r="CB7" s="388"/>
      <c r="CC7" s="389"/>
      <c r="CD7" s="390" t="s">
        <v>91</v>
      </c>
      <c r="CE7" s="391"/>
      <c r="CF7" s="391"/>
      <c r="CG7" s="391"/>
      <c r="CH7" s="391"/>
      <c r="CI7" s="391"/>
      <c r="CJ7" s="391"/>
      <c r="CK7" s="391"/>
      <c r="CL7" s="391"/>
      <c r="CM7" s="391"/>
      <c r="CN7" s="391"/>
      <c r="CO7" s="391"/>
      <c r="CP7" s="391"/>
      <c r="CQ7" s="391"/>
      <c r="CR7" s="391"/>
      <c r="CS7" s="392"/>
      <c r="CT7" s="387">
        <v>8536053</v>
      </c>
      <c r="CU7" s="388"/>
      <c r="CV7" s="388"/>
      <c r="CW7" s="388"/>
      <c r="CX7" s="388"/>
      <c r="CY7" s="388"/>
      <c r="CZ7" s="388"/>
      <c r="DA7" s="389"/>
      <c r="DB7" s="387">
        <v>8469517</v>
      </c>
      <c r="DC7" s="388"/>
      <c r="DD7" s="388"/>
      <c r="DE7" s="388"/>
      <c r="DF7" s="388"/>
      <c r="DG7" s="388"/>
      <c r="DH7" s="388"/>
      <c r="DI7" s="389"/>
      <c r="DJ7" s="139"/>
      <c r="DK7" s="139"/>
      <c r="DL7" s="139"/>
      <c r="DM7" s="139"/>
      <c r="DN7" s="139"/>
      <c r="DO7" s="139"/>
    </row>
    <row r="8" spans="1:119" ht="18.75" customHeight="1" thickBot="1" x14ac:dyDescent="0.2">
      <c r="A8" s="140"/>
      <c r="B8" s="396"/>
      <c r="C8" s="397"/>
      <c r="D8" s="397"/>
      <c r="E8" s="398"/>
      <c r="F8" s="398"/>
      <c r="G8" s="398"/>
      <c r="H8" s="398"/>
      <c r="I8" s="398"/>
      <c r="J8" s="398"/>
      <c r="K8" s="398"/>
      <c r="L8" s="398"/>
      <c r="M8" s="398"/>
      <c r="N8" s="398"/>
      <c r="O8" s="398"/>
      <c r="P8" s="398"/>
      <c r="Q8" s="398"/>
      <c r="R8" s="401"/>
      <c r="S8" s="401"/>
      <c r="T8" s="401"/>
      <c r="U8" s="401"/>
      <c r="V8" s="402"/>
      <c r="W8" s="405"/>
      <c r="X8" s="406"/>
      <c r="Y8" s="406"/>
      <c r="Z8" s="406"/>
      <c r="AA8" s="406"/>
      <c r="AB8" s="397"/>
      <c r="AC8" s="413"/>
      <c r="AD8" s="414"/>
      <c r="AE8" s="414"/>
      <c r="AF8" s="414"/>
      <c r="AG8" s="414"/>
      <c r="AH8" s="414"/>
      <c r="AI8" s="414"/>
      <c r="AJ8" s="414"/>
      <c r="AK8" s="414"/>
      <c r="AL8" s="415"/>
      <c r="AM8" s="416" t="s">
        <v>92</v>
      </c>
      <c r="AN8" s="417"/>
      <c r="AO8" s="417"/>
      <c r="AP8" s="417"/>
      <c r="AQ8" s="417"/>
      <c r="AR8" s="417"/>
      <c r="AS8" s="417"/>
      <c r="AT8" s="418"/>
      <c r="AU8" s="419" t="s">
        <v>93</v>
      </c>
      <c r="AV8" s="420"/>
      <c r="AW8" s="420"/>
      <c r="AX8" s="420"/>
      <c r="AY8" s="421" t="s">
        <v>94</v>
      </c>
      <c r="AZ8" s="422"/>
      <c r="BA8" s="422"/>
      <c r="BB8" s="422"/>
      <c r="BC8" s="422"/>
      <c r="BD8" s="422"/>
      <c r="BE8" s="422"/>
      <c r="BF8" s="422"/>
      <c r="BG8" s="422"/>
      <c r="BH8" s="422"/>
      <c r="BI8" s="422"/>
      <c r="BJ8" s="422"/>
      <c r="BK8" s="422"/>
      <c r="BL8" s="422"/>
      <c r="BM8" s="423"/>
      <c r="BN8" s="387">
        <v>674614</v>
      </c>
      <c r="BO8" s="388"/>
      <c r="BP8" s="388"/>
      <c r="BQ8" s="388"/>
      <c r="BR8" s="388"/>
      <c r="BS8" s="388"/>
      <c r="BT8" s="388"/>
      <c r="BU8" s="389"/>
      <c r="BV8" s="387">
        <v>524317</v>
      </c>
      <c r="BW8" s="388"/>
      <c r="BX8" s="388"/>
      <c r="BY8" s="388"/>
      <c r="BZ8" s="388"/>
      <c r="CA8" s="388"/>
      <c r="CB8" s="388"/>
      <c r="CC8" s="389"/>
      <c r="CD8" s="390" t="s">
        <v>95</v>
      </c>
      <c r="CE8" s="391"/>
      <c r="CF8" s="391"/>
      <c r="CG8" s="391"/>
      <c r="CH8" s="391"/>
      <c r="CI8" s="391"/>
      <c r="CJ8" s="391"/>
      <c r="CK8" s="391"/>
      <c r="CL8" s="391"/>
      <c r="CM8" s="391"/>
      <c r="CN8" s="391"/>
      <c r="CO8" s="391"/>
      <c r="CP8" s="391"/>
      <c r="CQ8" s="391"/>
      <c r="CR8" s="391"/>
      <c r="CS8" s="392"/>
      <c r="CT8" s="427">
        <v>0.51</v>
      </c>
      <c r="CU8" s="428"/>
      <c r="CV8" s="428"/>
      <c r="CW8" s="428"/>
      <c r="CX8" s="428"/>
      <c r="CY8" s="428"/>
      <c r="CZ8" s="428"/>
      <c r="DA8" s="429"/>
      <c r="DB8" s="427">
        <v>0.49</v>
      </c>
      <c r="DC8" s="428"/>
      <c r="DD8" s="428"/>
      <c r="DE8" s="428"/>
      <c r="DF8" s="428"/>
      <c r="DG8" s="428"/>
      <c r="DH8" s="428"/>
      <c r="DI8" s="429"/>
      <c r="DJ8" s="139"/>
      <c r="DK8" s="139"/>
      <c r="DL8" s="139"/>
      <c r="DM8" s="139"/>
      <c r="DN8" s="139"/>
      <c r="DO8" s="139"/>
    </row>
    <row r="9" spans="1:119" ht="18.75" customHeight="1" thickBot="1" x14ac:dyDescent="0.2">
      <c r="A9" s="140"/>
      <c r="B9" s="381" t="s">
        <v>96</v>
      </c>
      <c r="C9" s="382"/>
      <c r="D9" s="382"/>
      <c r="E9" s="382"/>
      <c r="F9" s="382"/>
      <c r="G9" s="382"/>
      <c r="H9" s="382"/>
      <c r="I9" s="382"/>
      <c r="J9" s="382"/>
      <c r="K9" s="430"/>
      <c r="L9" s="431" t="s">
        <v>97</v>
      </c>
      <c r="M9" s="432"/>
      <c r="N9" s="432"/>
      <c r="O9" s="432"/>
      <c r="P9" s="432"/>
      <c r="Q9" s="433"/>
      <c r="R9" s="434">
        <v>37026</v>
      </c>
      <c r="S9" s="435"/>
      <c r="T9" s="435"/>
      <c r="U9" s="435"/>
      <c r="V9" s="436"/>
      <c r="W9" s="344" t="s">
        <v>98</v>
      </c>
      <c r="X9" s="345"/>
      <c r="Y9" s="345"/>
      <c r="Z9" s="345"/>
      <c r="AA9" s="345"/>
      <c r="AB9" s="345"/>
      <c r="AC9" s="345"/>
      <c r="AD9" s="345"/>
      <c r="AE9" s="345"/>
      <c r="AF9" s="345"/>
      <c r="AG9" s="345"/>
      <c r="AH9" s="345"/>
      <c r="AI9" s="345"/>
      <c r="AJ9" s="345"/>
      <c r="AK9" s="345"/>
      <c r="AL9" s="346"/>
      <c r="AM9" s="416" t="s">
        <v>99</v>
      </c>
      <c r="AN9" s="417"/>
      <c r="AO9" s="417"/>
      <c r="AP9" s="417"/>
      <c r="AQ9" s="417"/>
      <c r="AR9" s="417"/>
      <c r="AS9" s="417"/>
      <c r="AT9" s="418"/>
      <c r="AU9" s="419" t="s">
        <v>100</v>
      </c>
      <c r="AV9" s="420"/>
      <c r="AW9" s="420"/>
      <c r="AX9" s="420"/>
      <c r="AY9" s="421" t="s">
        <v>101</v>
      </c>
      <c r="AZ9" s="422"/>
      <c r="BA9" s="422"/>
      <c r="BB9" s="422"/>
      <c r="BC9" s="422"/>
      <c r="BD9" s="422"/>
      <c r="BE9" s="422"/>
      <c r="BF9" s="422"/>
      <c r="BG9" s="422"/>
      <c r="BH9" s="422"/>
      <c r="BI9" s="422"/>
      <c r="BJ9" s="422"/>
      <c r="BK9" s="422"/>
      <c r="BL9" s="422"/>
      <c r="BM9" s="423"/>
      <c r="BN9" s="387">
        <v>150297</v>
      </c>
      <c r="BO9" s="388"/>
      <c r="BP9" s="388"/>
      <c r="BQ9" s="388"/>
      <c r="BR9" s="388"/>
      <c r="BS9" s="388"/>
      <c r="BT9" s="388"/>
      <c r="BU9" s="389"/>
      <c r="BV9" s="387">
        <v>-140724</v>
      </c>
      <c r="BW9" s="388"/>
      <c r="BX9" s="388"/>
      <c r="BY9" s="388"/>
      <c r="BZ9" s="388"/>
      <c r="CA9" s="388"/>
      <c r="CB9" s="388"/>
      <c r="CC9" s="389"/>
      <c r="CD9" s="390" t="s">
        <v>102</v>
      </c>
      <c r="CE9" s="391"/>
      <c r="CF9" s="391"/>
      <c r="CG9" s="391"/>
      <c r="CH9" s="391"/>
      <c r="CI9" s="391"/>
      <c r="CJ9" s="391"/>
      <c r="CK9" s="391"/>
      <c r="CL9" s="391"/>
      <c r="CM9" s="391"/>
      <c r="CN9" s="391"/>
      <c r="CO9" s="391"/>
      <c r="CP9" s="391"/>
      <c r="CQ9" s="391"/>
      <c r="CR9" s="391"/>
      <c r="CS9" s="392"/>
      <c r="CT9" s="384">
        <v>14.9</v>
      </c>
      <c r="CU9" s="385"/>
      <c r="CV9" s="385"/>
      <c r="CW9" s="385"/>
      <c r="CX9" s="385"/>
      <c r="CY9" s="385"/>
      <c r="CZ9" s="385"/>
      <c r="DA9" s="386"/>
      <c r="DB9" s="384">
        <v>15.6</v>
      </c>
      <c r="DC9" s="385"/>
      <c r="DD9" s="385"/>
      <c r="DE9" s="385"/>
      <c r="DF9" s="385"/>
      <c r="DG9" s="385"/>
      <c r="DH9" s="385"/>
      <c r="DI9" s="386"/>
      <c r="DJ9" s="139"/>
      <c r="DK9" s="139"/>
      <c r="DL9" s="139"/>
      <c r="DM9" s="139"/>
      <c r="DN9" s="139"/>
      <c r="DO9" s="139"/>
    </row>
    <row r="10" spans="1:119" ht="18.75" customHeight="1" thickBot="1" x14ac:dyDescent="0.2">
      <c r="A10" s="140"/>
      <c r="B10" s="381"/>
      <c r="C10" s="382"/>
      <c r="D10" s="382"/>
      <c r="E10" s="382"/>
      <c r="F10" s="382"/>
      <c r="G10" s="382"/>
      <c r="H10" s="382"/>
      <c r="I10" s="382"/>
      <c r="J10" s="382"/>
      <c r="K10" s="430"/>
      <c r="L10" s="437" t="s">
        <v>103</v>
      </c>
      <c r="M10" s="417"/>
      <c r="N10" s="417"/>
      <c r="O10" s="417"/>
      <c r="P10" s="417"/>
      <c r="Q10" s="418"/>
      <c r="R10" s="438">
        <v>37727</v>
      </c>
      <c r="S10" s="439"/>
      <c r="T10" s="439"/>
      <c r="U10" s="439"/>
      <c r="V10" s="440"/>
      <c r="W10" s="375"/>
      <c r="X10" s="376"/>
      <c r="Y10" s="376"/>
      <c r="Z10" s="376"/>
      <c r="AA10" s="376"/>
      <c r="AB10" s="376"/>
      <c r="AC10" s="376"/>
      <c r="AD10" s="376"/>
      <c r="AE10" s="376"/>
      <c r="AF10" s="376"/>
      <c r="AG10" s="376"/>
      <c r="AH10" s="376"/>
      <c r="AI10" s="376"/>
      <c r="AJ10" s="376"/>
      <c r="AK10" s="376"/>
      <c r="AL10" s="379"/>
      <c r="AM10" s="416" t="s">
        <v>104</v>
      </c>
      <c r="AN10" s="417"/>
      <c r="AO10" s="417"/>
      <c r="AP10" s="417"/>
      <c r="AQ10" s="417"/>
      <c r="AR10" s="417"/>
      <c r="AS10" s="417"/>
      <c r="AT10" s="418"/>
      <c r="AU10" s="419" t="s">
        <v>105</v>
      </c>
      <c r="AV10" s="420"/>
      <c r="AW10" s="420"/>
      <c r="AX10" s="420"/>
      <c r="AY10" s="421" t="s">
        <v>106</v>
      </c>
      <c r="AZ10" s="422"/>
      <c r="BA10" s="422"/>
      <c r="BB10" s="422"/>
      <c r="BC10" s="422"/>
      <c r="BD10" s="422"/>
      <c r="BE10" s="422"/>
      <c r="BF10" s="422"/>
      <c r="BG10" s="422"/>
      <c r="BH10" s="422"/>
      <c r="BI10" s="422"/>
      <c r="BJ10" s="422"/>
      <c r="BK10" s="422"/>
      <c r="BL10" s="422"/>
      <c r="BM10" s="423"/>
      <c r="BN10" s="387">
        <v>2880</v>
      </c>
      <c r="BO10" s="388"/>
      <c r="BP10" s="388"/>
      <c r="BQ10" s="388"/>
      <c r="BR10" s="388"/>
      <c r="BS10" s="388"/>
      <c r="BT10" s="388"/>
      <c r="BU10" s="389"/>
      <c r="BV10" s="387">
        <v>677</v>
      </c>
      <c r="BW10" s="388"/>
      <c r="BX10" s="388"/>
      <c r="BY10" s="388"/>
      <c r="BZ10" s="388"/>
      <c r="CA10" s="388"/>
      <c r="CB10" s="388"/>
      <c r="CC10" s="389"/>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381"/>
      <c r="C11" s="382"/>
      <c r="D11" s="382"/>
      <c r="E11" s="382"/>
      <c r="F11" s="382"/>
      <c r="G11" s="382"/>
      <c r="H11" s="382"/>
      <c r="I11" s="382"/>
      <c r="J11" s="382"/>
      <c r="K11" s="430"/>
      <c r="L11" s="441" t="s">
        <v>108</v>
      </c>
      <c r="M11" s="442"/>
      <c r="N11" s="442"/>
      <c r="O11" s="442"/>
      <c r="P11" s="442"/>
      <c r="Q11" s="443"/>
      <c r="R11" s="444" t="s">
        <v>109</v>
      </c>
      <c r="S11" s="445"/>
      <c r="T11" s="445"/>
      <c r="U11" s="445"/>
      <c r="V11" s="446"/>
      <c r="W11" s="375"/>
      <c r="X11" s="376"/>
      <c r="Y11" s="376"/>
      <c r="Z11" s="376"/>
      <c r="AA11" s="376"/>
      <c r="AB11" s="376"/>
      <c r="AC11" s="376"/>
      <c r="AD11" s="376"/>
      <c r="AE11" s="376"/>
      <c r="AF11" s="376"/>
      <c r="AG11" s="376"/>
      <c r="AH11" s="376"/>
      <c r="AI11" s="376"/>
      <c r="AJ11" s="376"/>
      <c r="AK11" s="376"/>
      <c r="AL11" s="379"/>
      <c r="AM11" s="416" t="s">
        <v>110</v>
      </c>
      <c r="AN11" s="417"/>
      <c r="AO11" s="417"/>
      <c r="AP11" s="417"/>
      <c r="AQ11" s="417"/>
      <c r="AR11" s="417"/>
      <c r="AS11" s="417"/>
      <c r="AT11" s="418"/>
      <c r="AU11" s="419" t="s">
        <v>111</v>
      </c>
      <c r="AV11" s="420"/>
      <c r="AW11" s="420"/>
      <c r="AX11" s="420"/>
      <c r="AY11" s="421" t="s">
        <v>112</v>
      </c>
      <c r="AZ11" s="422"/>
      <c r="BA11" s="422"/>
      <c r="BB11" s="422"/>
      <c r="BC11" s="422"/>
      <c r="BD11" s="422"/>
      <c r="BE11" s="422"/>
      <c r="BF11" s="422"/>
      <c r="BG11" s="422"/>
      <c r="BH11" s="422"/>
      <c r="BI11" s="422"/>
      <c r="BJ11" s="422"/>
      <c r="BK11" s="422"/>
      <c r="BL11" s="422"/>
      <c r="BM11" s="423"/>
      <c r="BN11" s="387" t="s">
        <v>113</v>
      </c>
      <c r="BO11" s="388"/>
      <c r="BP11" s="388"/>
      <c r="BQ11" s="388"/>
      <c r="BR11" s="388"/>
      <c r="BS11" s="388"/>
      <c r="BT11" s="388"/>
      <c r="BU11" s="389"/>
      <c r="BV11" s="387" t="s">
        <v>113</v>
      </c>
      <c r="BW11" s="388"/>
      <c r="BX11" s="388"/>
      <c r="BY11" s="388"/>
      <c r="BZ11" s="388"/>
      <c r="CA11" s="388"/>
      <c r="CB11" s="388"/>
      <c r="CC11" s="389"/>
      <c r="CD11" s="390" t="s">
        <v>114</v>
      </c>
      <c r="CE11" s="391"/>
      <c r="CF11" s="391"/>
      <c r="CG11" s="391"/>
      <c r="CH11" s="391"/>
      <c r="CI11" s="391"/>
      <c r="CJ11" s="391"/>
      <c r="CK11" s="391"/>
      <c r="CL11" s="391"/>
      <c r="CM11" s="391"/>
      <c r="CN11" s="391"/>
      <c r="CO11" s="391"/>
      <c r="CP11" s="391"/>
      <c r="CQ11" s="391"/>
      <c r="CR11" s="391"/>
      <c r="CS11" s="392"/>
      <c r="CT11" s="427" t="s">
        <v>113</v>
      </c>
      <c r="CU11" s="428"/>
      <c r="CV11" s="428"/>
      <c r="CW11" s="428"/>
      <c r="CX11" s="428"/>
      <c r="CY11" s="428"/>
      <c r="CZ11" s="428"/>
      <c r="DA11" s="429"/>
      <c r="DB11" s="427" t="s">
        <v>113</v>
      </c>
      <c r="DC11" s="428"/>
      <c r="DD11" s="428"/>
      <c r="DE11" s="428"/>
      <c r="DF11" s="428"/>
      <c r="DG11" s="428"/>
      <c r="DH11" s="428"/>
      <c r="DI11" s="429"/>
      <c r="DJ11" s="139"/>
      <c r="DK11" s="139"/>
      <c r="DL11" s="139"/>
      <c r="DM11" s="139"/>
      <c r="DN11" s="139"/>
      <c r="DO11" s="139"/>
    </row>
    <row r="12" spans="1:119" ht="18.75" customHeight="1" x14ac:dyDescent="0.15">
      <c r="A12" s="140"/>
      <c r="B12" s="447" t="s">
        <v>115</v>
      </c>
      <c r="C12" s="448"/>
      <c r="D12" s="448"/>
      <c r="E12" s="448"/>
      <c r="F12" s="448"/>
      <c r="G12" s="448"/>
      <c r="H12" s="448"/>
      <c r="I12" s="448"/>
      <c r="J12" s="448"/>
      <c r="K12" s="449"/>
      <c r="L12" s="456" t="s">
        <v>116</v>
      </c>
      <c r="M12" s="457"/>
      <c r="N12" s="457"/>
      <c r="O12" s="457"/>
      <c r="P12" s="457"/>
      <c r="Q12" s="458"/>
      <c r="R12" s="459">
        <v>37598</v>
      </c>
      <c r="S12" s="460"/>
      <c r="T12" s="460"/>
      <c r="U12" s="460"/>
      <c r="V12" s="461"/>
      <c r="W12" s="462" t="s">
        <v>1</v>
      </c>
      <c r="X12" s="420"/>
      <c r="Y12" s="420"/>
      <c r="Z12" s="420"/>
      <c r="AA12" s="420"/>
      <c r="AB12" s="463"/>
      <c r="AC12" s="419" t="s">
        <v>117</v>
      </c>
      <c r="AD12" s="420"/>
      <c r="AE12" s="420"/>
      <c r="AF12" s="420"/>
      <c r="AG12" s="463"/>
      <c r="AH12" s="419" t="s">
        <v>118</v>
      </c>
      <c r="AI12" s="420"/>
      <c r="AJ12" s="420"/>
      <c r="AK12" s="420"/>
      <c r="AL12" s="464"/>
      <c r="AM12" s="416" t="s">
        <v>119</v>
      </c>
      <c r="AN12" s="417"/>
      <c r="AO12" s="417"/>
      <c r="AP12" s="417"/>
      <c r="AQ12" s="417"/>
      <c r="AR12" s="417"/>
      <c r="AS12" s="417"/>
      <c r="AT12" s="418"/>
      <c r="AU12" s="419" t="s">
        <v>120</v>
      </c>
      <c r="AV12" s="420"/>
      <c r="AW12" s="420"/>
      <c r="AX12" s="420"/>
      <c r="AY12" s="421" t="s">
        <v>121</v>
      </c>
      <c r="AZ12" s="422"/>
      <c r="BA12" s="422"/>
      <c r="BB12" s="422"/>
      <c r="BC12" s="422"/>
      <c r="BD12" s="422"/>
      <c r="BE12" s="422"/>
      <c r="BF12" s="422"/>
      <c r="BG12" s="422"/>
      <c r="BH12" s="422"/>
      <c r="BI12" s="422"/>
      <c r="BJ12" s="422"/>
      <c r="BK12" s="422"/>
      <c r="BL12" s="422"/>
      <c r="BM12" s="423"/>
      <c r="BN12" s="387" t="s">
        <v>122</v>
      </c>
      <c r="BO12" s="388"/>
      <c r="BP12" s="388"/>
      <c r="BQ12" s="388"/>
      <c r="BR12" s="388"/>
      <c r="BS12" s="388"/>
      <c r="BT12" s="388"/>
      <c r="BU12" s="389"/>
      <c r="BV12" s="387" t="s">
        <v>122</v>
      </c>
      <c r="BW12" s="388"/>
      <c r="BX12" s="388"/>
      <c r="BY12" s="388"/>
      <c r="BZ12" s="388"/>
      <c r="CA12" s="388"/>
      <c r="CB12" s="388"/>
      <c r="CC12" s="389"/>
      <c r="CD12" s="390" t="s">
        <v>123</v>
      </c>
      <c r="CE12" s="391"/>
      <c r="CF12" s="391"/>
      <c r="CG12" s="391"/>
      <c r="CH12" s="391"/>
      <c r="CI12" s="391"/>
      <c r="CJ12" s="391"/>
      <c r="CK12" s="391"/>
      <c r="CL12" s="391"/>
      <c r="CM12" s="391"/>
      <c r="CN12" s="391"/>
      <c r="CO12" s="391"/>
      <c r="CP12" s="391"/>
      <c r="CQ12" s="391"/>
      <c r="CR12" s="391"/>
      <c r="CS12" s="392"/>
      <c r="CT12" s="427" t="s">
        <v>122</v>
      </c>
      <c r="CU12" s="428"/>
      <c r="CV12" s="428"/>
      <c r="CW12" s="428"/>
      <c r="CX12" s="428"/>
      <c r="CY12" s="428"/>
      <c r="CZ12" s="428"/>
      <c r="DA12" s="429"/>
      <c r="DB12" s="427" t="s">
        <v>122</v>
      </c>
      <c r="DC12" s="428"/>
      <c r="DD12" s="428"/>
      <c r="DE12" s="428"/>
      <c r="DF12" s="428"/>
      <c r="DG12" s="428"/>
      <c r="DH12" s="428"/>
      <c r="DI12" s="429"/>
      <c r="DJ12" s="139"/>
      <c r="DK12" s="139"/>
      <c r="DL12" s="139"/>
      <c r="DM12" s="139"/>
      <c r="DN12" s="139"/>
      <c r="DO12" s="139"/>
    </row>
    <row r="13" spans="1:119" ht="18.75" customHeight="1" x14ac:dyDescent="0.15">
      <c r="A13" s="140"/>
      <c r="B13" s="450"/>
      <c r="C13" s="451"/>
      <c r="D13" s="451"/>
      <c r="E13" s="451"/>
      <c r="F13" s="451"/>
      <c r="G13" s="451"/>
      <c r="H13" s="451"/>
      <c r="I13" s="451"/>
      <c r="J13" s="451"/>
      <c r="K13" s="452"/>
      <c r="L13" s="150"/>
      <c r="M13" s="475" t="s">
        <v>124</v>
      </c>
      <c r="N13" s="476"/>
      <c r="O13" s="476"/>
      <c r="P13" s="476"/>
      <c r="Q13" s="477"/>
      <c r="R13" s="468">
        <v>37471</v>
      </c>
      <c r="S13" s="469"/>
      <c r="T13" s="469"/>
      <c r="U13" s="469"/>
      <c r="V13" s="470"/>
      <c r="W13" s="403" t="s">
        <v>125</v>
      </c>
      <c r="X13" s="404"/>
      <c r="Y13" s="404"/>
      <c r="Z13" s="404"/>
      <c r="AA13" s="404"/>
      <c r="AB13" s="394"/>
      <c r="AC13" s="438">
        <v>1626</v>
      </c>
      <c r="AD13" s="439"/>
      <c r="AE13" s="439"/>
      <c r="AF13" s="439"/>
      <c r="AG13" s="478"/>
      <c r="AH13" s="438">
        <v>1816</v>
      </c>
      <c r="AI13" s="439"/>
      <c r="AJ13" s="439"/>
      <c r="AK13" s="439"/>
      <c r="AL13" s="440"/>
      <c r="AM13" s="416" t="s">
        <v>126</v>
      </c>
      <c r="AN13" s="417"/>
      <c r="AO13" s="417"/>
      <c r="AP13" s="417"/>
      <c r="AQ13" s="417"/>
      <c r="AR13" s="417"/>
      <c r="AS13" s="417"/>
      <c r="AT13" s="418"/>
      <c r="AU13" s="419" t="s">
        <v>127</v>
      </c>
      <c r="AV13" s="420"/>
      <c r="AW13" s="420"/>
      <c r="AX13" s="420"/>
      <c r="AY13" s="421" t="s">
        <v>128</v>
      </c>
      <c r="AZ13" s="422"/>
      <c r="BA13" s="422"/>
      <c r="BB13" s="422"/>
      <c r="BC13" s="422"/>
      <c r="BD13" s="422"/>
      <c r="BE13" s="422"/>
      <c r="BF13" s="422"/>
      <c r="BG13" s="422"/>
      <c r="BH13" s="422"/>
      <c r="BI13" s="422"/>
      <c r="BJ13" s="422"/>
      <c r="BK13" s="422"/>
      <c r="BL13" s="422"/>
      <c r="BM13" s="423"/>
      <c r="BN13" s="387">
        <v>153177</v>
      </c>
      <c r="BO13" s="388"/>
      <c r="BP13" s="388"/>
      <c r="BQ13" s="388"/>
      <c r="BR13" s="388"/>
      <c r="BS13" s="388"/>
      <c r="BT13" s="388"/>
      <c r="BU13" s="389"/>
      <c r="BV13" s="387">
        <v>-140047</v>
      </c>
      <c r="BW13" s="388"/>
      <c r="BX13" s="388"/>
      <c r="BY13" s="388"/>
      <c r="BZ13" s="388"/>
      <c r="CA13" s="388"/>
      <c r="CB13" s="388"/>
      <c r="CC13" s="389"/>
      <c r="CD13" s="390" t="s">
        <v>129</v>
      </c>
      <c r="CE13" s="391"/>
      <c r="CF13" s="391"/>
      <c r="CG13" s="391"/>
      <c r="CH13" s="391"/>
      <c r="CI13" s="391"/>
      <c r="CJ13" s="391"/>
      <c r="CK13" s="391"/>
      <c r="CL13" s="391"/>
      <c r="CM13" s="391"/>
      <c r="CN13" s="391"/>
      <c r="CO13" s="391"/>
      <c r="CP13" s="391"/>
      <c r="CQ13" s="391"/>
      <c r="CR13" s="391"/>
      <c r="CS13" s="392"/>
      <c r="CT13" s="384">
        <v>9.8000000000000007</v>
      </c>
      <c r="CU13" s="385"/>
      <c r="CV13" s="385"/>
      <c r="CW13" s="385"/>
      <c r="CX13" s="385"/>
      <c r="CY13" s="385"/>
      <c r="CZ13" s="385"/>
      <c r="DA13" s="386"/>
      <c r="DB13" s="384">
        <v>9.5</v>
      </c>
      <c r="DC13" s="385"/>
      <c r="DD13" s="385"/>
      <c r="DE13" s="385"/>
      <c r="DF13" s="385"/>
      <c r="DG13" s="385"/>
      <c r="DH13" s="385"/>
      <c r="DI13" s="386"/>
      <c r="DJ13" s="139"/>
      <c r="DK13" s="139"/>
      <c r="DL13" s="139"/>
      <c r="DM13" s="139"/>
      <c r="DN13" s="139"/>
      <c r="DO13" s="139"/>
    </row>
    <row r="14" spans="1:119" ht="18.75" customHeight="1" thickBot="1" x14ac:dyDescent="0.2">
      <c r="A14" s="140"/>
      <c r="B14" s="450"/>
      <c r="C14" s="451"/>
      <c r="D14" s="451"/>
      <c r="E14" s="451"/>
      <c r="F14" s="451"/>
      <c r="G14" s="451"/>
      <c r="H14" s="451"/>
      <c r="I14" s="451"/>
      <c r="J14" s="451"/>
      <c r="K14" s="452"/>
      <c r="L14" s="465" t="s">
        <v>130</v>
      </c>
      <c r="M14" s="466"/>
      <c r="N14" s="466"/>
      <c r="O14" s="466"/>
      <c r="P14" s="466"/>
      <c r="Q14" s="467"/>
      <c r="R14" s="468">
        <v>37997</v>
      </c>
      <c r="S14" s="469"/>
      <c r="T14" s="469"/>
      <c r="U14" s="469"/>
      <c r="V14" s="470"/>
      <c r="W14" s="377"/>
      <c r="X14" s="378"/>
      <c r="Y14" s="378"/>
      <c r="Z14" s="378"/>
      <c r="AA14" s="378"/>
      <c r="AB14" s="367"/>
      <c r="AC14" s="471">
        <v>9.4</v>
      </c>
      <c r="AD14" s="472"/>
      <c r="AE14" s="472"/>
      <c r="AF14" s="472"/>
      <c r="AG14" s="473"/>
      <c r="AH14" s="471">
        <v>10.6</v>
      </c>
      <c r="AI14" s="472"/>
      <c r="AJ14" s="472"/>
      <c r="AK14" s="472"/>
      <c r="AL14" s="474"/>
      <c r="AM14" s="416"/>
      <c r="AN14" s="417"/>
      <c r="AO14" s="417"/>
      <c r="AP14" s="417"/>
      <c r="AQ14" s="417"/>
      <c r="AR14" s="417"/>
      <c r="AS14" s="417"/>
      <c r="AT14" s="418"/>
      <c r="AU14" s="419"/>
      <c r="AV14" s="420"/>
      <c r="AW14" s="420"/>
      <c r="AX14" s="420"/>
      <c r="AY14" s="421"/>
      <c r="AZ14" s="422"/>
      <c r="BA14" s="422"/>
      <c r="BB14" s="422"/>
      <c r="BC14" s="422"/>
      <c r="BD14" s="422"/>
      <c r="BE14" s="422"/>
      <c r="BF14" s="422"/>
      <c r="BG14" s="422"/>
      <c r="BH14" s="422"/>
      <c r="BI14" s="422"/>
      <c r="BJ14" s="422"/>
      <c r="BK14" s="422"/>
      <c r="BL14" s="422"/>
      <c r="BM14" s="423"/>
      <c r="BN14" s="387"/>
      <c r="BO14" s="388"/>
      <c r="BP14" s="388"/>
      <c r="BQ14" s="388"/>
      <c r="BR14" s="388"/>
      <c r="BS14" s="388"/>
      <c r="BT14" s="388"/>
      <c r="BU14" s="389"/>
      <c r="BV14" s="387"/>
      <c r="BW14" s="388"/>
      <c r="BX14" s="388"/>
      <c r="BY14" s="388"/>
      <c r="BZ14" s="388"/>
      <c r="CA14" s="388"/>
      <c r="CB14" s="388"/>
      <c r="CC14" s="389"/>
      <c r="CD14" s="479" t="s">
        <v>131</v>
      </c>
      <c r="CE14" s="480"/>
      <c r="CF14" s="480"/>
      <c r="CG14" s="480"/>
      <c r="CH14" s="480"/>
      <c r="CI14" s="480"/>
      <c r="CJ14" s="480"/>
      <c r="CK14" s="480"/>
      <c r="CL14" s="480"/>
      <c r="CM14" s="480"/>
      <c r="CN14" s="480"/>
      <c r="CO14" s="480"/>
      <c r="CP14" s="480"/>
      <c r="CQ14" s="480"/>
      <c r="CR14" s="480"/>
      <c r="CS14" s="481"/>
      <c r="CT14" s="482">
        <v>35.6</v>
      </c>
      <c r="CU14" s="483"/>
      <c r="CV14" s="483"/>
      <c r="CW14" s="483"/>
      <c r="CX14" s="483"/>
      <c r="CY14" s="483"/>
      <c r="CZ14" s="483"/>
      <c r="DA14" s="484"/>
      <c r="DB14" s="482">
        <v>33.700000000000003</v>
      </c>
      <c r="DC14" s="483"/>
      <c r="DD14" s="483"/>
      <c r="DE14" s="483"/>
      <c r="DF14" s="483"/>
      <c r="DG14" s="483"/>
      <c r="DH14" s="483"/>
      <c r="DI14" s="484"/>
      <c r="DJ14" s="139"/>
      <c r="DK14" s="139"/>
      <c r="DL14" s="139"/>
      <c r="DM14" s="139"/>
      <c r="DN14" s="139"/>
      <c r="DO14" s="139"/>
    </row>
    <row r="15" spans="1:119" ht="18.75" customHeight="1" x14ac:dyDescent="0.15">
      <c r="A15" s="140"/>
      <c r="B15" s="450"/>
      <c r="C15" s="451"/>
      <c r="D15" s="451"/>
      <c r="E15" s="451"/>
      <c r="F15" s="451"/>
      <c r="G15" s="451"/>
      <c r="H15" s="451"/>
      <c r="I15" s="451"/>
      <c r="J15" s="451"/>
      <c r="K15" s="452"/>
      <c r="L15" s="150"/>
      <c r="M15" s="475" t="s">
        <v>124</v>
      </c>
      <c r="N15" s="476"/>
      <c r="O15" s="476"/>
      <c r="P15" s="476"/>
      <c r="Q15" s="477"/>
      <c r="R15" s="468">
        <v>37863</v>
      </c>
      <c r="S15" s="469"/>
      <c r="T15" s="469"/>
      <c r="U15" s="469"/>
      <c r="V15" s="470"/>
      <c r="W15" s="403" t="s">
        <v>132</v>
      </c>
      <c r="X15" s="404"/>
      <c r="Y15" s="404"/>
      <c r="Z15" s="404"/>
      <c r="AA15" s="404"/>
      <c r="AB15" s="394"/>
      <c r="AC15" s="438">
        <v>3967</v>
      </c>
      <c r="AD15" s="439"/>
      <c r="AE15" s="439"/>
      <c r="AF15" s="439"/>
      <c r="AG15" s="478"/>
      <c r="AH15" s="438">
        <v>4045</v>
      </c>
      <c r="AI15" s="439"/>
      <c r="AJ15" s="439"/>
      <c r="AK15" s="439"/>
      <c r="AL15" s="440"/>
      <c r="AM15" s="416"/>
      <c r="AN15" s="417"/>
      <c r="AO15" s="417"/>
      <c r="AP15" s="417"/>
      <c r="AQ15" s="417"/>
      <c r="AR15" s="417"/>
      <c r="AS15" s="417"/>
      <c r="AT15" s="418"/>
      <c r="AU15" s="419"/>
      <c r="AV15" s="420"/>
      <c r="AW15" s="420"/>
      <c r="AX15" s="420"/>
      <c r="AY15" s="347" t="s">
        <v>133</v>
      </c>
      <c r="AZ15" s="348"/>
      <c r="BA15" s="348"/>
      <c r="BB15" s="348"/>
      <c r="BC15" s="348"/>
      <c r="BD15" s="348"/>
      <c r="BE15" s="348"/>
      <c r="BF15" s="348"/>
      <c r="BG15" s="348"/>
      <c r="BH15" s="348"/>
      <c r="BI15" s="348"/>
      <c r="BJ15" s="348"/>
      <c r="BK15" s="348"/>
      <c r="BL15" s="348"/>
      <c r="BM15" s="349"/>
      <c r="BN15" s="350">
        <v>3682341</v>
      </c>
      <c r="BO15" s="351"/>
      <c r="BP15" s="351"/>
      <c r="BQ15" s="351"/>
      <c r="BR15" s="351"/>
      <c r="BS15" s="351"/>
      <c r="BT15" s="351"/>
      <c r="BU15" s="352"/>
      <c r="BV15" s="350">
        <v>3582229</v>
      </c>
      <c r="BW15" s="351"/>
      <c r="BX15" s="351"/>
      <c r="BY15" s="351"/>
      <c r="BZ15" s="351"/>
      <c r="CA15" s="351"/>
      <c r="CB15" s="351"/>
      <c r="CC15" s="352"/>
      <c r="CD15" s="485" t="s">
        <v>134</v>
      </c>
      <c r="CE15" s="486"/>
      <c r="CF15" s="486"/>
      <c r="CG15" s="486"/>
      <c r="CH15" s="486"/>
      <c r="CI15" s="486"/>
      <c r="CJ15" s="486"/>
      <c r="CK15" s="486"/>
      <c r="CL15" s="486"/>
      <c r="CM15" s="486"/>
      <c r="CN15" s="486"/>
      <c r="CO15" s="486"/>
      <c r="CP15" s="486"/>
      <c r="CQ15" s="486"/>
      <c r="CR15" s="486"/>
      <c r="CS15" s="48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50"/>
      <c r="C16" s="451"/>
      <c r="D16" s="451"/>
      <c r="E16" s="451"/>
      <c r="F16" s="451"/>
      <c r="G16" s="451"/>
      <c r="H16" s="451"/>
      <c r="I16" s="451"/>
      <c r="J16" s="451"/>
      <c r="K16" s="452"/>
      <c r="L16" s="465" t="s">
        <v>135</v>
      </c>
      <c r="M16" s="496"/>
      <c r="N16" s="496"/>
      <c r="O16" s="496"/>
      <c r="P16" s="496"/>
      <c r="Q16" s="497"/>
      <c r="R16" s="488" t="s">
        <v>136</v>
      </c>
      <c r="S16" s="489"/>
      <c r="T16" s="489"/>
      <c r="U16" s="489"/>
      <c r="V16" s="490"/>
      <c r="W16" s="377"/>
      <c r="X16" s="378"/>
      <c r="Y16" s="378"/>
      <c r="Z16" s="378"/>
      <c r="AA16" s="378"/>
      <c r="AB16" s="367"/>
      <c r="AC16" s="471">
        <v>22.9</v>
      </c>
      <c r="AD16" s="472"/>
      <c r="AE16" s="472"/>
      <c r="AF16" s="472"/>
      <c r="AG16" s="473"/>
      <c r="AH16" s="471">
        <v>23.6</v>
      </c>
      <c r="AI16" s="472"/>
      <c r="AJ16" s="472"/>
      <c r="AK16" s="472"/>
      <c r="AL16" s="474"/>
      <c r="AM16" s="416"/>
      <c r="AN16" s="417"/>
      <c r="AO16" s="417"/>
      <c r="AP16" s="417"/>
      <c r="AQ16" s="417"/>
      <c r="AR16" s="417"/>
      <c r="AS16" s="417"/>
      <c r="AT16" s="418"/>
      <c r="AU16" s="419"/>
      <c r="AV16" s="420"/>
      <c r="AW16" s="420"/>
      <c r="AX16" s="420"/>
      <c r="AY16" s="421" t="s">
        <v>137</v>
      </c>
      <c r="AZ16" s="422"/>
      <c r="BA16" s="422"/>
      <c r="BB16" s="422"/>
      <c r="BC16" s="422"/>
      <c r="BD16" s="422"/>
      <c r="BE16" s="422"/>
      <c r="BF16" s="422"/>
      <c r="BG16" s="422"/>
      <c r="BH16" s="422"/>
      <c r="BI16" s="422"/>
      <c r="BJ16" s="422"/>
      <c r="BK16" s="422"/>
      <c r="BL16" s="422"/>
      <c r="BM16" s="423"/>
      <c r="BN16" s="387">
        <v>7090268</v>
      </c>
      <c r="BO16" s="388"/>
      <c r="BP16" s="388"/>
      <c r="BQ16" s="388"/>
      <c r="BR16" s="388"/>
      <c r="BS16" s="388"/>
      <c r="BT16" s="388"/>
      <c r="BU16" s="389"/>
      <c r="BV16" s="387">
        <v>6996299</v>
      </c>
      <c r="BW16" s="388"/>
      <c r="BX16" s="388"/>
      <c r="BY16" s="388"/>
      <c r="BZ16" s="388"/>
      <c r="CA16" s="388"/>
      <c r="CB16" s="388"/>
      <c r="CC16" s="389"/>
      <c r="CD16" s="154"/>
      <c r="CE16" s="494"/>
      <c r="CF16" s="494"/>
      <c r="CG16" s="494"/>
      <c r="CH16" s="494"/>
      <c r="CI16" s="494"/>
      <c r="CJ16" s="494"/>
      <c r="CK16" s="494"/>
      <c r="CL16" s="494"/>
      <c r="CM16" s="494"/>
      <c r="CN16" s="494"/>
      <c r="CO16" s="494"/>
      <c r="CP16" s="494"/>
      <c r="CQ16" s="494"/>
      <c r="CR16" s="494"/>
      <c r="CS16" s="495"/>
      <c r="CT16" s="384"/>
      <c r="CU16" s="385"/>
      <c r="CV16" s="385"/>
      <c r="CW16" s="385"/>
      <c r="CX16" s="385"/>
      <c r="CY16" s="385"/>
      <c r="CZ16" s="385"/>
      <c r="DA16" s="386"/>
      <c r="DB16" s="384"/>
      <c r="DC16" s="385"/>
      <c r="DD16" s="385"/>
      <c r="DE16" s="385"/>
      <c r="DF16" s="385"/>
      <c r="DG16" s="385"/>
      <c r="DH16" s="385"/>
      <c r="DI16" s="386"/>
      <c r="DJ16" s="139"/>
      <c r="DK16" s="139"/>
      <c r="DL16" s="139"/>
      <c r="DM16" s="139"/>
      <c r="DN16" s="139"/>
      <c r="DO16" s="139"/>
    </row>
    <row r="17" spans="1:119" ht="18.75" customHeight="1" thickBot="1" x14ac:dyDescent="0.2">
      <c r="A17" s="140"/>
      <c r="B17" s="453"/>
      <c r="C17" s="454"/>
      <c r="D17" s="454"/>
      <c r="E17" s="454"/>
      <c r="F17" s="454"/>
      <c r="G17" s="454"/>
      <c r="H17" s="454"/>
      <c r="I17" s="454"/>
      <c r="J17" s="454"/>
      <c r="K17" s="455"/>
      <c r="L17" s="155"/>
      <c r="M17" s="491" t="s">
        <v>138</v>
      </c>
      <c r="N17" s="492"/>
      <c r="O17" s="492"/>
      <c r="P17" s="492"/>
      <c r="Q17" s="493"/>
      <c r="R17" s="488" t="s">
        <v>139</v>
      </c>
      <c r="S17" s="489"/>
      <c r="T17" s="489"/>
      <c r="U17" s="489"/>
      <c r="V17" s="490"/>
      <c r="W17" s="403" t="s">
        <v>140</v>
      </c>
      <c r="X17" s="404"/>
      <c r="Y17" s="404"/>
      <c r="Z17" s="404"/>
      <c r="AA17" s="404"/>
      <c r="AB17" s="394"/>
      <c r="AC17" s="438">
        <v>11719</v>
      </c>
      <c r="AD17" s="439"/>
      <c r="AE17" s="439"/>
      <c r="AF17" s="439"/>
      <c r="AG17" s="478"/>
      <c r="AH17" s="438">
        <v>11304</v>
      </c>
      <c r="AI17" s="439"/>
      <c r="AJ17" s="439"/>
      <c r="AK17" s="439"/>
      <c r="AL17" s="440"/>
      <c r="AM17" s="416"/>
      <c r="AN17" s="417"/>
      <c r="AO17" s="417"/>
      <c r="AP17" s="417"/>
      <c r="AQ17" s="417"/>
      <c r="AR17" s="417"/>
      <c r="AS17" s="417"/>
      <c r="AT17" s="418"/>
      <c r="AU17" s="419"/>
      <c r="AV17" s="420"/>
      <c r="AW17" s="420"/>
      <c r="AX17" s="420"/>
      <c r="AY17" s="421" t="s">
        <v>141</v>
      </c>
      <c r="AZ17" s="422"/>
      <c r="BA17" s="422"/>
      <c r="BB17" s="422"/>
      <c r="BC17" s="422"/>
      <c r="BD17" s="422"/>
      <c r="BE17" s="422"/>
      <c r="BF17" s="422"/>
      <c r="BG17" s="422"/>
      <c r="BH17" s="422"/>
      <c r="BI17" s="422"/>
      <c r="BJ17" s="422"/>
      <c r="BK17" s="422"/>
      <c r="BL17" s="422"/>
      <c r="BM17" s="423"/>
      <c r="BN17" s="387">
        <v>4664442</v>
      </c>
      <c r="BO17" s="388"/>
      <c r="BP17" s="388"/>
      <c r="BQ17" s="388"/>
      <c r="BR17" s="388"/>
      <c r="BS17" s="388"/>
      <c r="BT17" s="388"/>
      <c r="BU17" s="389"/>
      <c r="BV17" s="387">
        <v>4524286</v>
      </c>
      <c r="BW17" s="388"/>
      <c r="BX17" s="388"/>
      <c r="BY17" s="388"/>
      <c r="BZ17" s="388"/>
      <c r="CA17" s="388"/>
      <c r="CB17" s="388"/>
      <c r="CC17" s="389"/>
      <c r="CD17" s="154"/>
      <c r="CE17" s="494"/>
      <c r="CF17" s="494"/>
      <c r="CG17" s="494"/>
      <c r="CH17" s="494"/>
      <c r="CI17" s="494"/>
      <c r="CJ17" s="494"/>
      <c r="CK17" s="494"/>
      <c r="CL17" s="494"/>
      <c r="CM17" s="494"/>
      <c r="CN17" s="494"/>
      <c r="CO17" s="494"/>
      <c r="CP17" s="494"/>
      <c r="CQ17" s="494"/>
      <c r="CR17" s="494"/>
      <c r="CS17" s="495"/>
      <c r="CT17" s="384"/>
      <c r="CU17" s="385"/>
      <c r="CV17" s="385"/>
      <c r="CW17" s="385"/>
      <c r="CX17" s="385"/>
      <c r="CY17" s="385"/>
      <c r="CZ17" s="385"/>
      <c r="DA17" s="386"/>
      <c r="DB17" s="384"/>
      <c r="DC17" s="385"/>
      <c r="DD17" s="385"/>
      <c r="DE17" s="385"/>
      <c r="DF17" s="385"/>
      <c r="DG17" s="385"/>
      <c r="DH17" s="385"/>
      <c r="DI17" s="386"/>
      <c r="DJ17" s="139"/>
      <c r="DK17" s="139"/>
      <c r="DL17" s="139"/>
      <c r="DM17" s="139"/>
      <c r="DN17" s="139"/>
      <c r="DO17" s="139"/>
    </row>
    <row r="18" spans="1:119" ht="18.75" customHeight="1" thickBot="1" x14ac:dyDescent="0.2">
      <c r="A18" s="140"/>
      <c r="B18" s="498" t="s">
        <v>142</v>
      </c>
      <c r="C18" s="430"/>
      <c r="D18" s="430"/>
      <c r="E18" s="499"/>
      <c r="F18" s="499"/>
      <c r="G18" s="499"/>
      <c r="H18" s="499"/>
      <c r="I18" s="499"/>
      <c r="J18" s="499"/>
      <c r="K18" s="499"/>
      <c r="L18" s="500">
        <v>74.3</v>
      </c>
      <c r="M18" s="500"/>
      <c r="N18" s="500"/>
      <c r="O18" s="500"/>
      <c r="P18" s="500"/>
      <c r="Q18" s="500"/>
      <c r="R18" s="501"/>
      <c r="S18" s="501"/>
      <c r="T18" s="501"/>
      <c r="U18" s="501"/>
      <c r="V18" s="502"/>
      <c r="W18" s="405"/>
      <c r="X18" s="406"/>
      <c r="Y18" s="406"/>
      <c r="Z18" s="406"/>
      <c r="AA18" s="406"/>
      <c r="AB18" s="397"/>
      <c r="AC18" s="503">
        <v>67.7</v>
      </c>
      <c r="AD18" s="504"/>
      <c r="AE18" s="504"/>
      <c r="AF18" s="504"/>
      <c r="AG18" s="505"/>
      <c r="AH18" s="503">
        <v>65.900000000000006</v>
      </c>
      <c r="AI18" s="504"/>
      <c r="AJ18" s="504"/>
      <c r="AK18" s="504"/>
      <c r="AL18" s="506"/>
      <c r="AM18" s="416"/>
      <c r="AN18" s="417"/>
      <c r="AO18" s="417"/>
      <c r="AP18" s="417"/>
      <c r="AQ18" s="417"/>
      <c r="AR18" s="417"/>
      <c r="AS18" s="417"/>
      <c r="AT18" s="418"/>
      <c r="AU18" s="419"/>
      <c r="AV18" s="420"/>
      <c r="AW18" s="420"/>
      <c r="AX18" s="420"/>
      <c r="AY18" s="421" t="s">
        <v>143</v>
      </c>
      <c r="AZ18" s="422"/>
      <c r="BA18" s="422"/>
      <c r="BB18" s="422"/>
      <c r="BC18" s="422"/>
      <c r="BD18" s="422"/>
      <c r="BE18" s="422"/>
      <c r="BF18" s="422"/>
      <c r="BG18" s="422"/>
      <c r="BH18" s="422"/>
      <c r="BI18" s="422"/>
      <c r="BJ18" s="422"/>
      <c r="BK18" s="422"/>
      <c r="BL18" s="422"/>
      <c r="BM18" s="423"/>
      <c r="BN18" s="387">
        <v>8047330</v>
      </c>
      <c r="BO18" s="388"/>
      <c r="BP18" s="388"/>
      <c r="BQ18" s="388"/>
      <c r="BR18" s="388"/>
      <c r="BS18" s="388"/>
      <c r="BT18" s="388"/>
      <c r="BU18" s="389"/>
      <c r="BV18" s="387">
        <v>8204428</v>
      </c>
      <c r="BW18" s="388"/>
      <c r="BX18" s="388"/>
      <c r="BY18" s="388"/>
      <c r="BZ18" s="388"/>
      <c r="CA18" s="388"/>
      <c r="CB18" s="388"/>
      <c r="CC18" s="389"/>
      <c r="CD18" s="154"/>
      <c r="CE18" s="494"/>
      <c r="CF18" s="494"/>
      <c r="CG18" s="494"/>
      <c r="CH18" s="494"/>
      <c r="CI18" s="494"/>
      <c r="CJ18" s="494"/>
      <c r="CK18" s="494"/>
      <c r="CL18" s="494"/>
      <c r="CM18" s="494"/>
      <c r="CN18" s="494"/>
      <c r="CO18" s="494"/>
      <c r="CP18" s="494"/>
      <c r="CQ18" s="494"/>
      <c r="CR18" s="494"/>
      <c r="CS18" s="495"/>
      <c r="CT18" s="384"/>
      <c r="CU18" s="385"/>
      <c r="CV18" s="385"/>
      <c r="CW18" s="385"/>
      <c r="CX18" s="385"/>
      <c r="CY18" s="385"/>
      <c r="CZ18" s="385"/>
      <c r="DA18" s="386"/>
      <c r="DB18" s="384"/>
      <c r="DC18" s="385"/>
      <c r="DD18" s="385"/>
      <c r="DE18" s="385"/>
      <c r="DF18" s="385"/>
      <c r="DG18" s="385"/>
      <c r="DH18" s="385"/>
      <c r="DI18" s="386"/>
      <c r="DJ18" s="139"/>
      <c r="DK18" s="139"/>
      <c r="DL18" s="139"/>
      <c r="DM18" s="139"/>
      <c r="DN18" s="139"/>
      <c r="DO18" s="139"/>
    </row>
    <row r="19" spans="1:119" ht="18.75" customHeight="1" thickBot="1" x14ac:dyDescent="0.2">
      <c r="A19" s="140"/>
      <c r="B19" s="498" t="s">
        <v>144</v>
      </c>
      <c r="C19" s="430"/>
      <c r="D19" s="430"/>
      <c r="E19" s="499"/>
      <c r="F19" s="499"/>
      <c r="G19" s="499"/>
      <c r="H19" s="499"/>
      <c r="I19" s="499"/>
      <c r="J19" s="499"/>
      <c r="K19" s="499"/>
      <c r="L19" s="507">
        <v>498</v>
      </c>
      <c r="M19" s="507"/>
      <c r="N19" s="507"/>
      <c r="O19" s="507"/>
      <c r="P19" s="507"/>
      <c r="Q19" s="507"/>
      <c r="R19" s="508"/>
      <c r="S19" s="508"/>
      <c r="T19" s="508"/>
      <c r="U19" s="508"/>
      <c r="V19" s="509"/>
      <c r="W19" s="344"/>
      <c r="X19" s="345"/>
      <c r="Y19" s="345"/>
      <c r="Z19" s="345"/>
      <c r="AA19" s="345"/>
      <c r="AB19" s="345"/>
      <c r="AC19" s="351"/>
      <c r="AD19" s="351"/>
      <c r="AE19" s="351"/>
      <c r="AF19" s="351"/>
      <c r="AG19" s="351"/>
      <c r="AH19" s="351"/>
      <c r="AI19" s="351"/>
      <c r="AJ19" s="351"/>
      <c r="AK19" s="351"/>
      <c r="AL19" s="352"/>
      <c r="AM19" s="416"/>
      <c r="AN19" s="417"/>
      <c r="AO19" s="417"/>
      <c r="AP19" s="417"/>
      <c r="AQ19" s="417"/>
      <c r="AR19" s="417"/>
      <c r="AS19" s="417"/>
      <c r="AT19" s="418"/>
      <c r="AU19" s="419"/>
      <c r="AV19" s="420"/>
      <c r="AW19" s="420"/>
      <c r="AX19" s="420"/>
      <c r="AY19" s="421" t="s">
        <v>145</v>
      </c>
      <c r="AZ19" s="422"/>
      <c r="BA19" s="422"/>
      <c r="BB19" s="422"/>
      <c r="BC19" s="422"/>
      <c r="BD19" s="422"/>
      <c r="BE19" s="422"/>
      <c r="BF19" s="422"/>
      <c r="BG19" s="422"/>
      <c r="BH19" s="422"/>
      <c r="BI19" s="422"/>
      <c r="BJ19" s="422"/>
      <c r="BK19" s="422"/>
      <c r="BL19" s="422"/>
      <c r="BM19" s="423"/>
      <c r="BN19" s="387">
        <v>10389597</v>
      </c>
      <c r="BO19" s="388"/>
      <c r="BP19" s="388"/>
      <c r="BQ19" s="388"/>
      <c r="BR19" s="388"/>
      <c r="BS19" s="388"/>
      <c r="BT19" s="388"/>
      <c r="BU19" s="389"/>
      <c r="BV19" s="387">
        <v>9895514</v>
      </c>
      <c r="BW19" s="388"/>
      <c r="BX19" s="388"/>
      <c r="BY19" s="388"/>
      <c r="BZ19" s="388"/>
      <c r="CA19" s="388"/>
      <c r="CB19" s="388"/>
      <c r="CC19" s="389"/>
      <c r="CD19" s="154"/>
      <c r="CE19" s="494"/>
      <c r="CF19" s="494"/>
      <c r="CG19" s="494"/>
      <c r="CH19" s="494"/>
      <c r="CI19" s="494"/>
      <c r="CJ19" s="494"/>
      <c r="CK19" s="494"/>
      <c r="CL19" s="494"/>
      <c r="CM19" s="494"/>
      <c r="CN19" s="494"/>
      <c r="CO19" s="494"/>
      <c r="CP19" s="494"/>
      <c r="CQ19" s="494"/>
      <c r="CR19" s="494"/>
      <c r="CS19" s="495"/>
      <c r="CT19" s="384"/>
      <c r="CU19" s="385"/>
      <c r="CV19" s="385"/>
      <c r="CW19" s="385"/>
      <c r="CX19" s="385"/>
      <c r="CY19" s="385"/>
      <c r="CZ19" s="385"/>
      <c r="DA19" s="386"/>
      <c r="DB19" s="384"/>
      <c r="DC19" s="385"/>
      <c r="DD19" s="385"/>
      <c r="DE19" s="385"/>
      <c r="DF19" s="385"/>
      <c r="DG19" s="385"/>
      <c r="DH19" s="385"/>
      <c r="DI19" s="386"/>
      <c r="DJ19" s="139"/>
      <c r="DK19" s="139"/>
      <c r="DL19" s="139"/>
      <c r="DM19" s="139"/>
      <c r="DN19" s="139"/>
      <c r="DO19" s="139"/>
    </row>
    <row r="20" spans="1:119" ht="18.75" customHeight="1" thickBot="1" x14ac:dyDescent="0.2">
      <c r="A20" s="140"/>
      <c r="B20" s="498" t="s">
        <v>146</v>
      </c>
      <c r="C20" s="430"/>
      <c r="D20" s="430"/>
      <c r="E20" s="499"/>
      <c r="F20" s="499"/>
      <c r="G20" s="499"/>
      <c r="H20" s="499"/>
      <c r="I20" s="499"/>
      <c r="J20" s="499"/>
      <c r="K20" s="499"/>
      <c r="L20" s="507">
        <v>13285</v>
      </c>
      <c r="M20" s="507"/>
      <c r="N20" s="507"/>
      <c r="O20" s="507"/>
      <c r="P20" s="507"/>
      <c r="Q20" s="507"/>
      <c r="R20" s="508"/>
      <c r="S20" s="508"/>
      <c r="T20" s="508"/>
      <c r="U20" s="508"/>
      <c r="V20" s="509"/>
      <c r="W20" s="405"/>
      <c r="X20" s="406"/>
      <c r="Y20" s="406"/>
      <c r="Z20" s="406"/>
      <c r="AA20" s="406"/>
      <c r="AB20" s="406"/>
      <c r="AC20" s="483"/>
      <c r="AD20" s="483"/>
      <c r="AE20" s="483"/>
      <c r="AF20" s="483"/>
      <c r="AG20" s="483"/>
      <c r="AH20" s="483"/>
      <c r="AI20" s="483"/>
      <c r="AJ20" s="483"/>
      <c r="AK20" s="483"/>
      <c r="AL20" s="484"/>
      <c r="AM20" s="510"/>
      <c r="AN20" s="442"/>
      <c r="AO20" s="442"/>
      <c r="AP20" s="442"/>
      <c r="AQ20" s="442"/>
      <c r="AR20" s="442"/>
      <c r="AS20" s="442"/>
      <c r="AT20" s="443"/>
      <c r="AU20" s="511"/>
      <c r="AV20" s="512"/>
      <c r="AW20" s="512"/>
      <c r="AX20" s="513"/>
      <c r="AY20" s="421"/>
      <c r="AZ20" s="422"/>
      <c r="BA20" s="422"/>
      <c r="BB20" s="422"/>
      <c r="BC20" s="422"/>
      <c r="BD20" s="422"/>
      <c r="BE20" s="422"/>
      <c r="BF20" s="422"/>
      <c r="BG20" s="422"/>
      <c r="BH20" s="422"/>
      <c r="BI20" s="422"/>
      <c r="BJ20" s="422"/>
      <c r="BK20" s="422"/>
      <c r="BL20" s="422"/>
      <c r="BM20" s="423"/>
      <c r="BN20" s="387"/>
      <c r="BO20" s="388"/>
      <c r="BP20" s="388"/>
      <c r="BQ20" s="388"/>
      <c r="BR20" s="388"/>
      <c r="BS20" s="388"/>
      <c r="BT20" s="388"/>
      <c r="BU20" s="389"/>
      <c r="BV20" s="387"/>
      <c r="BW20" s="388"/>
      <c r="BX20" s="388"/>
      <c r="BY20" s="388"/>
      <c r="BZ20" s="388"/>
      <c r="CA20" s="388"/>
      <c r="CB20" s="388"/>
      <c r="CC20" s="389"/>
      <c r="CD20" s="154"/>
      <c r="CE20" s="494"/>
      <c r="CF20" s="494"/>
      <c r="CG20" s="494"/>
      <c r="CH20" s="494"/>
      <c r="CI20" s="494"/>
      <c r="CJ20" s="494"/>
      <c r="CK20" s="494"/>
      <c r="CL20" s="494"/>
      <c r="CM20" s="494"/>
      <c r="CN20" s="494"/>
      <c r="CO20" s="494"/>
      <c r="CP20" s="494"/>
      <c r="CQ20" s="494"/>
      <c r="CR20" s="494"/>
      <c r="CS20" s="495"/>
      <c r="CT20" s="384"/>
      <c r="CU20" s="385"/>
      <c r="CV20" s="385"/>
      <c r="CW20" s="385"/>
      <c r="CX20" s="385"/>
      <c r="CY20" s="385"/>
      <c r="CZ20" s="385"/>
      <c r="DA20" s="386"/>
      <c r="DB20" s="384"/>
      <c r="DC20" s="385"/>
      <c r="DD20" s="385"/>
      <c r="DE20" s="385"/>
      <c r="DF20" s="385"/>
      <c r="DG20" s="385"/>
      <c r="DH20" s="385"/>
      <c r="DI20" s="386"/>
      <c r="DJ20" s="139"/>
      <c r="DK20" s="139"/>
      <c r="DL20" s="139"/>
      <c r="DM20" s="139"/>
      <c r="DN20" s="139"/>
      <c r="DO20" s="139"/>
    </row>
    <row r="21" spans="1:119" ht="18.75" customHeight="1" x14ac:dyDescent="0.15">
      <c r="A21" s="140"/>
      <c r="B21" s="514" t="s">
        <v>147</v>
      </c>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6"/>
      <c r="AY21" s="421"/>
      <c r="AZ21" s="422"/>
      <c r="BA21" s="422"/>
      <c r="BB21" s="422"/>
      <c r="BC21" s="422"/>
      <c r="BD21" s="422"/>
      <c r="BE21" s="422"/>
      <c r="BF21" s="422"/>
      <c r="BG21" s="422"/>
      <c r="BH21" s="422"/>
      <c r="BI21" s="422"/>
      <c r="BJ21" s="422"/>
      <c r="BK21" s="422"/>
      <c r="BL21" s="422"/>
      <c r="BM21" s="423"/>
      <c r="BN21" s="387"/>
      <c r="BO21" s="388"/>
      <c r="BP21" s="388"/>
      <c r="BQ21" s="388"/>
      <c r="BR21" s="388"/>
      <c r="BS21" s="388"/>
      <c r="BT21" s="388"/>
      <c r="BU21" s="389"/>
      <c r="BV21" s="387"/>
      <c r="BW21" s="388"/>
      <c r="BX21" s="388"/>
      <c r="BY21" s="388"/>
      <c r="BZ21" s="388"/>
      <c r="CA21" s="388"/>
      <c r="CB21" s="388"/>
      <c r="CC21" s="389"/>
      <c r="CD21" s="154"/>
      <c r="CE21" s="494"/>
      <c r="CF21" s="494"/>
      <c r="CG21" s="494"/>
      <c r="CH21" s="494"/>
      <c r="CI21" s="494"/>
      <c r="CJ21" s="494"/>
      <c r="CK21" s="494"/>
      <c r="CL21" s="494"/>
      <c r="CM21" s="494"/>
      <c r="CN21" s="494"/>
      <c r="CO21" s="494"/>
      <c r="CP21" s="494"/>
      <c r="CQ21" s="494"/>
      <c r="CR21" s="494"/>
      <c r="CS21" s="495"/>
      <c r="CT21" s="384"/>
      <c r="CU21" s="385"/>
      <c r="CV21" s="385"/>
      <c r="CW21" s="385"/>
      <c r="CX21" s="385"/>
      <c r="CY21" s="385"/>
      <c r="CZ21" s="385"/>
      <c r="DA21" s="386"/>
      <c r="DB21" s="384"/>
      <c r="DC21" s="385"/>
      <c r="DD21" s="385"/>
      <c r="DE21" s="385"/>
      <c r="DF21" s="385"/>
      <c r="DG21" s="385"/>
      <c r="DH21" s="385"/>
      <c r="DI21" s="386"/>
      <c r="DJ21" s="139"/>
      <c r="DK21" s="139"/>
      <c r="DL21" s="139"/>
      <c r="DM21" s="139"/>
      <c r="DN21" s="139"/>
      <c r="DO21" s="139"/>
    </row>
    <row r="22" spans="1:119" ht="18.75" customHeight="1" thickBot="1" x14ac:dyDescent="0.2">
      <c r="A22" s="140"/>
      <c r="B22" s="517" t="s">
        <v>148</v>
      </c>
      <c r="C22" s="518"/>
      <c r="D22" s="519"/>
      <c r="E22" s="399" t="s">
        <v>1</v>
      </c>
      <c r="F22" s="404"/>
      <c r="G22" s="404"/>
      <c r="H22" s="404"/>
      <c r="I22" s="404"/>
      <c r="J22" s="404"/>
      <c r="K22" s="394"/>
      <c r="L22" s="399" t="s">
        <v>149</v>
      </c>
      <c r="M22" s="404"/>
      <c r="N22" s="404"/>
      <c r="O22" s="404"/>
      <c r="P22" s="394"/>
      <c r="Q22" s="526" t="s">
        <v>150</v>
      </c>
      <c r="R22" s="527"/>
      <c r="S22" s="527"/>
      <c r="T22" s="527"/>
      <c r="U22" s="527"/>
      <c r="V22" s="528"/>
      <c r="W22" s="532" t="s">
        <v>151</v>
      </c>
      <c r="X22" s="518"/>
      <c r="Y22" s="519"/>
      <c r="Z22" s="399" t="s">
        <v>1</v>
      </c>
      <c r="AA22" s="404"/>
      <c r="AB22" s="404"/>
      <c r="AC22" s="404"/>
      <c r="AD22" s="404"/>
      <c r="AE22" s="404"/>
      <c r="AF22" s="404"/>
      <c r="AG22" s="394"/>
      <c r="AH22" s="545" t="s">
        <v>152</v>
      </c>
      <c r="AI22" s="404"/>
      <c r="AJ22" s="404"/>
      <c r="AK22" s="404"/>
      <c r="AL22" s="394"/>
      <c r="AM22" s="545" t="s">
        <v>153</v>
      </c>
      <c r="AN22" s="546"/>
      <c r="AO22" s="546"/>
      <c r="AP22" s="546"/>
      <c r="AQ22" s="546"/>
      <c r="AR22" s="547"/>
      <c r="AS22" s="526" t="s">
        <v>150</v>
      </c>
      <c r="AT22" s="527"/>
      <c r="AU22" s="527"/>
      <c r="AV22" s="527"/>
      <c r="AW22" s="527"/>
      <c r="AX22" s="551"/>
      <c r="AY22" s="553"/>
      <c r="AZ22" s="554"/>
      <c r="BA22" s="554"/>
      <c r="BB22" s="554"/>
      <c r="BC22" s="554"/>
      <c r="BD22" s="554"/>
      <c r="BE22" s="554"/>
      <c r="BF22" s="554"/>
      <c r="BG22" s="554"/>
      <c r="BH22" s="554"/>
      <c r="BI22" s="554"/>
      <c r="BJ22" s="554"/>
      <c r="BK22" s="554"/>
      <c r="BL22" s="554"/>
      <c r="BM22" s="555"/>
      <c r="BN22" s="556"/>
      <c r="BO22" s="557"/>
      <c r="BP22" s="557"/>
      <c r="BQ22" s="557"/>
      <c r="BR22" s="557"/>
      <c r="BS22" s="557"/>
      <c r="BT22" s="557"/>
      <c r="BU22" s="558"/>
      <c r="BV22" s="556"/>
      <c r="BW22" s="557"/>
      <c r="BX22" s="557"/>
      <c r="BY22" s="557"/>
      <c r="BZ22" s="557"/>
      <c r="CA22" s="557"/>
      <c r="CB22" s="557"/>
      <c r="CC22" s="558"/>
      <c r="CD22" s="154"/>
      <c r="CE22" s="494"/>
      <c r="CF22" s="494"/>
      <c r="CG22" s="494"/>
      <c r="CH22" s="494"/>
      <c r="CI22" s="494"/>
      <c r="CJ22" s="494"/>
      <c r="CK22" s="494"/>
      <c r="CL22" s="494"/>
      <c r="CM22" s="494"/>
      <c r="CN22" s="494"/>
      <c r="CO22" s="494"/>
      <c r="CP22" s="494"/>
      <c r="CQ22" s="494"/>
      <c r="CR22" s="494"/>
      <c r="CS22" s="495"/>
      <c r="CT22" s="384"/>
      <c r="CU22" s="385"/>
      <c r="CV22" s="385"/>
      <c r="CW22" s="385"/>
      <c r="CX22" s="385"/>
      <c r="CY22" s="385"/>
      <c r="CZ22" s="385"/>
      <c r="DA22" s="386"/>
      <c r="DB22" s="384"/>
      <c r="DC22" s="385"/>
      <c r="DD22" s="385"/>
      <c r="DE22" s="385"/>
      <c r="DF22" s="385"/>
      <c r="DG22" s="385"/>
      <c r="DH22" s="385"/>
      <c r="DI22" s="386"/>
      <c r="DJ22" s="139"/>
      <c r="DK22" s="139"/>
      <c r="DL22" s="139"/>
      <c r="DM22" s="139"/>
      <c r="DN22" s="139"/>
      <c r="DO22" s="139"/>
    </row>
    <row r="23" spans="1:119" ht="18.75" customHeight="1" x14ac:dyDescent="0.15">
      <c r="A23" s="140"/>
      <c r="B23" s="520"/>
      <c r="C23" s="521"/>
      <c r="D23" s="522"/>
      <c r="E23" s="373"/>
      <c r="F23" s="378"/>
      <c r="G23" s="378"/>
      <c r="H23" s="378"/>
      <c r="I23" s="378"/>
      <c r="J23" s="378"/>
      <c r="K23" s="367"/>
      <c r="L23" s="373"/>
      <c r="M23" s="378"/>
      <c r="N23" s="378"/>
      <c r="O23" s="378"/>
      <c r="P23" s="367"/>
      <c r="Q23" s="529"/>
      <c r="R23" s="530"/>
      <c r="S23" s="530"/>
      <c r="T23" s="530"/>
      <c r="U23" s="530"/>
      <c r="V23" s="531"/>
      <c r="W23" s="533"/>
      <c r="X23" s="521"/>
      <c r="Y23" s="522"/>
      <c r="Z23" s="373"/>
      <c r="AA23" s="378"/>
      <c r="AB23" s="378"/>
      <c r="AC23" s="378"/>
      <c r="AD23" s="378"/>
      <c r="AE23" s="378"/>
      <c r="AF23" s="378"/>
      <c r="AG23" s="367"/>
      <c r="AH23" s="373"/>
      <c r="AI23" s="378"/>
      <c r="AJ23" s="378"/>
      <c r="AK23" s="378"/>
      <c r="AL23" s="367"/>
      <c r="AM23" s="548"/>
      <c r="AN23" s="549"/>
      <c r="AO23" s="549"/>
      <c r="AP23" s="549"/>
      <c r="AQ23" s="549"/>
      <c r="AR23" s="550"/>
      <c r="AS23" s="529"/>
      <c r="AT23" s="530"/>
      <c r="AU23" s="530"/>
      <c r="AV23" s="530"/>
      <c r="AW23" s="530"/>
      <c r="AX23" s="552"/>
      <c r="AY23" s="347" t="s">
        <v>154</v>
      </c>
      <c r="AZ23" s="348"/>
      <c r="BA23" s="348"/>
      <c r="BB23" s="348"/>
      <c r="BC23" s="348"/>
      <c r="BD23" s="348"/>
      <c r="BE23" s="348"/>
      <c r="BF23" s="348"/>
      <c r="BG23" s="348"/>
      <c r="BH23" s="348"/>
      <c r="BI23" s="348"/>
      <c r="BJ23" s="348"/>
      <c r="BK23" s="348"/>
      <c r="BL23" s="348"/>
      <c r="BM23" s="349"/>
      <c r="BN23" s="387">
        <v>17642952</v>
      </c>
      <c r="BO23" s="388"/>
      <c r="BP23" s="388"/>
      <c r="BQ23" s="388"/>
      <c r="BR23" s="388"/>
      <c r="BS23" s="388"/>
      <c r="BT23" s="388"/>
      <c r="BU23" s="389"/>
      <c r="BV23" s="387">
        <v>15921878</v>
      </c>
      <c r="BW23" s="388"/>
      <c r="BX23" s="388"/>
      <c r="BY23" s="388"/>
      <c r="BZ23" s="388"/>
      <c r="CA23" s="388"/>
      <c r="CB23" s="388"/>
      <c r="CC23" s="389"/>
      <c r="CD23" s="154"/>
      <c r="CE23" s="494"/>
      <c r="CF23" s="494"/>
      <c r="CG23" s="494"/>
      <c r="CH23" s="494"/>
      <c r="CI23" s="494"/>
      <c r="CJ23" s="494"/>
      <c r="CK23" s="494"/>
      <c r="CL23" s="494"/>
      <c r="CM23" s="494"/>
      <c r="CN23" s="494"/>
      <c r="CO23" s="494"/>
      <c r="CP23" s="494"/>
      <c r="CQ23" s="494"/>
      <c r="CR23" s="494"/>
      <c r="CS23" s="495"/>
      <c r="CT23" s="384"/>
      <c r="CU23" s="385"/>
      <c r="CV23" s="385"/>
      <c r="CW23" s="385"/>
      <c r="CX23" s="385"/>
      <c r="CY23" s="385"/>
      <c r="CZ23" s="385"/>
      <c r="DA23" s="386"/>
      <c r="DB23" s="384"/>
      <c r="DC23" s="385"/>
      <c r="DD23" s="385"/>
      <c r="DE23" s="385"/>
      <c r="DF23" s="385"/>
      <c r="DG23" s="385"/>
      <c r="DH23" s="385"/>
      <c r="DI23" s="386"/>
      <c r="DJ23" s="139"/>
      <c r="DK23" s="139"/>
      <c r="DL23" s="139"/>
      <c r="DM23" s="139"/>
      <c r="DN23" s="139"/>
      <c r="DO23" s="139"/>
    </row>
    <row r="24" spans="1:119" ht="18.75" customHeight="1" thickBot="1" x14ac:dyDescent="0.2">
      <c r="A24" s="140"/>
      <c r="B24" s="520"/>
      <c r="C24" s="521"/>
      <c r="D24" s="522"/>
      <c r="E24" s="437" t="s">
        <v>155</v>
      </c>
      <c r="F24" s="417"/>
      <c r="G24" s="417"/>
      <c r="H24" s="417"/>
      <c r="I24" s="417"/>
      <c r="J24" s="417"/>
      <c r="K24" s="418"/>
      <c r="L24" s="438">
        <v>1</v>
      </c>
      <c r="M24" s="439"/>
      <c r="N24" s="439"/>
      <c r="O24" s="439"/>
      <c r="P24" s="478"/>
      <c r="Q24" s="438">
        <v>8110</v>
      </c>
      <c r="R24" s="439"/>
      <c r="S24" s="439"/>
      <c r="T24" s="439"/>
      <c r="U24" s="439"/>
      <c r="V24" s="478"/>
      <c r="W24" s="533"/>
      <c r="X24" s="521"/>
      <c r="Y24" s="522"/>
      <c r="Z24" s="437" t="s">
        <v>156</v>
      </c>
      <c r="AA24" s="417"/>
      <c r="AB24" s="417"/>
      <c r="AC24" s="417"/>
      <c r="AD24" s="417"/>
      <c r="AE24" s="417"/>
      <c r="AF24" s="417"/>
      <c r="AG24" s="418"/>
      <c r="AH24" s="438">
        <v>206</v>
      </c>
      <c r="AI24" s="439"/>
      <c r="AJ24" s="439"/>
      <c r="AK24" s="439"/>
      <c r="AL24" s="478"/>
      <c r="AM24" s="438">
        <v>631596</v>
      </c>
      <c r="AN24" s="439"/>
      <c r="AO24" s="439"/>
      <c r="AP24" s="439"/>
      <c r="AQ24" s="439"/>
      <c r="AR24" s="478"/>
      <c r="AS24" s="438">
        <v>3066</v>
      </c>
      <c r="AT24" s="439"/>
      <c r="AU24" s="439"/>
      <c r="AV24" s="439"/>
      <c r="AW24" s="439"/>
      <c r="AX24" s="440"/>
      <c r="AY24" s="553" t="s">
        <v>157</v>
      </c>
      <c r="AZ24" s="554"/>
      <c r="BA24" s="554"/>
      <c r="BB24" s="554"/>
      <c r="BC24" s="554"/>
      <c r="BD24" s="554"/>
      <c r="BE24" s="554"/>
      <c r="BF24" s="554"/>
      <c r="BG24" s="554"/>
      <c r="BH24" s="554"/>
      <c r="BI24" s="554"/>
      <c r="BJ24" s="554"/>
      <c r="BK24" s="554"/>
      <c r="BL24" s="554"/>
      <c r="BM24" s="555"/>
      <c r="BN24" s="387">
        <v>12445115</v>
      </c>
      <c r="BO24" s="388"/>
      <c r="BP24" s="388"/>
      <c r="BQ24" s="388"/>
      <c r="BR24" s="388"/>
      <c r="BS24" s="388"/>
      <c r="BT24" s="388"/>
      <c r="BU24" s="389"/>
      <c r="BV24" s="387">
        <v>10108398</v>
      </c>
      <c r="BW24" s="388"/>
      <c r="BX24" s="388"/>
      <c r="BY24" s="388"/>
      <c r="BZ24" s="388"/>
      <c r="CA24" s="388"/>
      <c r="CB24" s="388"/>
      <c r="CC24" s="389"/>
      <c r="CD24" s="154"/>
      <c r="CE24" s="494"/>
      <c r="CF24" s="494"/>
      <c r="CG24" s="494"/>
      <c r="CH24" s="494"/>
      <c r="CI24" s="494"/>
      <c r="CJ24" s="494"/>
      <c r="CK24" s="494"/>
      <c r="CL24" s="494"/>
      <c r="CM24" s="494"/>
      <c r="CN24" s="494"/>
      <c r="CO24" s="494"/>
      <c r="CP24" s="494"/>
      <c r="CQ24" s="494"/>
      <c r="CR24" s="494"/>
      <c r="CS24" s="495"/>
      <c r="CT24" s="384"/>
      <c r="CU24" s="385"/>
      <c r="CV24" s="385"/>
      <c r="CW24" s="385"/>
      <c r="CX24" s="385"/>
      <c r="CY24" s="385"/>
      <c r="CZ24" s="385"/>
      <c r="DA24" s="386"/>
      <c r="DB24" s="384"/>
      <c r="DC24" s="385"/>
      <c r="DD24" s="385"/>
      <c r="DE24" s="385"/>
      <c r="DF24" s="385"/>
      <c r="DG24" s="385"/>
      <c r="DH24" s="385"/>
      <c r="DI24" s="386"/>
      <c r="DJ24" s="139"/>
      <c r="DK24" s="139"/>
      <c r="DL24" s="139"/>
      <c r="DM24" s="139"/>
      <c r="DN24" s="139"/>
      <c r="DO24" s="139"/>
    </row>
    <row r="25" spans="1:119" s="139" customFormat="1" ht="18.75" customHeight="1" x14ac:dyDescent="0.15">
      <c r="A25" s="140"/>
      <c r="B25" s="520"/>
      <c r="C25" s="521"/>
      <c r="D25" s="522"/>
      <c r="E25" s="437" t="s">
        <v>158</v>
      </c>
      <c r="F25" s="417"/>
      <c r="G25" s="417"/>
      <c r="H25" s="417"/>
      <c r="I25" s="417"/>
      <c r="J25" s="417"/>
      <c r="K25" s="418"/>
      <c r="L25" s="438">
        <v>1</v>
      </c>
      <c r="M25" s="439"/>
      <c r="N25" s="439"/>
      <c r="O25" s="439"/>
      <c r="P25" s="478"/>
      <c r="Q25" s="438">
        <v>6410</v>
      </c>
      <c r="R25" s="439"/>
      <c r="S25" s="439"/>
      <c r="T25" s="439"/>
      <c r="U25" s="439"/>
      <c r="V25" s="478"/>
      <c r="W25" s="533"/>
      <c r="X25" s="521"/>
      <c r="Y25" s="522"/>
      <c r="Z25" s="437" t="s">
        <v>159</v>
      </c>
      <c r="AA25" s="417"/>
      <c r="AB25" s="417"/>
      <c r="AC25" s="417"/>
      <c r="AD25" s="417"/>
      <c r="AE25" s="417"/>
      <c r="AF25" s="417"/>
      <c r="AG25" s="418"/>
      <c r="AH25" s="438" t="s">
        <v>122</v>
      </c>
      <c r="AI25" s="439"/>
      <c r="AJ25" s="439"/>
      <c r="AK25" s="439"/>
      <c r="AL25" s="478"/>
      <c r="AM25" s="438" t="s">
        <v>122</v>
      </c>
      <c r="AN25" s="439"/>
      <c r="AO25" s="439"/>
      <c r="AP25" s="439"/>
      <c r="AQ25" s="439"/>
      <c r="AR25" s="478"/>
      <c r="AS25" s="438" t="s">
        <v>122</v>
      </c>
      <c r="AT25" s="439"/>
      <c r="AU25" s="439"/>
      <c r="AV25" s="439"/>
      <c r="AW25" s="439"/>
      <c r="AX25" s="440"/>
      <c r="AY25" s="347" t="s">
        <v>160</v>
      </c>
      <c r="AZ25" s="348"/>
      <c r="BA25" s="348"/>
      <c r="BB25" s="348"/>
      <c r="BC25" s="348"/>
      <c r="BD25" s="348"/>
      <c r="BE25" s="348"/>
      <c r="BF25" s="348"/>
      <c r="BG25" s="348"/>
      <c r="BH25" s="348"/>
      <c r="BI25" s="348"/>
      <c r="BJ25" s="348"/>
      <c r="BK25" s="348"/>
      <c r="BL25" s="348"/>
      <c r="BM25" s="349"/>
      <c r="BN25" s="350">
        <v>3175315</v>
      </c>
      <c r="BO25" s="351"/>
      <c r="BP25" s="351"/>
      <c r="BQ25" s="351"/>
      <c r="BR25" s="351"/>
      <c r="BS25" s="351"/>
      <c r="BT25" s="351"/>
      <c r="BU25" s="352"/>
      <c r="BV25" s="350">
        <v>1570666</v>
      </c>
      <c r="BW25" s="351"/>
      <c r="BX25" s="351"/>
      <c r="BY25" s="351"/>
      <c r="BZ25" s="351"/>
      <c r="CA25" s="351"/>
      <c r="CB25" s="351"/>
      <c r="CC25" s="352"/>
      <c r="CD25" s="154"/>
      <c r="CE25" s="494"/>
      <c r="CF25" s="494"/>
      <c r="CG25" s="494"/>
      <c r="CH25" s="494"/>
      <c r="CI25" s="494"/>
      <c r="CJ25" s="494"/>
      <c r="CK25" s="494"/>
      <c r="CL25" s="494"/>
      <c r="CM25" s="494"/>
      <c r="CN25" s="494"/>
      <c r="CO25" s="494"/>
      <c r="CP25" s="494"/>
      <c r="CQ25" s="494"/>
      <c r="CR25" s="494"/>
      <c r="CS25" s="495"/>
      <c r="CT25" s="384"/>
      <c r="CU25" s="385"/>
      <c r="CV25" s="385"/>
      <c r="CW25" s="385"/>
      <c r="CX25" s="385"/>
      <c r="CY25" s="385"/>
      <c r="CZ25" s="385"/>
      <c r="DA25" s="386"/>
      <c r="DB25" s="384"/>
      <c r="DC25" s="385"/>
      <c r="DD25" s="385"/>
      <c r="DE25" s="385"/>
      <c r="DF25" s="385"/>
      <c r="DG25" s="385"/>
      <c r="DH25" s="385"/>
      <c r="DI25" s="386"/>
    </row>
    <row r="26" spans="1:119" s="139" customFormat="1" ht="18.75" customHeight="1" x14ac:dyDescent="0.15">
      <c r="A26" s="140"/>
      <c r="B26" s="520"/>
      <c r="C26" s="521"/>
      <c r="D26" s="522"/>
      <c r="E26" s="437" t="s">
        <v>161</v>
      </c>
      <c r="F26" s="417"/>
      <c r="G26" s="417"/>
      <c r="H26" s="417"/>
      <c r="I26" s="417"/>
      <c r="J26" s="417"/>
      <c r="K26" s="418"/>
      <c r="L26" s="438">
        <v>1</v>
      </c>
      <c r="M26" s="439"/>
      <c r="N26" s="439"/>
      <c r="O26" s="439"/>
      <c r="P26" s="478"/>
      <c r="Q26" s="438">
        <v>5670</v>
      </c>
      <c r="R26" s="439"/>
      <c r="S26" s="439"/>
      <c r="T26" s="439"/>
      <c r="U26" s="439"/>
      <c r="V26" s="478"/>
      <c r="W26" s="533"/>
      <c r="X26" s="521"/>
      <c r="Y26" s="522"/>
      <c r="Z26" s="437" t="s">
        <v>162</v>
      </c>
      <c r="AA26" s="543"/>
      <c r="AB26" s="543"/>
      <c r="AC26" s="543"/>
      <c r="AD26" s="543"/>
      <c r="AE26" s="543"/>
      <c r="AF26" s="543"/>
      <c r="AG26" s="544"/>
      <c r="AH26" s="438" t="s">
        <v>122</v>
      </c>
      <c r="AI26" s="439"/>
      <c r="AJ26" s="439"/>
      <c r="AK26" s="439"/>
      <c r="AL26" s="478"/>
      <c r="AM26" s="438" t="s">
        <v>122</v>
      </c>
      <c r="AN26" s="439"/>
      <c r="AO26" s="439"/>
      <c r="AP26" s="439"/>
      <c r="AQ26" s="439"/>
      <c r="AR26" s="478"/>
      <c r="AS26" s="438" t="s">
        <v>122</v>
      </c>
      <c r="AT26" s="439"/>
      <c r="AU26" s="439"/>
      <c r="AV26" s="439"/>
      <c r="AW26" s="439"/>
      <c r="AX26" s="440"/>
      <c r="AY26" s="390" t="s">
        <v>163</v>
      </c>
      <c r="AZ26" s="391"/>
      <c r="BA26" s="391"/>
      <c r="BB26" s="391"/>
      <c r="BC26" s="391"/>
      <c r="BD26" s="391"/>
      <c r="BE26" s="391"/>
      <c r="BF26" s="391"/>
      <c r="BG26" s="391"/>
      <c r="BH26" s="391"/>
      <c r="BI26" s="391"/>
      <c r="BJ26" s="391"/>
      <c r="BK26" s="391"/>
      <c r="BL26" s="391"/>
      <c r="BM26" s="392"/>
      <c r="BN26" s="387" t="s">
        <v>122</v>
      </c>
      <c r="BO26" s="388"/>
      <c r="BP26" s="388"/>
      <c r="BQ26" s="388"/>
      <c r="BR26" s="388"/>
      <c r="BS26" s="388"/>
      <c r="BT26" s="388"/>
      <c r="BU26" s="389"/>
      <c r="BV26" s="387" t="s">
        <v>122</v>
      </c>
      <c r="BW26" s="388"/>
      <c r="BX26" s="388"/>
      <c r="BY26" s="388"/>
      <c r="BZ26" s="388"/>
      <c r="CA26" s="388"/>
      <c r="CB26" s="388"/>
      <c r="CC26" s="389"/>
      <c r="CD26" s="154"/>
      <c r="CE26" s="494"/>
      <c r="CF26" s="494"/>
      <c r="CG26" s="494"/>
      <c r="CH26" s="494"/>
      <c r="CI26" s="494"/>
      <c r="CJ26" s="494"/>
      <c r="CK26" s="494"/>
      <c r="CL26" s="494"/>
      <c r="CM26" s="494"/>
      <c r="CN26" s="494"/>
      <c r="CO26" s="494"/>
      <c r="CP26" s="494"/>
      <c r="CQ26" s="494"/>
      <c r="CR26" s="494"/>
      <c r="CS26" s="495"/>
      <c r="CT26" s="384"/>
      <c r="CU26" s="385"/>
      <c r="CV26" s="385"/>
      <c r="CW26" s="385"/>
      <c r="CX26" s="385"/>
      <c r="CY26" s="385"/>
      <c r="CZ26" s="385"/>
      <c r="DA26" s="386"/>
      <c r="DB26" s="384"/>
      <c r="DC26" s="385"/>
      <c r="DD26" s="385"/>
      <c r="DE26" s="385"/>
      <c r="DF26" s="385"/>
      <c r="DG26" s="385"/>
      <c r="DH26" s="385"/>
      <c r="DI26" s="386"/>
    </row>
    <row r="27" spans="1:119" ht="18.75" customHeight="1" thickBot="1" x14ac:dyDescent="0.2">
      <c r="A27" s="140"/>
      <c r="B27" s="520"/>
      <c r="C27" s="521"/>
      <c r="D27" s="522"/>
      <c r="E27" s="437" t="s">
        <v>164</v>
      </c>
      <c r="F27" s="417"/>
      <c r="G27" s="417"/>
      <c r="H27" s="417"/>
      <c r="I27" s="417"/>
      <c r="J27" s="417"/>
      <c r="K27" s="418"/>
      <c r="L27" s="438">
        <v>1</v>
      </c>
      <c r="M27" s="439"/>
      <c r="N27" s="439"/>
      <c r="O27" s="439"/>
      <c r="P27" s="478"/>
      <c r="Q27" s="438">
        <v>4017</v>
      </c>
      <c r="R27" s="439"/>
      <c r="S27" s="439"/>
      <c r="T27" s="439"/>
      <c r="U27" s="439"/>
      <c r="V27" s="478"/>
      <c r="W27" s="533"/>
      <c r="X27" s="521"/>
      <c r="Y27" s="522"/>
      <c r="Z27" s="437" t="s">
        <v>165</v>
      </c>
      <c r="AA27" s="417"/>
      <c r="AB27" s="417"/>
      <c r="AC27" s="417"/>
      <c r="AD27" s="417"/>
      <c r="AE27" s="417"/>
      <c r="AF27" s="417"/>
      <c r="AG27" s="418"/>
      <c r="AH27" s="438">
        <v>16</v>
      </c>
      <c r="AI27" s="439"/>
      <c r="AJ27" s="439"/>
      <c r="AK27" s="439"/>
      <c r="AL27" s="478"/>
      <c r="AM27" s="438">
        <v>43514</v>
      </c>
      <c r="AN27" s="439"/>
      <c r="AO27" s="439"/>
      <c r="AP27" s="439"/>
      <c r="AQ27" s="439"/>
      <c r="AR27" s="478"/>
      <c r="AS27" s="438">
        <v>2720</v>
      </c>
      <c r="AT27" s="439"/>
      <c r="AU27" s="439"/>
      <c r="AV27" s="439"/>
      <c r="AW27" s="439"/>
      <c r="AX27" s="440"/>
      <c r="AY27" s="479" t="s">
        <v>166</v>
      </c>
      <c r="AZ27" s="480"/>
      <c r="BA27" s="480"/>
      <c r="BB27" s="480"/>
      <c r="BC27" s="480"/>
      <c r="BD27" s="480"/>
      <c r="BE27" s="480"/>
      <c r="BF27" s="480"/>
      <c r="BG27" s="480"/>
      <c r="BH27" s="480"/>
      <c r="BI27" s="480"/>
      <c r="BJ27" s="480"/>
      <c r="BK27" s="480"/>
      <c r="BL27" s="480"/>
      <c r="BM27" s="481"/>
      <c r="BN27" s="556" t="s">
        <v>122</v>
      </c>
      <c r="BO27" s="557"/>
      <c r="BP27" s="557"/>
      <c r="BQ27" s="557"/>
      <c r="BR27" s="557"/>
      <c r="BS27" s="557"/>
      <c r="BT27" s="557"/>
      <c r="BU27" s="558"/>
      <c r="BV27" s="556" t="s">
        <v>122</v>
      </c>
      <c r="BW27" s="557"/>
      <c r="BX27" s="557"/>
      <c r="BY27" s="557"/>
      <c r="BZ27" s="557"/>
      <c r="CA27" s="557"/>
      <c r="CB27" s="557"/>
      <c r="CC27" s="558"/>
      <c r="CD27" s="156"/>
      <c r="CE27" s="494"/>
      <c r="CF27" s="494"/>
      <c r="CG27" s="494"/>
      <c r="CH27" s="494"/>
      <c r="CI27" s="494"/>
      <c r="CJ27" s="494"/>
      <c r="CK27" s="494"/>
      <c r="CL27" s="494"/>
      <c r="CM27" s="494"/>
      <c r="CN27" s="494"/>
      <c r="CO27" s="494"/>
      <c r="CP27" s="494"/>
      <c r="CQ27" s="494"/>
      <c r="CR27" s="494"/>
      <c r="CS27" s="495"/>
      <c r="CT27" s="384"/>
      <c r="CU27" s="385"/>
      <c r="CV27" s="385"/>
      <c r="CW27" s="385"/>
      <c r="CX27" s="385"/>
      <c r="CY27" s="385"/>
      <c r="CZ27" s="385"/>
      <c r="DA27" s="386"/>
      <c r="DB27" s="384"/>
      <c r="DC27" s="385"/>
      <c r="DD27" s="385"/>
      <c r="DE27" s="385"/>
      <c r="DF27" s="385"/>
      <c r="DG27" s="385"/>
      <c r="DH27" s="385"/>
      <c r="DI27" s="386"/>
      <c r="DJ27" s="139"/>
      <c r="DK27" s="139"/>
      <c r="DL27" s="139"/>
      <c r="DM27" s="139"/>
      <c r="DN27" s="139"/>
      <c r="DO27" s="139"/>
    </row>
    <row r="28" spans="1:119" ht="18.75" customHeight="1" x14ac:dyDescent="0.15">
      <c r="A28" s="140"/>
      <c r="B28" s="520"/>
      <c r="C28" s="521"/>
      <c r="D28" s="522"/>
      <c r="E28" s="437" t="s">
        <v>167</v>
      </c>
      <c r="F28" s="417"/>
      <c r="G28" s="417"/>
      <c r="H28" s="417"/>
      <c r="I28" s="417"/>
      <c r="J28" s="417"/>
      <c r="K28" s="418"/>
      <c r="L28" s="438">
        <v>1</v>
      </c>
      <c r="M28" s="439"/>
      <c r="N28" s="439"/>
      <c r="O28" s="439"/>
      <c r="P28" s="478"/>
      <c r="Q28" s="438">
        <v>3678</v>
      </c>
      <c r="R28" s="439"/>
      <c r="S28" s="439"/>
      <c r="T28" s="439"/>
      <c r="U28" s="439"/>
      <c r="V28" s="478"/>
      <c r="W28" s="533"/>
      <c r="X28" s="521"/>
      <c r="Y28" s="522"/>
      <c r="Z28" s="437" t="s">
        <v>168</v>
      </c>
      <c r="AA28" s="417"/>
      <c r="AB28" s="417"/>
      <c r="AC28" s="417"/>
      <c r="AD28" s="417"/>
      <c r="AE28" s="417"/>
      <c r="AF28" s="417"/>
      <c r="AG28" s="418"/>
      <c r="AH28" s="438" t="s">
        <v>122</v>
      </c>
      <c r="AI28" s="439"/>
      <c r="AJ28" s="439"/>
      <c r="AK28" s="439"/>
      <c r="AL28" s="478"/>
      <c r="AM28" s="438" t="s">
        <v>122</v>
      </c>
      <c r="AN28" s="439"/>
      <c r="AO28" s="439"/>
      <c r="AP28" s="439"/>
      <c r="AQ28" s="439"/>
      <c r="AR28" s="478"/>
      <c r="AS28" s="438" t="s">
        <v>122</v>
      </c>
      <c r="AT28" s="439"/>
      <c r="AU28" s="439"/>
      <c r="AV28" s="439"/>
      <c r="AW28" s="439"/>
      <c r="AX28" s="440"/>
      <c r="AY28" s="559" t="s">
        <v>169</v>
      </c>
      <c r="AZ28" s="560"/>
      <c r="BA28" s="560"/>
      <c r="BB28" s="561"/>
      <c r="BC28" s="347" t="s">
        <v>170</v>
      </c>
      <c r="BD28" s="348"/>
      <c r="BE28" s="348"/>
      <c r="BF28" s="348"/>
      <c r="BG28" s="348"/>
      <c r="BH28" s="348"/>
      <c r="BI28" s="348"/>
      <c r="BJ28" s="348"/>
      <c r="BK28" s="348"/>
      <c r="BL28" s="348"/>
      <c r="BM28" s="349"/>
      <c r="BN28" s="350">
        <v>3446109</v>
      </c>
      <c r="BO28" s="351"/>
      <c r="BP28" s="351"/>
      <c r="BQ28" s="351"/>
      <c r="BR28" s="351"/>
      <c r="BS28" s="351"/>
      <c r="BT28" s="351"/>
      <c r="BU28" s="352"/>
      <c r="BV28" s="350">
        <v>3143229</v>
      </c>
      <c r="BW28" s="351"/>
      <c r="BX28" s="351"/>
      <c r="BY28" s="351"/>
      <c r="BZ28" s="351"/>
      <c r="CA28" s="351"/>
      <c r="CB28" s="351"/>
      <c r="CC28" s="352"/>
      <c r="CD28" s="154"/>
      <c r="CE28" s="494"/>
      <c r="CF28" s="494"/>
      <c r="CG28" s="494"/>
      <c r="CH28" s="494"/>
      <c r="CI28" s="494"/>
      <c r="CJ28" s="494"/>
      <c r="CK28" s="494"/>
      <c r="CL28" s="494"/>
      <c r="CM28" s="494"/>
      <c r="CN28" s="494"/>
      <c r="CO28" s="494"/>
      <c r="CP28" s="494"/>
      <c r="CQ28" s="494"/>
      <c r="CR28" s="494"/>
      <c r="CS28" s="495"/>
      <c r="CT28" s="384"/>
      <c r="CU28" s="385"/>
      <c r="CV28" s="385"/>
      <c r="CW28" s="385"/>
      <c r="CX28" s="385"/>
      <c r="CY28" s="385"/>
      <c r="CZ28" s="385"/>
      <c r="DA28" s="386"/>
      <c r="DB28" s="384"/>
      <c r="DC28" s="385"/>
      <c r="DD28" s="385"/>
      <c r="DE28" s="385"/>
      <c r="DF28" s="385"/>
      <c r="DG28" s="385"/>
      <c r="DH28" s="385"/>
      <c r="DI28" s="386"/>
      <c r="DJ28" s="139"/>
      <c r="DK28" s="139"/>
      <c r="DL28" s="139"/>
      <c r="DM28" s="139"/>
      <c r="DN28" s="139"/>
      <c r="DO28" s="139"/>
    </row>
    <row r="29" spans="1:119" ht="18.75" customHeight="1" x14ac:dyDescent="0.15">
      <c r="A29" s="140"/>
      <c r="B29" s="520"/>
      <c r="C29" s="521"/>
      <c r="D29" s="522"/>
      <c r="E29" s="437" t="s">
        <v>171</v>
      </c>
      <c r="F29" s="417"/>
      <c r="G29" s="417"/>
      <c r="H29" s="417"/>
      <c r="I29" s="417"/>
      <c r="J29" s="417"/>
      <c r="K29" s="418"/>
      <c r="L29" s="438">
        <v>16</v>
      </c>
      <c r="M29" s="439"/>
      <c r="N29" s="439"/>
      <c r="O29" s="439"/>
      <c r="P29" s="478"/>
      <c r="Q29" s="438">
        <v>3469</v>
      </c>
      <c r="R29" s="439"/>
      <c r="S29" s="439"/>
      <c r="T29" s="439"/>
      <c r="U29" s="439"/>
      <c r="V29" s="478"/>
      <c r="W29" s="534"/>
      <c r="X29" s="535"/>
      <c r="Y29" s="536"/>
      <c r="Z29" s="437" t="s">
        <v>172</v>
      </c>
      <c r="AA29" s="417"/>
      <c r="AB29" s="417"/>
      <c r="AC29" s="417"/>
      <c r="AD29" s="417"/>
      <c r="AE29" s="417"/>
      <c r="AF29" s="417"/>
      <c r="AG29" s="418"/>
      <c r="AH29" s="438">
        <v>222</v>
      </c>
      <c r="AI29" s="439"/>
      <c r="AJ29" s="439"/>
      <c r="AK29" s="439"/>
      <c r="AL29" s="478"/>
      <c r="AM29" s="438">
        <v>675110</v>
      </c>
      <c r="AN29" s="439"/>
      <c r="AO29" s="439"/>
      <c r="AP29" s="439"/>
      <c r="AQ29" s="439"/>
      <c r="AR29" s="478"/>
      <c r="AS29" s="438">
        <v>3041</v>
      </c>
      <c r="AT29" s="439"/>
      <c r="AU29" s="439"/>
      <c r="AV29" s="439"/>
      <c r="AW29" s="439"/>
      <c r="AX29" s="440"/>
      <c r="AY29" s="562"/>
      <c r="AZ29" s="563"/>
      <c r="BA29" s="563"/>
      <c r="BB29" s="564"/>
      <c r="BC29" s="421" t="s">
        <v>173</v>
      </c>
      <c r="BD29" s="422"/>
      <c r="BE29" s="422"/>
      <c r="BF29" s="422"/>
      <c r="BG29" s="422"/>
      <c r="BH29" s="422"/>
      <c r="BI29" s="422"/>
      <c r="BJ29" s="422"/>
      <c r="BK29" s="422"/>
      <c r="BL29" s="422"/>
      <c r="BM29" s="423"/>
      <c r="BN29" s="387">
        <v>159230</v>
      </c>
      <c r="BO29" s="388"/>
      <c r="BP29" s="388"/>
      <c r="BQ29" s="388"/>
      <c r="BR29" s="388"/>
      <c r="BS29" s="388"/>
      <c r="BT29" s="388"/>
      <c r="BU29" s="389"/>
      <c r="BV29" s="387">
        <v>159190</v>
      </c>
      <c r="BW29" s="388"/>
      <c r="BX29" s="388"/>
      <c r="BY29" s="388"/>
      <c r="BZ29" s="388"/>
      <c r="CA29" s="388"/>
      <c r="CB29" s="388"/>
      <c r="CC29" s="389"/>
      <c r="CD29" s="156"/>
      <c r="CE29" s="494"/>
      <c r="CF29" s="494"/>
      <c r="CG29" s="494"/>
      <c r="CH29" s="494"/>
      <c r="CI29" s="494"/>
      <c r="CJ29" s="494"/>
      <c r="CK29" s="494"/>
      <c r="CL29" s="494"/>
      <c r="CM29" s="494"/>
      <c r="CN29" s="494"/>
      <c r="CO29" s="494"/>
      <c r="CP29" s="494"/>
      <c r="CQ29" s="494"/>
      <c r="CR29" s="494"/>
      <c r="CS29" s="495"/>
      <c r="CT29" s="384"/>
      <c r="CU29" s="385"/>
      <c r="CV29" s="385"/>
      <c r="CW29" s="385"/>
      <c r="CX29" s="385"/>
      <c r="CY29" s="385"/>
      <c r="CZ29" s="385"/>
      <c r="DA29" s="386"/>
      <c r="DB29" s="384"/>
      <c r="DC29" s="385"/>
      <c r="DD29" s="385"/>
      <c r="DE29" s="385"/>
      <c r="DF29" s="385"/>
      <c r="DG29" s="385"/>
      <c r="DH29" s="385"/>
      <c r="DI29" s="386"/>
      <c r="DJ29" s="139"/>
      <c r="DK29" s="139"/>
      <c r="DL29" s="139"/>
      <c r="DM29" s="139"/>
      <c r="DN29" s="139"/>
      <c r="DO29" s="139"/>
    </row>
    <row r="30" spans="1:119" ht="18.75" customHeight="1" thickBot="1" x14ac:dyDescent="0.2">
      <c r="A30" s="140"/>
      <c r="B30" s="523"/>
      <c r="C30" s="524"/>
      <c r="D30" s="525"/>
      <c r="E30" s="441"/>
      <c r="F30" s="442"/>
      <c r="G30" s="442"/>
      <c r="H30" s="442"/>
      <c r="I30" s="442"/>
      <c r="J30" s="442"/>
      <c r="K30" s="443"/>
      <c r="L30" s="537"/>
      <c r="M30" s="538"/>
      <c r="N30" s="538"/>
      <c r="O30" s="538"/>
      <c r="P30" s="539"/>
      <c r="Q30" s="537"/>
      <c r="R30" s="538"/>
      <c r="S30" s="538"/>
      <c r="T30" s="538"/>
      <c r="U30" s="538"/>
      <c r="V30" s="539"/>
      <c r="W30" s="540" t="s">
        <v>174</v>
      </c>
      <c r="X30" s="541"/>
      <c r="Y30" s="541"/>
      <c r="Z30" s="541"/>
      <c r="AA30" s="541"/>
      <c r="AB30" s="541"/>
      <c r="AC30" s="541"/>
      <c r="AD30" s="541"/>
      <c r="AE30" s="541"/>
      <c r="AF30" s="541"/>
      <c r="AG30" s="542"/>
      <c r="AH30" s="503">
        <v>97.7</v>
      </c>
      <c r="AI30" s="504"/>
      <c r="AJ30" s="504"/>
      <c r="AK30" s="504"/>
      <c r="AL30" s="504"/>
      <c r="AM30" s="504"/>
      <c r="AN30" s="504"/>
      <c r="AO30" s="504"/>
      <c r="AP30" s="504"/>
      <c r="AQ30" s="504"/>
      <c r="AR30" s="504"/>
      <c r="AS30" s="504"/>
      <c r="AT30" s="504"/>
      <c r="AU30" s="504"/>
      <c r="AV30" s="504"/>
      <c r="AW30" s="504"/>
      <c r="AX30" s="506"/>
      <c r="AY30" s="565"/>
      <c r="AZ30" s="566"/>
      <c r="BA30" s="566"/>
      <c r="BB30" s="567"/>
      <c r="BC30" s="553" t="s">
        <v>175</v>
      </c>
      <c r="BD30" s="554"/>
      <c r="BE30" s="554"/>
      <c r="BF30" s="554"/>
      <c r="BG30" s="554"/>
      <c r="BH30" s="554"/>
      <c r="BI30" s="554"/>
      <c r="BJ30" s="554"/>
      <c r="BK30" s="554"/>
      <c r="BL30" s="554"/>
      <c r="BM30" s="555"/>
      <c r="BN30" s="556">
        <v>1384125</v>
      </c>
      <c r="BO30" s="557"/>
      <c r="BP30" s="557"/>
      <c r="BQ30" s="557"/>
      <c r="BR30" s="557"/>
      <c r="BS30" s="557"/>
      <c r="BT30" s="557"/>
      <c r="BU30" s="558"/>
      <c r="BV30" s="556">
        <v>1394068</v>
      </c>
      <c r="BW30" s="557"/>
      <c r="BX30" s="557"/>
      <c r="BY30" s="557"/>
      <c r="BZ30" s="557"/>
      <c r="CA30" s="557"/>
      <c r="CB30" s="557"/>
      <c r="CC30" s="55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176</v>
      </c>
      <c r="D32" s="167"/>
      <c r="E32" s="167"/>
      <c r="F32" s="164"/>
      <c r="G32" s="164"/>
      <c r="H32" s="164"/>
      <c r="I32" s="164"/>
      <c r="J32" s="164"/>
      <c r="K32" s="164"/>
      <c r="L32" s="164"/>
      <c r="M32" s="164"/>
      <c r="N32" s="164"/>
      <c r="O32" s="164"/>
      <c r="P32" s="164"/>
      <c r="Q32" s="164"/>
      <c r="R32" s="164"/>
      <c r="S32" s="164"/>
      <c r="T32" s="164"/>
      <c r="U32" s="164" t="s">
        <v>177</v>
      </c>
      <c r="V32" s="164"/>
      <c r="W32" s="164"/>
      <c r="X32" s="164"/>
      <c r="Y32" s="164"/>
      <c r="Z32" s="164"/>
      <c r="AA32" s="164"/>
      <c r="AB32" s="164"/>
      <c r="AC32" s="164"/>
      <c r="AD32" s="164"/>
      <c r="AE32" s="164"/>
      <c r="AF32" s="164"/>
      <c r="AG32" s="164"/>
      <c r="AH32" s="164"/>
      <c r="AI32" s="164"/>
      <c r="AJ32" s="164"/>
      <c r="AK32" s="164"/>
      <c r="AL32" s="164"/>
      <c r="AM32" s="168" t="s">
        <v>178</v>
      </c>
      <c r="AN32" s="164"/>
      <c r="AO32" s="164"/>
      <c r="AP32" s="164"/>
      <c r="AQ32" s="164"/>
      <c r="AR32" s="164"/>
      <c r="AS32" s="168"/>
      <c r="AT32" s="168"/>
      <c r="AU32" s="168"/>
      <c r="AV32" s="168"/>
      <c r="AW32" s="168"/>
      <c r="AX32" s="168"/>
      <c r="AY32" s="168"/>
      <c r="AZ32" s="168"/>
      <c r="BA32" s="168"/>
      <c r="BB32" s="164"/>
      <c r="BC32" s="168"/>
      <c r="BD32" s="164"/>
      <c r="BE32" s="168" t="s">
        <v>179</v>
      </c>
      <c r="BF32" s="164"/>
      <c r="BG32" s="164"/>
      <c r="BH32" s="164"/>
      <c r="BI32" s="164"/>
      <c r="BJ32" s="168"/>
      <c r="BK32" s="168"/>
      <c r="BL32" s="168"/>
      <c r="BM32" s="168"/>
      <c r="BN32" s="168"/>
      <c r="BO32" s="168"/>
      <c r="BP32" s="168"/>
      <c r="BQ32" s="168"/>
      <c r="BR32" s="164"/>
      <c r="BS32" s="164"/>
      <c r="BT32" s="164"/>
      <c r="BU32" s="164"/>
      <c r="BV32" s="164"/>
      <c r="BW32" s="164" t="s">
        <v>180</v>
      </c>
      <c r="BX32" s="164"/>
      <c r="BY32" s="164"/>
      <c r="BZ32" s="164"/>
      <c r="CA32" s="164"/>
      <c r="CB32" s="168"/>
      <c r="CC32" s="168"/>
      <c r="CD32" s="168"/>
      <c r="CE32" s="168"/>
      <c r="CF32" s="168"/>
      <c r="CG32" s="168"/>
      <c r="CH32" s="168"/>
      <c r="CI32" s="168"/>
      <c r="CJ32" s="168"/>
      <c r="CK32" s="168"/>
      <c r="CL32" s="168"/>
      <c r="CM32" s="168"/>
      <c r="CN32" s="168"/>
      <c r="CO32" s="168" t="s">
        <v>181</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11" t="s">
        <v>182</v>
      </c>
      <c r="D33" s="411"/>
      <c r="E33" s="376" t="s">
        <v>183</v>
      </c>
      <c r="F33" s="376"/>
      <c r="G33" s="376"/>
      <c r="H33" s="376"/>
      <c r="I33" s="376"/>
      <c r="J33" s="376"/>
      <c r="K33" s="376"/>
      <c r="L33" s="376"/>
      <c r="M33" s="376"/>
      <c r="N33" s="376"/>
      <c r="O33" s="376"/>
      <c r="P33" s="376"/>
      <c r="Q33" s="376"/>
      <c r="R33" s="376"/>
      <c r="S33" s="376"/>
      <c r="T33" s="169"/>
      <c r="U33" s="411" t="s">
        <v>182</v>
      </c>
      <c r="V33" s="411"/>
      <c r="W33" s="376" t="s">
        <v>183</v>
      </c>
      <c r="X33" s="376"/>
      <c r="Y33" s="376"/>
      <c r="Z33" s="376"/>
      <c r="AA33" s="376"/>
      <c r="AB33" s="376"/>
      <c r="AC33" s="376"/>
      <c r="AD33" s="376"/>
      <c r="AE33" s="376"/>
      <c r="AF33" s="376"/>
      <c r="AG33" s="376"/>
      <c r="AH33" s="376"/>
      <c r="AI33" s="376"/>
      <c r="AJ33" s="376"/>
      <c r="AK33" s="376"/>
      <c r="AL33" s="169"/>
      <c r="AM33" s="411" t="s">
        <v>182</v>
      </c>
      <c r="AN33" s="411"/>
      <c r="AO33" s="376" t="s">
        <v>183</v>
      </c>
      <c r="AP33" s="376"/>
      <c r="AQ33" s="376"/>
      <c r="AR33" s="376"/>
      <c r="AS33" s="376"/>
      <c r="AT33" s="376"/>
      <c r="AU33" s="376"/>
      <c r="AV33" s="376"/>
      <c r="AW33" s="376"/>
      <c r="AX33" s="376"/>
      <c r="AY33" s="376"/>
      <c r="AZ33" s="376"/>
      <c r="BA33" s="376"/>
      <c r="BB33" s="376"/>
      <c r="BC33" s="376"/>
      <c r="BD33" s="170"/>
      <c r="BE33" s="376" t="s">
        <v>184</v>
      </c>
      <c r="BF33" s="376"/>
      <c r="BG33" s="376" t="s">
        <v>185</v>
      </c>
      <c r="BH33" s="376"/>
      <c r="BI33" s="376"/>
      <c r="BJ33" s="376"/>
      <c r="BK33" s="376"/>
      <c r="BL33" s="376"/>
      <c r="BM33" s="376"/>
      <c r="BN33" s="376"/>
      <c r="BO33" s="376"/>
      <c r="BP33" s="376"/>
      <c r="BQ33" s="376"/>
      <c r="BR33" s="376"/>
      <c r="BS33" s="376"/>
      <c r="BT33" s="376"/>
      <c r="BU33" s="376"/>
      <c r="BV33" s="170"/>
      <c r="BW33" s="411" t="s">
        <v>184</v>
      </c>
      <c r="BX33" s="411"/>
      <c r="BY33" s="376" t="s">
        <v>186</v>
      </c>
      <c r="BZ33" s="376"/>
      <c r="CA33" s="376"/>
      <c r="CB33" s="376"/>
      <c r="CC33" s="376"/>
      <c r="CD33" s="376"/>
      <c r="CE33" s="376"/>
      <c r="CF33" s="376"/>
      <c r="CG33" s="376"/>
      <c r="CH33" s="376"/>
      <c r="CI33" s="376"/>
      <c r="CJ33" s="376"/>
      <c r="CK33" s="376"/>
      <c r="CL33" s="376"/>
      <c r="CM33" s="376"/>
      <c r="CN33" s="169"/>
      <c r="CO33" s="411" t="s">
        <v>182</v>
      </c>
      <c r="CP33" s="411"/>
      <c r="CQ33" s="376" t="s">
        <v>187</v>
      </c>
      <c r="CR33" s="376"/>
      <c r="CS33" s="376"/>
      <c r="CT33" s="376"/>
      <c r="CU33" s="376"/>
      <c r="CV33" s="376"/>
      <c r="CW33" s="376"/>
      <c r="CX33" s="376"/>
      <c r="CY33" s="376"/>
      <c r="CZ33" s="376"/>
      <c r="DA33" s="376"/>
      <c r="DB33" s="376"/>
      <c r="DC33" s="376"/>
      <c r="DD33" s="376"/>
      <c r="DE33" s="376"/>
      <c r="DF33" s="169"/>
      <c r="DG33" s="376" t="s">
        <v>188</v>
      </c>
      <c r="DH33" s="376"/>
      <c r="DI33" s="171"/>
      <c r="DJ33" s="139"/>
      <c r="DK33" s="139"/>
      <c r="DL33" s="139"/>
      <c r="DM33" s="139"/>
      <c r="DN33" s="139"/>
      <c r="DO33" s="139"/>
    </row>
    <row r="34" spans="1:119" ht="32.25" customHeight="1" x14ac:dyDescent="0.15">
      <c r="A34" s="140"/>
      <c r="B34" s="166"/>
      <c r="C34" s="568">
        <f>IF(E34="","",1)</f>
        <v>1</v>
      </c>
      <c r="D34" s="568"/>
      <c r="E34" s="569" t="str">
        <f>IF('各会計、関係団体の財政状況及び健全化判断比率'!B7="","",'各会計、関係団体の財政状況及び健全化判断比率'!B7)</f>
        <v>一般会計</v>
      </c>
      <c r="F34" s="569"/>
      <c r="G34" s="569"/>
      <c r="H34" s="569"/>
      <c r="I34" s="569"/>
      <c r="J34" s="569"/>
      <c r="K34" s="569"/>
      <c r="L34" s="569"/>
      <c r="M34" s="569"/>
      <c r="N34" s="569"/>
      <c r="O34" s="569"/>
      <c r="P34" s="569"/>
      <c r="Q34" s="569"/>
      <c r="R34" s="569"/>
      <c r="S34" s="569"/>
      <c r="T34" s="167"/>
      <c r="U34" s="568">
        <f>IF(W34="","",MAX(C34:D43)+1)</f>
        <v>2</v>
      </c>
      <c r="V34" s="568"/>
      <c r="W34" s="569" t="str">
        <f>IF('各会計、関係団体の財政状況及び健全化判断比率'!B28="","",'各会計、関係団体の財政状況及び健全化判断比率'!B28)</f>
        <v>国民健康保険特別会計</v>
      </c>
      <c r="X34" s="569"/>
      <c r="Y34" s="569"/>
      <c r="Z34" s="569"/>
      <c r="AA34" s="569"/>
      <c r="AB34" s="569"/>
      <c r="AC34" s="569"/>
      <c r="AD34" s="569"/>
      <c r="AE34" s="569"/>
      <c r="AF34" s="569"/>
      <c r="AG34" s="569"/>
      <c r="AH34" s="569"/>
      <c r="AI34" s="569"/>
      <c r="AJ34" s="569"/>
      <c r="AK34" s="569"/>
      <c r="AL34" s="167"/>
      <c r="AM34" s="568">
        <f>IF(AO34="","",MAX(C34:D43,U34:V43)+1)</f>
        <v>5</v>
      </c>
      <c r="AN34" s="568"/>
      <c r="AO34" s="569" t="str">
        <f>IF('各会計、関係団体の財政状況及び健全化判断比率'!B31="","",'各会計、関係団体の財政状況及び健全化判断比率'!B31)</f>
        <v>宇土市水道事業会計</v>
      </c>
      <c r="AP34" s="569"/>
      <c r="AQ34" s="569"/>
      <c r="AR34" s="569"/>
      <c r="AS34" s="569"/>
      <c r="AT34" s="569"/>
      <c r="AU34" s="569"/>
      <c r="AV34" s="569"/>
      <c r="AW34" s="569"/>
      <c r="AX34" s="569"/>
      <c r="AY34" s="569"/>
      <c r="AZ34" s="569"/>
      <c r="BA34" s="569"/>
      <c r="BB34" s="569"/>
      <c r="BC34" s="569"/>
      <c r="BD34" s="167"/>
      <c r="BE34" s="568">
        <f>IF(BG34="","",MAX(C34:D43,U34:V43,AM34:AN43)+1)</f>
        <v>7</v>
      </c>
      <c r="BF34" s="568"/>
      <c r="BG34" s="569" t="str">
        <f>IF('各会計、関係団体の財政状況及び健全化判断比率'!B33="","",'各会計、関係団体の財政状況及び健全化判断比率'!B33)</f>
        <v>宇土市簡易水道事業特別会計</v>
      </c>
      <c r="BH34" s="569"/>
      <c r="BI34" s="569"/>
      <c r="BJ34" s="569"/>
      <c r="BK34" s="569"/>
      <c r="BL34" s="569"/>
      <c r="BM34" s="569"/>
      <c r="BN34" s="569"/>
      <c r="BO34" s="569"/>
      <c r="BP34" s="569"/>
      <c r="BQ34" s="569"/>
      <c r="BR34" s="569"/>
      <c r="BS34" s="569"/>
      <c r="BT34" s="569"/>
      <c r="BU34" s="569"/>
      <c r="BV34" s="167"/>
      <c r="BW34" s="568">
        <f>IF(BY34="","",MAX(C34:D43,U34:V43,AM34:AN43,BE34:BF43)+1)</f>
        <v>9</v>
      </c>
      <c r="BX34" s="568"/>
      <c r="BY34" s="569" t="str">
        <f>IF('各会計、関係団体の財政状況及び健全化判断比率'!B68="","",'各会計、関係団体の財政状況及び健全化判断比率'!B68)</f>
        <v>宇城広域連合（一般会計）</v>
      </c>
      <c r="BZ34" s="569"/>
      <c r="CA34" s="569"/>
      <c r="CB34" s="569"/>
      <c r="CC34" s="569"/>
      <c r="CD34" s="569"/>
      <c r="CE34" s="569"/>
      <c r="CF34" s="569"/>
      <c r="CG34" s="569"/>
      <c r="CH34" s="569"/>
      <c r="CI34" s="569"/>
      <c r="CJ34" s="569"/>
      <c r="CK34" s="569"/>
      <c r="CL34" s="569"/>
      <c r="CM34" s="569"/>
      <c r="CN34" s="167"/>
      <c r="CO34" s="568">
        <f>IF(CQ34="","",MAX(C34:D43,U34:V43,AM34:AN43,BE34:BF43,BW34:BX43)+1)</f>
        <v>15</v>
      </c>
      <c r="CP34" s="568"/>
      <c r="CQ34" s="569" t="str">
        <f>IF('各会計、関係団体の財政状況及び健全化判断比率'!BS7="","",'各会計、関係団体の財政状況及び健全化判断比率'!BS7)</f>
        <v>宇土市土地開発公社</v>
      </c>
      <c r="CR34" s="569"/>
      <c r="CS34" s="569"/>
      <c r="CT34" s="569"/>
      <c r="CU34" s="569"/>
      <c r="CV34" s="569"/>
      <c r="CW34" s="569"/>
      <c r="CX34" s="569"/>
      <c r="CY34" s="569"/>
      <c r="CZ34" s="569"/>
      <c r="DA34" s="569"/>
      <c r="DB34" s="569"/>
      <c r="DC34" s="569"/>
      <c r="DD34" s="569"/>
      <c r="DE34" s="569"/>
      <c r="DF34" s="164"/>
      <c r="DG34" s="570" t="str">
        <f>IF('各会計、関係団体の財政状況及び健全化判断比率'!BR7="","",'各会計、関係団体の財政状況及び健全化判断比率'!BR7)</f>
        <v/>
      </c>
      <c r="DH34" s="570"/>
      <c r="DI34" s="171"/>
      <c r="DJ34" s="139"/>
      <c r="DK34" s="139"/>
      <c r="DL34" s="139"/>
      <c r="DM34" s="139"/>
      <c r="DN34" s="139"/>
      <c r="DO34" s="139"/>
    </row>
    <row r="35" spans="1:119" ht="32.25" customHeight="1" x14ac:dyDescent="0.15">
      <c r="A35" s="140"/>
      <c r="B35" s="166"/>
      <c r="C35" s="568" t="str">
        <f>IF(E35="","",C34+1)</f>
        <v/>
      </c>
      <c r="D35" s="568"/>
      <c r="E35" s="569" t="str">
        <f>IF('各会計、関係団体の財政状況及び健全化判断比率'!B8="","",'各会計、関係団体の財政状況及び健全化判断比率'!B8)</f>
        <v/>
      </c>
      <c r="F35" s="569"/>
      <c r="G35" s="569"/>
      <c r="H35" s="569"/>
      <c r="I35" s="569"/>
      <c r="J35" s="569"/>
      <c r="K35" s="569"/>
      <c r="L35" s="569"/>
      <c r="M35" s="569"/>
      <c r="N35" s="569"/>
      <c r="O35" s="569"/>
      <c r="P35" s="569"/>
      <c r="Q35" s="569"/>
      <c r="R35" s="569"/>
      <c r="S35" s="569"/>
      <c r="T35" s="167"/>
      <c r="U35" s="568">
        <f>IF(W35="","",U34+1)</f>
        <v>3</v>
      </c>
      <c r="V35" s="568"/>
      <c r="W35" s="569" t="str">
        <f>IF('各会計、関係団体の財政状況及び健全化判断比率'!B29="","",'各会計、関係団体の財政状況及び健全化判断比率'!B29)</f>
        <v>介護保険特別会計</v>
      </c>
      <c r="X35" s="569"/>
      <c r="Y35" s="569"/>
      <c r="Z35" s="569"/>
      <c r="AA35" s="569"/>
      <c r="AB35" s="569"/>
      <c r="AC35" s="569"/>
      <c r="AD35" s="569"/>
      <c r="AE35" s="569"/>
      <c r="AF35" s="569"/>
      <c r="AG35" s="569"/>
      <c r="AH35" s="569"/>
      <c r="AI35" s="569"/>
      <c r="AJ35" s="569"/>
      <c r="AK35" s="569"/>
      <c r="AL35" s="167"/>
      <c r="AM35" s="568">
        <f t="shared" ref="AM35:AM43" si="0">IF(AO35="","",AM34+1)</f>
        <v>6</v>
      </c>
      <c r="AN35" s="568"/>
      <c r="AO35" s="569" t="str">
        <f>IF('各会計、関係団体の財政状況及び健全化判断比率'!B32="","",'各会計、関係団体の財政状況及び健全化判断比率'!B32)</f>
        <v>宇土市公共下水道事業特別会計</v>
      </c>
      <c r="AP35" s="569"/>
      <c r="AQ35" s="569"/>
      <c r="AR35" s="569"/>
      <c r="AS35" s="569"/>
      <c r="AT35" s="569"/>
      <c r="AU35" s="569"/>
      <c r="AV35" s="569"/>
      <c r="AW35" s="569"/>
      <c r="AX35" s="569"/>
      <c r="AY35" s="569"/>
      <c r="AZ35" s="569"/>
      <c r="BA35" s="569"/>
      <c r="BB35" s="569"/>
      <c r="BC35" s="569"/>
      <c r="BD35" s="167"/>
      <c r="BE35" s="568">
        <f t="shared" ref="BE35:BE43" si="1">IF(BG35="","",BE34+1)</f>
        <v>8</v>
      </c>
      <c r="BF35" s="568"/>
      <c r="BG35" s="569" t="str">
        <f>IF('各会計、関係団体の財政状況及び健全化判断比率'!B34="","",'各会計、関係団体の財政状況及び健全化判断比率'!B34)</f>
        <v>宇土市漁業集落排水施設整備事業特別会計</v>
      </c>
      <c r="BH35" s="569"/>
      <c r="BI35" s="569"/>
      <c r="BJ35" s="569"/>
      <c r="BK35" s="569"/>
      <c r="BL35" s="569"/>
      <c r="BM35" s="569"/>
      <c r="BN35" s="569"/>
      <c r="BO35" s="569"/>
      <c r="BP35" s="569"/>
      <c r="BQ35" s="569"/>
      <c r="BR35" s="569"/>
      <c r="BS35" s="569"/>
      <c r="BT35" s="569"/>
      <c r="BU35" s="569"/>
      <c r="BV35" s="167"/>
      <c r="BW35" s="568">
        <f t="shared" ref="BW35:BW43" si="2">IF(BY35="","",BW34+1)</f>
        <v>10</v>
      </c>
      <c r="BX35" s="568"/>
      <c r="BY35" s="569" t="str">
        <f>IF('各会計、関係団体の財政状況及び健全化判断比率'!B69="","",'各会計、関係団体の財政状況及び健全化判断比率'!B69)</f>
        <v>宇城広域連合（宇城ふるさと市町村圏基金特別会計）</v>
      </c>
      <c r="BZ35" s="569"/>
      <c r="CA35" s="569"/>
      <c r="CB35" s="569"/>
      <c r="CC35" s="569"/>
      <c r="CD35" s="569"/>
      <c r="CE35" s="569"/>
      <c r="CF35" s="569"/>
      <c r="CG35" s="569"/>
      <c r="CH35" s="569"/>
      <c r="CI35" s="569"/>
      <c r="CJ35" s="569"/>
      <c r="CK35" s="569"/>
      <c r="CL35" s="569"/>
      <c r="CM35" s="569"/>
      <c r="CN35" s="167"/>
      <c r="CO35" s="568" t="str">
        <f t="shared" ref="CO35:CO43" si="3">IF(CQ35="","",CO34+1)</f>
        <v/>
      </c>
      <c r="CP35" s="568"/>
      <c r="CQ35" s="569" t="str">
        <f>IF('各会計、関係団体の財政状況及び健全化判断比率'!BS8="","",'各会計、関係団体の財政状況及び健全化判断比率'!BS8)</f>
        <v/>
      </c>
      <c r="CR35" s="569"/>
      <c r="CS35" s="569"/>
      <c r="CT35" s="569"/>
      <c r="CU35" s="569"/>
      <c r="CV35" s="569"/>
      <c r="CW35" s="569"/>
      <c r="CX35" s="569"/>
      <c r="CY35" s="569"/>
      <c r="CZ35" s="569"/>
      <c r="DA35" s="569"/>
      <c r="DB35" s="569"/>
      <c r="DC35" s="569"/>
      <c r="DD35" s="569"/>
      <c r="DE35" s="569"/>
      <c r="DF35" s="164"/>
      <c r="DG35" s="570" t="str">
        <f>IF('各会計、関係団体の財政状況及び健全化判断比率'!BR8="","",'各会計、関係団体の財政状況及び健全化判断比率'!BR8)</f>
        <v/>
      </c>
      <c r="DH35" s="570"/>
      <c r="DI35" s="171"/>
      <c r="DJ35" s="139"/>
      <c r="DK35" s="139"/>
      <c r="DL35" s="139"/>
      <c r="DM35" s="139"/>
      <c r="DN35" s="139"/>
      <c r="DO35" s="139"/>
    </row>
    <row r="36" spans="1:119" ht="32.25" customHeight="1" x14ac:dyDescent="0.15">
      <c r="A36" s="140"/>
      <c r="B36" s="166"/>
      <c r="C36" s="568" t="str">
        <f>IF(E36="","",C35+1)</f>
        <v/>
      </c>
      <c r="D36" s="568"/>
      <c r="E36" s="569" t="str">
        <f>IF('各会計、関係団体の財政状況及び健全化判断比率'!B9="","",'各会計、関係団体の財政状況及び健全化判断比率'!B9)</f>
        <v/>
      </c>
      <c r="F36" s="569"/>
      <c r="G36" s="569"/>
      <c r="H36" s="569"/>
      <c r="I36" s="569"/>
      <c r="J36" s="569"/>
      <c r="K36" s="569"/>
      <c r="L36" s="569"/>
      <c r="M36" s="569"/>
      <c r="N36" s="569"/>
      <c r="O36" s="569"/>
      <c r="P36" s="569"/>
      <c r="Q36" s="569"/>
      <c r="R36" s="569"/>
      <c r="S36" s="569"/>
      <c r="T36" s="167"/>
      <c r="U36" s="568">
        <f t="shared" ref="U36:U43" si="4">IF(W36="","",U35+1)</f>
        <v>4</v>
      </c>
      <c r="V36" s="568"/>
      <c r="W36" s="569" t="str">
        <f>IF('各会計、関係団体の財政状況及び健全化判断比率'!B30="","",'各会計、関係団体の財政状況及び健全化判断比率'!B30)</f>
        <v>後期高齢者医療特別会計</v>
      </c>
      <c r="X36" s="569"/>
      <c r="Y36" s="569"/>
      <c r="Z36" s="569"/>
      <c r="AA36" s="569"/>
      <c r="AB36" s="569"/>
      <c r="AC36" s="569"/>
      <c r="AD36" s="569"/>
      <c r="AE36" s="569"/>
      <c r="AF36" s="569"/>
      <c r="AG36" s="569"/>
      <c r="AH36" s="569"/>
      <c r="AI36" s="569"/>
      <c r="AJ36" s="569"/>
      <c r="AK36" s="569"/>
      <c r="AL36" s="167"/>
      <c r="AM36" s="568" t="str">
        <f t="shared" si="0"/>
        <v/>
      </c>
      <c r="AN36" s="568"/>
      <c r="AO36" s="569"/>
      <c r="AP36" s="569"/>
      <c r="AQ36" s="569"/>
      <c r="AR36" s="569"/>
      <c r="AS36" s="569"/>
      <c r="AT36" s="569"/>
      <c r="AU36" s="569"/>
      <c r="AV36" s="569"/>
      <c r="AW36" s="569"/>
      <c r="AX36" s="569"/>
      <c r="AY36" s="569"/>
      <c r="AZ36" s="569"/>
      <c r="BA36" s="569"/>
      <c r="BB36" s="569"/>
      <c r="BC36" s="569"/>
      <c r="BD36" s="167"/>
      <c r="BE36" s="568" t="str">
        <f t="shared" si="1"/>
        <v/>
      </c>
      <c r="BF36" s="568"/>
      <c r="BG36" s="569"/>
      <c r="BH36" s="569"/>
      <c r="BI36" s="569"/>
      <c r="BJ36" s="569"/>
      <c r="BK36" s="569"/>
      <c r="BL36" s="569"/>
      <c r="BM36" s="569"/>
      <c r="BN36" s="569"/>
      <c r="BO36" s="569"/>
      <c r="BP36" s="569"/>
      <c r="BQ36" s="569"/>
      <c r="BR36" s="569"/>
      <c r="BS36" s="569"/>
      <c r="BT36" s="569"/>
      <c r="BU36" s="569"/>
      <c r="BV36" s="167"/>
      <c r="BW36" s="568">
        <f t="shared" si="2"/>
        <v>11</v>
      </c>
      <c r="BX36" s="568"/>
      <c r="BY36" s="569" t="str">
        <f>IF('各会計、関係団体の財政状況及び健全化判断比率'!B70="","",'各会計、関係団体の財政状況及び健全化判断比率'!B70)</f>
        <v>熊本県市町村総合事務組合（一般会計）</v>
      </c>
      <c r="BZ36" s="569"/>
      <c r="CA36" s="569"/>
      <c r="CB36" s="569"/>
      <c r="CC36" s="569"/>
      <c r="CD36" s="569"/>
      <c r="CE36" s="569"/>
      <c r="CF36" s="569"/>
      <c r="CG36" s="569"/>
      <c r="CH36" s="569"/>
      <c r="CI36" s="569"/>
      <c r="CJ36" s="569"/>
      <c r="CK36" s="569"/>
      <c r="CL36" s="569"/>
      <c r="CM36" s="569"/>
      <c r="CN36" s="167"/>
      <c r="CO36" s="568" t="str">
        <f t="shared" si="3"/>
        <v/>
      </c>
      <c r="CP36" s="568"/>
      <c r="CQ36" s="569" t="str">
        <f>IF('各会計、関係団体の財政状況及び健全化判断比率'!BS9="","",'各会計、関係団体の財政状況及び健全化判断比率'!BS9)</f>
        <v/>
      </c>
      <c r="CR36" s="569"/>
      <c r="CS36" s="569"/>
      <c r="CT36" s="569"/>
      <c r="CU36" s="569"/>
      <c r="CV36" s="569"/>
      <c r="CW36" s="569"/>
      <c r="CX36" s="569"/>
      <c r="CY36" s="569"/>
      <c r="CZ36" s="569"/>
      <c r="DA36" s="569"/>
      <c r="DB36" s="569"/>
      <c r="DC36" s="569"/>
      <c r="DD36" s="569"/>
      <c r="DE36" s="569"/>
      <c r="DF36" s="164"/>
      <c r="DG36" s="570" t="str">
        <f>IF('各会計、関係団体の財政状況及び健全化判断比率'!BR9="","",'各会計、関係団体の財政状況及び健全化判断比率'!BR9)</f>
        <v/>
      </c>
      <c r="DH36" s="570"/>
      <c r="DI36" s="171"/>
      <c r="DJ36" s="139"/>
      <c r="DK36" s="139"/>
      <c r="DL36" s="139"/>
      <c r="DM36" s="139"/>
      <c r="DN36" s="139"/>
      <c r="DO36" s="139"/>
    </row>
    <row r="37" spans="1:119" ht="32.25" customHeight="1" x14ac:dyDescent="0.15">
      <c r="A37" s="140"/>
      <c r="B37" s="166"/>
      <c r="C37" s="568" t="str">
        <f>IF(E37="","",C36+1)</f>
        <v/>
      </c>
      <c r="D37" s="568"/>
      <c r="E37" s="569" t="str">
        <f>IF('各会計、関係団体の財政状況及び健全化判断比率'!B10="","",'各会計、関係団体の財政状況及び健全化判断比率'!B10)</f>
        <v/>
      </c>
      <c r="F37" s="569"/>
      <c r="G37" s="569"/>
      <c r="H37" s="569"/>
      <c r="I37" s="569"/>
      <c r="J37" s="569"/>
      <c r="K37" s="569"/>
      <c r="L37" s="569"/>
      <c r="M37" s="569"/>
      <c r="N37" s="569"/>
      <c r="O37" s="569"/>
      <c r="P37" s="569"/>
      <c r="Q37" s="569"/>
      <c r="R37" s="569"/>
      <c r="S37" s="569"/>
      <c r="T37" s="167"/>
      <c r="U37" s="568" t="str">
        <f t="shared" si="4"/>
        <v/>
      </c>
      <c r="V37" s="568"/>
      <c r="W37" s="569"/>
      <c r="X37" s="569"/>
      <c r="Y37" s="569"/>
      <c r="Z37" s="569"/>
      <c r="AA37" s="569"/>
      <c r="AB37" s="569"/>
      <c r="AC37" s="569"/>
      <c r="AD37" s="569"/>
      <c r="AE37" s="569"/>
      <c r="AF37" s="569"/>
      <c r="AG37" s="569"/>
      <c r="AH37" s="569"/>
      <c r="AI37" s="569"/>
      <c r="AJ37" s="569"/>
      <c r="AK37" s="569"/>
      <c r="AL37" s="167"/>
      <c r="AM37" s="568" t="str">
        <f t="shared" si="0"/>
        <v/>
      </c>
      <c r="AN37" s="568"/>
      <c r="AO37" s="569"/>
      <c r="AP37" s="569"/>
      <c r="AQ37" s="569"/>
      <c r="AR37" s="569"/>
      <c r="AS37" s="569"/>
      <c r="AT37" s="569"/>
      <c r="AU37" s="569"/>
      <c r="AV37" s="569"/>
      <c r="AW37" s="569"/>
      <c r="AX37" s="569"/>
      <c r="AY37" s="569"/>
      <c r="AZ37" s="569"/>
      <c r="BA37" s="569"/>
      <c r="BB37" s="569"/>
      <c r="BC37" s="569"/>
      <c r="BD37" s="167"/>
      <c r="BE37" s="568" t="str">
        <f t="shared" si="1"/>
        <v/>
      </c>
      <c r="BF37" s="568"/>
      <c r="BG37" s="569"/>
      <c r="BH37" s="569"/>
      <c r="BI37" s="569"/>
      <c r="BJ37" s="569"/>
      <c r="BK37" s="569"/>
      <c r="BL37" s="569"/>
      <c r="BM37" s="569"/>
      <c r="BN37" s="569"/>
      <c r="BO37" s="569"/>
      <c r="BP37" s="569"/>
      <c r="BQ37" s="569"/>
      <c r="BR37" s="569"/>
      <c r="BS37" s="569"/>
      <c r="BT37" s="569"/>
      <c r="BU37" s="569"/>
      <c r="BV37" s="167"/>
      <c r="BW37" s="568">
        <f t="shared" si="2"/>
        <v>12</v>
      </c>
      <c r="BX37" s="568"/>
      <c r="BY37" s="569" t="str">
        <f>IF('各会計、関係団体の財政状況及び健全化判断比率'!B71="","",'各会計、関係団体の財政状況及び健全化判断比率'!B71)</f>
        <v>熊本県後期高齢者医療広域連合（一般会計）</v>
      </c>
      <c r="BZ37" s="569"/>
      <c r="CA37" s="569"/>
      <c r="CB37" s="569"/>
      <c r="CC37" s="569"/>
      <c r="CD37" s="569"/>
      <c r="CE37" s="569"/>
      <c r="CF37" s="569"/>
      <c r="CG37" s="569"/>
      <c r="CH37" s="569"/>
      <c r="CI37" s="569"/>
      <c r="CJ37" s="569"/>
      <c r="CK37" s="569"/>
      <c r="CL37" s="569"/>
      <c r="CM37" s="569"/>
      <c r="CN37" s="167"/>
      <c r="CO37" s="568" t="str">
        <f t="shared" si="3"/>
        <v/>
      </c>
      <c r="CP37" s="568"/>
      <c r="CQ37" s="569" t="str">
        <f>IF('各会計、関係団体の財政状況及び健全化判断比率'!BS10="","",'各会計、関係団体の財政状況及び健全化判断比率'!BS10)</f>
        <v/>
      </c>
      <c r="CR37" s="569"/>
      <c r="CS37" s="569"/>
      <c r="CT37" s="569"/>
      <c r="CU37" s="569"/>
      <c r="CV37" s="569"/>
      <c r="CW37" s="569"/>
      <c r="CX37" s="569"/>
      <c r="CY37" s="569"/>
      <c r="CZ37" s="569"/>
      <c r="DA37" s="569"/>
      <c r="DB37" s="569"/>
      <c r="DC37" s="569"/>
      <c r="DD37" s="569"/>
      <c r="DE37" s="569"/>
      <c r="DF37" s="164"/>
      <c r="DG37" s="570" t="str">
        <f>IF('各会計、関係団体の財政状況及び健全化判断比率'!BR10="","",'各会計、関係団体の財政状況及び健全化判断比率'!BR10)</f>
        <v/>
      </c>
      <c r="DH37" s="570"/>
      <c r="DI37" s="171"/>
      <c r="DJ37" s="139"/>
      <c r="DK37" s="139"/>
      <c r="DL37" s="139"/>
      <c r="DM37" s="139"/>
      <c r="DN37" s="139"/>
      <c r="DO37" s="139"/>
    </row>
    <row r="38" spans="1:119" ht="32.25" customHeight="1" x14ac:dyDescent="0.15">
      <c r="A38" s="140"/>
      <c r="B38" s="166"/>
      <c r="C38" s="568" t="str">
        <f t="shared" ref="C38:C43" si="5">IF(E38="","",C37+1)</f>
        <v/>
      </c>
      <c r="D38" s="568"/>
      <c r="E38" s="569" t="str">
        <f>IF('各会計、関係団体の財政状況及び健全化判断比率'!B11="","",'各会計、関係団体の財政状況及び健全化判断比率'!B11)</f>
        <v/>
      </c>
      <c r="F38" s="569"/>
      <c r="G38" s="569"/>
      <c r="H38" s="569"/>
      <c r="I38" s="569"/>
      <c r="J38" s="569"/>
      <c r="K38" s="569"/>
      <c r="L38" s="569"/>
      <c r="M38" s="569"/>
      <c r="N38" s="569"/>
      <c r="O38" s="569"/>
      <c r="P38" s="569"/>
      <c r="Q38" s="569"/>
      <c r="R38" s="569"/>
      <c r="S38" s="569"/>
      <c r="T38" s="167"/>
      <c r="U38" s="568" t="str">
        <f t="shared" si="4"/>
        <v/>
      </c>
      <c r="V38" s="568"/>
      <c r="W38" s="569"/>
      <c r="X38" s="569"/>
      <c r="Y38" s="569"/>
      <c r="Z38" s="569"/>
      <c r="AA38" s="569"/>
      <c r="AB38" s="569"/>
      <c r="AC38" s="569"/>
      <c r="AD38" s="569"/>
      <c r="AE38" s="569"/>
      <c r="AF38" s="569"/>
      <c r="AG38" s="569"/>
      <c r="AH38" s="569"/>
      <c r="AI38" s="569"/>
      <c r="AJ38" s="569"/>
      <c r="AK38" s="569"/>
      <c r="AL38" s="167"/>
      <c r="AM38" s="568" t="str">
        <f t="shared" si="0"/>
        <v/>
      </c>
      <c r="AN38" s="568"/>
      <c r="AO38" s="569"/>
      <c r="AP38" s="569"/>
      <c r="AQ38" s="569"/>
      <c r="AR38" s="569"/>
      <c r="AS38" s="569"/>
      <c r="AT38" s="569"/>
      <c r="AU38" s="569"/>
      <c r="AV38" s="569"/>
      <c r="AW38" s="569"/>
      <c r="AX38" s="569"/>
      <c r="AY38" s="569"/>
      <c r="AZ38" s="569"/>
      <c r="BA38" s="569"/>
      <c r="BB38" s="569"/>
      <c r="BC38" s="569"/>
      <c r="BD38" s="167"/>
      <c r="BE38" s="568" t="str">
        <f t="shared" si="1"/>
        <v/>
      </c>
      <c r="BF38" s="568"/>
      <c r="BG38" s="569"/>
      <c r="BH38" s="569"/>
      <c r="BI38" s="569"/>
      <c r="BJ38" s="569"/>
      <c r="BK38" s="569"/>
      <c r="BL38" s="569"/>
      <c r="BM38" s="569"/>
      <c r="BN38" s="569"/>
      <c r="BO38" s="569"/>
      <c r="BP38" s="569"/>
      <c r="BQ38" s="569"/>
      <c r="BR38" s="569"/>
      <c r="BS38" s="569"/>
      <c r="BT38" s="569"/>
      <c r="BU38" s="569"/>
      <c r="BV38" s="167"/>
      <c r="BW38" s="568">
        <f t="shared" si="2"/>
        <v>13</v>
      </c>
      <c r="BX38" s="568"/>
      <c r="BY38" s="569" t="str">
        <f>IF('各会計、関係団体の財政状況及び健全化判断比率'!B72="","",'各会計、関係団体の財政状況及び健全化判断比率'!B72)</f>
        <v>熊本県後期高齢者医療広域連合（特別会計）</v>
      </c>
      <c r="BZ38" s="569"/>
      <c r="CA38" s="569"/>
      <c r="CB38" s="569"/>
      <c r="CC38" s="569"/>
      <c r="CD38" s="569"/>
      <c r="CE38" s="569"/>
      <c r="CF38" s="569"/>
      <c r="CG38" s="569"/>
      <c r="CH38" s="569"/>
      <c r="CI38" s="569"/>
      <c r="CJ38" s="569"/>
      <c r="CK38" s="569"/>
      <c r="CL38" s="569"/>
      <c r="CM38" s="569"/>
      <c r="CN38" s="167"/>
      <c r="CO38" s="568" t="str">
        <f t="shared" si="3"/>
        <v/>
      </c>
      <c r="CP38" s="568"/>
      <c r="CQ38" s="569" t="str">
        <f>IF('各会計、関係団体の財政状況及び健全化判断比率'!BS11="","",'各会計、関係団体の財政状況及び健全化判断比率'!BS11)</f>
        <v/>
      </c>
      <c r="CR38" s="569"/>
      <c r="CS38" s="569"/>
      <c r="CT38" s="569"/>
      <c r="CU38" s="569"/>
      <c r="CV38" s="569"/>
      <c r="CW38" s="569"/>
      <c r="CX38" s="569"/>
      <c r="CY38" s="569"/>
      <c r="CZ38" s="569"/>
      <c r="DA38" s="569"/>
      <c r="DB38" s="569"/>
      <c r="DC38" s="569"/>
      <c r="DD38" s="569"/>
      <c r="DE38" s="569"/>
      <c r="DF38" s="164"/>
      <c r="DG38" s="570" t="str">
        <f>IF('各会計、関係団体の財政状況及び健全化判断比率'!BR11="","",'各会計、関係団体の財政状況及び健全化判断比率'!BR11)</f>
        <v/>
      </c>
      <c r="DH38" s="570"/>
      <c r="DI38" s="171"/>
      <c r="DJ38" s="139"/>
      <c r="DK38" s="139"/>
      <c r="DL38" s="139"/>
      <c r="DM38" s="139"/>
      <c r="DN38" s="139"/>
      <c r="DO38" s="139"/>
    </row>
    <row r="39" spans="1:119" ht="32.25" customHeight="1" x14ac:dyDescent="0.15">
      <c r="A39" s="140"/>
      <c r="B39" s="166"/>
      <c r="C39" s="568" t="str">
        <f t="shared" si="5"/>
        <v/>
      </c>
      <c r="D39" s="568"/>
      <c r="E39" s="569" t="str">
        <f>IF('各会計、関係団体の財政状況及び健全化判断比率'!B12="","",'各会計、関係団体の財政状況及び健全化判断比率'!B12)</f>
        <v/>
      </c>
      <c r="F39" s="569"/>
      <c r="G39" s="569"/>
      <c r="H39" s="569"/>
      <c r="I39" s="569"/>
      <c r="J39" s="569"/>
      <c r="K39" s="569"/>
      <c r="L39" s="569"/>
      <c r="M39" s="569"/>
      <c r="N39" s="569"/>
      <c r="O39" s="569"/>
      <c r="P39" s="569"/>
      <c r="Q39" s="569"/>
      <c r="R39" s="569"/>
      <c r="S39" s="569"/>
      <c r="T39" s="167"/>
      <c r="U39" s="568" t="str">
        <f t="shared" si="4"/>
        <v/>
      </c>
      <c r="V39" s="568"/>
      <c r="W39" s="569"/>
      <c r="X39" s="569"/>
      <c r="Y39" s="569"/>
      <c r="Z39" s="569"/>
      <c r="AA39" s="569"/>
      <c r="AB39" s="569"/>
      <c r="AC39" s="569"/>
      <c r="AD39" s="569"/>
      <c r="AE39" s="569"/>
      <c r="AF39" s="569"/>
      <c r="AG39" s="569"/>
      <c r="AH39" s="569"/>
      <c r="AI39" s="569"/>
      <c r="AJ39" s="569"/>
      <c r="AK39" s="569"/>
      <c r="AL39" s="167"/>
      <c r="AM39" s="568" t="str">
        <f t="shared" si="0"/>
        <v/>
      </c>
      <c r="AN39" s="568"/>
      <c r="AO39" s="569"/>
      <c r="AP39" s="569"/>
      <c r="AQ39" s="569"/>
      <c r="AR39" s="569"/>
      <c r="AS39" s="569"/>
      <c r="AT39" s="569"/>
      <c r="AU39" s="569"/>
      <c r="AV39" s="569"/>
      <c r="AW39" s="569"/>
      <c r="AX39" s="569"/>
      <c r="AY39" s="569"/>
      <c r="AZ39" s="569"/>
      <c r="BA39" s="569"/>
      <c r="BB39" s="569"/>
      <c r="BC39" s="569"/>
      <c r="BD39" s="167"/>
      <c r="BE39" s="568" t="str">
        <f t="shared" si="1"/>
        <v/>
      </c>
      <c r="BF39" s="568"/>
      <c r="BG39" s="569"/>
      <c r="BH39" s="569"/>
      <c r="BI39" s="569"/>
      <c r="BJ39" s="569"/>
      <c r="BK39" s="569"/>
      <c r="BL39" s="569"/>
      <c r="BM39" s="569"/>
      <c r="BN39" s="569"/>
      <c r="BO39" s="569"/>
      <c r="BP39" s="569"/>
      <c r="BQ39" s="569"/>
      <c r="BR39" s="569"/>
      <c r="BS39" s="569"/>
      <c r="BT39" s="569"/>
      <c r="BU39" s="569"/>
      <c r="BV39" s="167"/>
      <c r="BW39" s="568">
        <f t="shared" si="2"/>
        <v>14</v>
      </c>
      <c r="BX39" s="568"/>
      <c r="BY39" s="569" t="str">
        <f>IF('各会計、関係団体の財政状況及び健全化判断比率'!B73="","",'各会計、関係団体の財政状況及び健全化判断比率'!B73)</f>
        <v>上天草・宇城水道企業団</v>
      </c>
      <c r="BZ39" s="569"/>
      <c r="CA39" s="569"/>
      <c r="CB39" s="569"/>
      <c r="CC39" s="569"/>
      <c r="CD39" s="569"/>
      <c r="CE39" s="569"/>
      <c r="CF39" s="569"/>
      <c r="CG39" s="569"/>
      <c r="CH39" s="569"/>
      <c r="CI39" s="569"/>
      <c r="CJ39" s="569"/>
      <c r="CK39" s="569"/>
      <c r="CL39" s="569"/>
      <c r="CM39" s="569"/>
      <c r="CN39" s="167"/>
      <c r="CO39" s="568" t="str">
        <f t="shared" si="3"/>
        <v/>
      </c>
      <c r="CP39" s="568"/>
      <c r="CQ39" s="569" t="str">
        <f>IF('各会計、関係団体の財政状況及び健全化判断比率'!BS12="","",'各会計、関係団体の財政状況及び健全化判断比率'!BS12)</f>
        <v/>
      </c>
      <c r="CR39" s="569"/>
      <c r="CS39" s="569"/>
      <c r="CT39" s="569"/>
      <c r="CU39" s="569"/>
      <c r="CV39" s="569"/>
      <c r="CW39" s="569"/>
      <c r="CX39" s="569"/>
      <c r="CY39" s="569"/>
      <c r="CZ39" s="569"/>
      <c r="DA39" s="569"/>
      <c r="DB39" s="569"/>
      <c r="DC39" s="569"/>
      <c r="DD39" s="569"/>
      <c r="DE39" s="569"/>
      <c r="DF39" s="164"/>
      <c r="DG39" s="570" t="str">
        <f>IF('各会計、関係団体の財政状況及び健全化判断比率'!BR12="","",'各会計、関係団体の財政状況及び健全化判断比率'!BR12)</f>
        <v/>
      </c>
      <c r="DH39" s="570"/>
      <c r="DI39" s="171"/>
      <c r="DJ39" s="139"/>
      <c r="DK39" s="139"/>
      <c r="DL39" s="139"/>
      <c r="DM39" s="139"/>
      <c r="DN39" s="139"/>
      <c r="DO39" s="139"/>
    </row>
    <row r="40" spans="1:119" ht="32.25" customHeight="1" x14ac:dyDescent="0.15">
      <c r="A40" s="140"/>
      <c r="B40" s="166"/>
      <c r="C40" s="568" t="str">
        <f t="shared" si="5"/>
        <v/>
      </c>
      <c r="D40" s="568"/>
      <c r="E40" s="569" t="str">
        <f>IF('各会計、関係団体の財政状況及び健全化判断比率'!B13="","",'各会計、関係団体の財政状況及び健全化判断比率'!B13)</f>
        <v/>
      </c>
      <c r="F40" s="569"/>
      <c r="G40" s="569"/>
      <c r="H40" s="569"/>
      <c r="I40" s="569"/>
      <c r="J40" s="569"/>
      <c r="K40" s="569"/>
      <c r="L40" s="569"/>
      <c r="M40" s="569"/>
      <c r="N40" s="569"/>
      <c r="O40" s="569"/>
      <c r="P40" s="569"/>
      <c r="Q40" s="569"/>
      <c r="R40" s="569"/>
      <c r="S40" s="569"/>
      <c r="T40" s="167"/>
      <c r="U40" s="568" t="str">
        <f t="shared" si="4"/>
        <v/>
      </c>
      <c r="V40" s="568"/>
      <c r="W40" s="569"/>
      <c r="X40" s="569"/>
      <c r="Y40" s="569"/>
      <c r="Z40" s="569"/>
      <c r="AA40" s="569"/>
      <c r="AB40" s="569"/>
      <c r="AC40" s="569"/>
      <c r="AD40" s="569"/>
      <c r="AE40" s="569"/>
      <c r="AF40" s="569"/>
      <c r="AG40" s="569"/>
      <c r="AH40" s="569"/>
      <c r="AI40" s="569"/>
      <c r="AJ40" s="569"/>
      <c r="AK40" s="569"/>
      <c r="AL40" s="167"/>
      <c r="AM40" s="568" t="str">
        <f t="shared" si="0"/>
        <v/>
      </c>
      <c r="AN40" s="568"/>
      <c r="AO40" s="569"/>
      <c r="AP40" s="569"/>
      <c r="AQ40" s="569"/>
      <c r="AR40" s="569"/>
      <c r="AS40" s="569"/>
      <c r="AT40" s="569"/>
      <c r="AU40" s="569"/>
      <c r="AV40" s="569"/>
      <c r="AW40" s="569"/>
      <c r="AX40" s="569"/>
      <c r="AY40" s="569"/>
      <c r="AZ40" s="569"/>
      <c r="BA40" s="569"/>
      <c r="BB40" s="569"/>
      <c r="BC40" s="569"/>
      <c r="BD40" s="167"/>
      <c r="BE40" s="568" t="str">
        <f t="shared" si="1"/>
        <v/>
      </c>
      <c r="BF40" s="568"/>
      <c r="BG40" s="569"/>
      <c r="BH40" s="569"/>
      <c r="BI40" s="569"/>
      <c r="BJ40" s="569"/>
      <c r="BK40" s="569"/>
      <c r="BL40" s="569"/>
      <c r="BM40" s="569"/>
      <c r="BN40" s="569"/>
      <c r="BO40" s="569"/>
      <c r="BP40" s="569"/>
      <c r="BQ40" s="569"/>
      <c r="BR40" s="569"/>
      <c r="BS40" s="569"/>
      <c r="BT40" s="569"/>
      <c r="BU40" s="569"/>
      <c r="BV40" s="167"/>
      <c r="BW40" s="568" t="str">
        <f t="shared" si="2"/>
        <v/>
      </c>
      <c r="BX40" s="568"/>
      <c r="BY40" s="569" t="str">
        <f>IF('各会計、関係団体の財政状況及び健全化判断比率'!B74="","",'各会計、関係団体の財政状況及び健全化判断比率'!B74)</f>
        <v/>
      </c>
      <c r="BZ40" s="569"/>
      <c r="CA40" s="569"/>
      <c r="CB40" s="569"/>
      <c r="CC40" s="569"/>
      <c r="CD40" s="569"/>
      <c r="CE40" s="569"/>
      <c r="CF40" s="569"/>
      <c r="CG40" s="569"/>
      <c r="CH40" s="569"/>
      <c r="CI40" s="569"/>
      <c r="CJ40" s="569"/>
      <c r="CK40" s="569"/>
      <c r="CL40" s="569"/>
      <c r="CM40" s="569"/>
      <c r="CN40" s="167"/>
      <c r="CO40" s="568" t="str">
        <f t="shared" si="3"/>
        <v/>
      </c>
      <c r="CP40" s="568"/>
      <c r="CQ40" s="569" t="str">
        <f>IF('各会計、関係団体の財政状況及び健全化判断比率'!BS13="","",'各会計、関係団体の財政状況及び健全化判断比率'!BS13)</f>
        <v/>
      </c>
      <c r="CR40" s="569"/>
      <c r="CS40" s="569"/>
      <c r="CT40" s="569"/>
      <c r="CU40" s="569"/>
      <c r="CV40" s="569"/>
      <c r="CW40" s="569"/>
      <c r="CX40" s="569"/>
      <c r="CY40" s="569"/>
      <c r="CZ40" s="569"/>
      <c r="DA40" s="569"/>
      <c r="DB40" s="569"/>
      <c r="DC40" s="569"/>
      <c r="DD40" s="569"/>
      <c r="DE40" s="569"/>
      <c r="DF40" s="164"/>
      <c r="DG40" s="570" t="str">
        <f>IF('各会計、関係団体の財政状況及び健全化判断比率'!BR13="","",'各会計、関係団体の財政状況及び健全化判断比率'!BR13)</f>
        <v/>
      </c>
      <c r="DH40" s="570"/>
      <c r="DI40" s="171"/>
      <c r="DJ40" s="139"/>
      <c r="DK40" s="139"/>
      <c r="DL40" s="139"/>
      <c r="DM40" s="139"/>
      <c r="DN40" s="139"/>
      <c r="DO40" s="139"/>
    </row>
    <row r="41" spans="1:119" ht="32.25" customHeight="1" x14ac:dyDescent="0.15">
      <c r="A41" s="140"/>
      <c r="B41" s="166"/>
      <c r="C41" s="568" t="str">
        <f t="shared" si="5"/>
        <v/>
      </c>
      <c r="D41" s="568"/>
      <c r="E41" s="569" t="str">
        <f>IF('各会計、関係団体の財政状況及び健全化判断比率'!B14="","",'各会計、関係団体の財政状況及び健全化判断比率'!B14)</f>
        <v/>
      </c>
      <c r="F41" s="569"/>
      <c r="G41" s="569"/>
      <c r="H41" s="569"/>
      <c r="I41" s="569"/>
      <c r="J41" s="569"/>
      <c r="K41" s="569"/>
      <c r="L41" s="569"/>
      <c r="M41" s="569"/>
      <c r="N41" s="569"/>
      <c r="O41" s="569"/>
      <c r="P41" s="569"/>
      <c r="Q41" s="569"/>
      <c r="R41" s="569"/>
      <c r="S41" s="569"/>
      <c r="T41" s="167"/>
      <c r="U41" s="568" t="str">
        <f t="shared" si="4"/>
        <v/>
      </c>
      <c r="V41" s="568"/>
      <c r="W41" s="569"/>
      <c r="X41" s="569"/>
      <c r="Y41" s="569"/>
      <c r="Z41" s="569"/>
      <c r="AA41" s="569"/>
      <c r="AB41" s="569"/>
      <c r="AC41" s="569"/>
      <c r="AD41" s="569"/>
      <c r="AE41" s="569"/>
      <c r="AF41" s="569"/>
      <c r="AG41" s="569"/>
      <c r="AH41" s="569"/>
      <c r="AI41" s="569"/>
      <c r="AJ41" s="569"/>
      <c r="AK41" s="569"/>
      <c r="AL41" s="167"/>
      <c r="AM41" s="568" t="str">
        <f t="shared" si="0"/>
        <v/>
      </c>
      <c r="AN41" s="568"/>
      <c r="AO41" s="569"/>
      <c r="AP41" s="569"/>
      <c r="AQ41" s="569"/>
      <c r="AR41" s="569"/>
      <c r="AS41" s="569"/>
      <c r="AT41" s="569"/>
      <c r="AU41" s="569"/>
      <c r="AV41" s="569"/>
      <c r="AW41" s="569"/>
      <c r="AX41" s="569"/>
      <c r="AY41" s="569"/>
      <c r="AZ41" s="569"/>
      <c r="BA41" s="569"/>
      <c r="BB41" s="569"/>
      <c r="BC41" s="569"/>
      <c r="BD41" s="167"/>
      <c r="BE41" s="568" t="str">
        <f t="shared" si="1"/>
        <v/>
      </c>
      <c r="BF41" s="568"/>
      <c r="BG41" s="569"/>
      <c r="BH41" s="569"/>
      <c r="BI41" s="569"/>
      <c r="BJ41" s="569"/>
      <c r="BK41" s="569"/>
      <c r="BL41" s="569"/>
      <c r="BM41" s="569"/>
      <c r="BN41" s="569"/>
      <c r="BO41" s="569"/>
      <c r="BP41" s="569"/>
      <c r="BQ41" s="569"/>
      <c r="BR41" s="569"/>
      <c r="BS41" s="569"/>
      <c r="BT41" s="569"/>
      <c r="BU41" s="569"/>
      <c r="BV41" s="167"/>
      <c r="BW41" s="568" t="str">
        <f t="shared" si="2"/>
        <v/>
      </c>
      <c r="BX41" s="568"/>
      <c r="BY41" s="569" t="str">
        <f>IF('各会計、関係団体の財政状況及び健全化判断比率'!B75="","",'各会計、関係団体の財政状況及び健全化判断比率'!B75)</f>
        <v/>
      </c>
      <c r="BZ41" s="569"/>
      <c r="CA41" s="569"/>
      <c r="CB41" s="569"/>
      <c r="CC41" s="569"/>
      <c r="CD41" s="569"/>
      <c r="CE41" s="569"/>
      <c r="CF41" s="569"/>
      <c r="CG41" s="569"/>
      <c r="CH41" s="569"/>
      <c r="CI41" s="569"/>
      <c r="CJ41" s="569"/>
      <c r="CK41" s="569"/>
      <c r="CL41" s="569"/>
      <c r="CM41" s="569"/>
      <c r="CN41" s="167"/>
      <c r="CO41" s="568" t="str">
        <f t="shared" si="3"/>
        <v/>
      </c>
      <c r="CP41" s="568"/>
      <c r="CQ41" s="569" t="str">
        <f>IF('各会計、関係団体の財政状況及び健全化判断比率'!BS14="","",'各会計、関係団体の財政状況及び健全化判断比率'!BS14)</f>
        <v/>
      </c>
      <c r="CR41" s="569"/>
      <c r="CS41" s="569"/>
      <c r="CT41" s="569"/>
      <c r="CU41" s="569"/>
      <c r="CV41" s="569"/>
      <c r="CW41" s="569"/>
      <c r="CX41" s="569"/>
      <c r="CY41" s="569"/>
      <c r="CZ41" s="569"/>
      <c r="DA41" s="569"/>
      <c r="DB41" s="569"/>
      <c r="DC41" s="569"/>
      <c r="DD41" s="569"/>
      <c r="DE41" s="569"/>
      <c r="DF41" s="164"/>
      <c r="DG41" s="570" t="str">
        <f>IF('各会計、関係団体の財政状況及び健全化判断比率'!BR14="","",'各会計、関係団体の財政状況及び健全化判断比率'!BR14)</f>
        <v/>
      </c>
      <c r="DH41" s="570"/>
      <c r="DI41" s="171"/>
      <c r="DJ41" s="139"/>
      <c r="DK41" s="139"/>
      <c r="DL41" s="139"/>
      <c r="DM41" s="139"/>
      <c r="DN41" s="139"/>
      <c r="DO41" s="139"/>
    </row>
    <row r="42" spans="1:119" ht="32.25" customHeight="1" x14ac:dyDescent="0.15">
      <c r="A42" s="139"/>
      <c r="B42" s="166"/>
      <c r="C42" s="568" t="str">
        <f t="shared" si="5"/>
        <v/>
      </c>
      <c r="D42" s="568"/>
      <c r="E42" s="569" t="str">
        <f>IF('各会計、関係団体の財政状況及び健全化判断比率'!B15="","",'各会計、関係団体の財政状況及び健全化判断比率'!B15)</f>
        <v/>
      </c>
      <c r="F42" s="569"/>
      <c r="G42" s="569"/>
      <c r="H42" s="569"/>
      <c r="I42" s="569"/>
      <c r="J42" s="569"/>
      <c r="K42" s="569"/>
      <c r="L42" s="569"/>
      <c r="M42" s="569"/>
      <c r="N42" s="569"/>
      <c r="O42" s="569"/>
      <c r="P42" s="569"/>
      <c r="Q42" s="569"/>
      <c r="R42" s="569"/>
      <c r="S42" s="569"/>
      <c r="T42" s="167"/>
      <c r="U42" s="568" t="str">
        <f t="shared" si="4"/>
        <v/>
      </c>
      <c r="V42" s="568"/>
      <c r="W42" s="569"/>
      <c r="X42" s="569"/>
      <c r="Y42" s="569"/>
      <c r="Z42" s="569"/>
      <c r="AA42" s="569"/>
      <c r="AB42" s="569"/>
      <c r="AC42" s="569"/>
      <c r="AD42" s="569"/>
      <c r="AE42" s="569"/>
      <c r="AF42" s="569"/>
      <c r="AG42" s="569"/>
      <c r="AH42" s="569"/>
      <c r="AI42" s="569"/>
      <c r="AJ42" s="569"/>
      <c r="AK42" s="569"/>
      <c r="AL42" s="167"/>
      <c r="AM42" s="568" t="str">
        <f t="shared" si="0"/>
        <v/>
      </c>
      <c r="AN42" s="568"/>
      <c r="AO42" s="569"/>
      <c r="AP42" s="569"/>
      <c r="AQ42" s="569"/>
      <c r="AR42" s="569"/>
      <c r="AS42" s="569"/>
      <c r="AT42" s="569"/>
      <c r="AU42" s="569"/>
      <c r="AV42" s="569"/>
      <c r="AW42" s="569"/>
      <c r="AX42" s="569"/>
      <c r="AY42" s="569"/>
      <c r="AZ42" s="569"/>
      <c r="BA42" s="569"/>
      <c r="BB42" s="569"/>
      <c r="BC42" s="569"/>
      <c r="BD42" s="167"/>
      <c r="BE42" s="568" t="str">
        <f t="shared" si="1"/>
        <v/>
      </c>
      <c r="BF42" s="568"/>
      <c r="BG42" s="569"/>
      <c r="BH42" s="569"/>
      <c r="BI42" s="569"/>
      <c r="BJ42" s="569"/>
      <c r="BK42" s="569"/>
      <c r="BL42" s="569"/>
      <c r="BM42" s="569"/>
      <c r="BN42" s="569"/>
      <c r="BO42" s="569"/>
      <c r="BP42" s="569"/>
      <c r="BQ42" s="569"/>
      <c r="BR42" s="569"/>
      <c r="BS42" s="569"/>
      <c r="BT42" s="569"/>
      <c r="BU42" s="569"/>
      <c r="BV42" s="167"/>
      <c r="BW42" s="568" t="str">
        <f t="shared" si="2"/>
        <v/>
      </c>
      <c r="BX42" s="568"/>
      <c r="BY42" s="569" t="str">
        <f>IF('各会計、関係団体の財政状況及び健全化判断比率'!B76="","",'各会計、関係団体の財政状況及び健全化判断比率'!B76)</f>
        <v/>
      </c>
      <c r="BZ42" s="569"/>
      <c r="CA42" s="569"/>
      <c r="CB42" s="569"/>
      <c r="CC42" s="569"/>
      <c r="CD42" s="569"/>
      <c r="CE42" s="569"/>
      <c r="CF42" s="569"/>
      <c r="CG42" s="569"/>
      <c r="CH42" s="569"/>
      <c r="CI42" s="569"/>
      <c r="CJ42" s="569"/>
      <c r="CK42" s="569"/>
      <c r="CL42" s="569"/>
      <c r="CM42" s="569"/>
      <c r="CN42" s="167"/>
      <c r="CO42" s="568" t="str">
        <f t="shared" si="3"/>
        <v/>
      </c>
      <c r="CP42" s="568"/>
      <c r="CQ42" s="569" t="str">
        <f>IF('各会計、関係団体の財政状況及び健全化判断比率'!BS15="","",'各会計、関係団体の財政状況及び健全化判断比率'!BS15)</f>
        <v/>
      </c>
      <c r="CR42" s="569"/>
      <c r="CS42" s="569"/>
      <c r="CT42" s="569"/>
      <c r="CU42" s="569"/>
      <c r="CV42" s="569"/>
      <c r="CW42" s="569"/>
      <c r="CX42" s="569"/>
      <c r="CY42" s="569"/>
      <c r="CZ42" s="569"/>
      <c r="DA42" s="569"/>
      <c r="DB42" s="569"/>
      <c r="DC42" s="569"/>
      <c r="DD42" s="569"/>
      <c r="DE42" s="569"/>
      <c r="DF42" s="164"/>
      <c r="DG42" s="570" t="str">
        <f>IF('各会計、関係団体の財政状況及び健全化判断比率'!BR15="","",'各会計、関係団体の財政状況及び健全化判断比率'!BR15)</f>
        <v/>
      </c>
      <c r="DH42" s="570"/>
      <c r="DI42" s="171"/>
      <c r="DJ42" s="139"/>
      <c r="DK42" s="139"/>
      <c r="DL42" s="139"/>
      <c r="DM42" s="139"/>
      <c r="DN42" s="139"/>
      <c r="DO42" s="139"/>
    </row>
    <row r="43" spans="1:119" ht="32.25" customHeight="1" x14ac:dyDescent="0.15">
      <c r="A43" s="139"/>
      <c r="B43" s="166"/>
      <c r="C43" s="568" t="str">
        <f t="shared" si="5"/>
        <v/>
      </c>
      <c r="D43" s="568"/>
      <c r="E43" s="569" t="str">
        <f>IF('各会計、関係団体の財政状況及び健全化判断比率'!B16="","",'各会計、関係団体の財政状況及び健全化判断比率'!B16)</f>
        <v/>
      </c>
      <c r="F43" s="569"/>
      <c r="G43" s="569"/>
      <c r="H43" s="569"/>
      <c r="I43" s="569"/>
      <c r="J43" s="569"/>
      <c r="K43" s="569"/>
      <c r="L43" s="569"/>
      <c r="M43" s="569"/>
      <c r="N43" s="569"/>
      <c r="O43" s="569"/>
      <c r="P43" s="569"/>
      <c r="Q43" s="569"/>
      <c r="R43" s="569"/>
      <c r="S43" s="569"/>
      <c r="T43" s="167"/>
      <c r="U43" s="568" t="str">
        <f t="shared" si="4"/>
        <v/>
      </c>
      <c r="V43" s="568"/>
      <c r="W43" s="569"/>
      <c r="X43" s="569"/>
      <c r="Y43" s="569"/>
      <c r="Z43" s="569"/>
      <c r="AA43" s="569"/>
      <c r="AB43" s="569"/>
      <c r="AC43" s="569"/>
      <c r="AD43" s="569"/>
      <c r="AE43" s="569"/>
      <c r="AF43" s="569"/>
      <c r="AG43" s="569"/>
      <c r="AH43" s="569"/>
      <c r="AI43" s="569"/>
      <c r="AJ43" s="569"/>
      <c r="AK43" s="569"/>
      <c r="AL43" s="167"/>
      <c r="AM43" s="568" t="str">
        <f t="shared" si="0"/>
        <v/>
      </c>
      <c r="AN43" s="568"/>
      <c r="AO43" s="569"/>
      <c r="AP43" s="569"/>
      <c r="AQ43" s="569"/>
      <c r="AR43" s="569"/>
      <c r="AS43" s="569"/>
      <c r="AT43" s="569"/>
      <c r="AU43" s="569"/>
      <c r="AV43" s="569"/>
      <c r="AW43" s="569"/>
      <c r="AX43" s="569"/>
      <c r="AY43" s="569"/>
      <c r="AZ43" s="569"/>
      <c r="BA43" s="569"/>
      <c r="BB43" s="569"/>
      <c r="BC43" s="569"/>
      <c r="BD43" s="167"/>
      <c r="BE43" s="568" t="str">
        <f t="shared" si="1"/>
        <v/>
      </c>
      <c r="BF43" s="568"/>
      <c r="BG43" s="569"/>
      <c r="BH43" s="569"/>
      <c r="BI43" s="569"/>
      <c r="BJ43" s="569"/>
      <c r="BK43" s="569"/>
      <c r="BL43" s="569"/>
      <c r="BM43" s="569"/>
      <c r="BN43" s="569"/>
      <c r="BO43" s="569"/>
      <c r="BP43" s="569"/>
      <c r="BQ43" s="569"/>
      <c r="BR43" s="569"/>
      <c r="BS43" s="569"/>
      <c r="BT43" s="569"/>
      <c r="BU43" s="569"/>
      <c r="BV43" s="167"/>
      <c r="BW43" s="568" t="str">
        <f t="shared" si="2"/>
        <v/>
      </c>
      <c r="BX43" s="568"/>
      <c r="BY43" s="569" t="str">
        <f>IF('各会計、関係団体の財政状況及び健全化判断比率'!B77="","",'各会計、関係団体の財政状況及び健全化判断比率'!B77)</f>
        <v/>
      </c>
      <c r="BZ43" s="569"/>
      <c r="CA43" s="569"/>
      <c r="CB43" s="569"/>
      <c r="CC43" s="569"/>
      <c r="CD43" s="569"/>
      <c r="CE43" s="569"/>
      <c r="CF43" s="569"/>
      <c r="CG43" s="569"/>
      <c r="CH43" s="569"/>
      <c r="CI43" s="569"/>
      <c r="CJ43" s="569"/>
      <c r="CK43" s="569"/>
      <c r="CL43" s="569"/>
      <c r="CM43" s="569"/>
      <c r="CN43" s="167"/>
      <c r="CO43" s="568" t="str">
        <f t="shared" si="3"/>
        <v/>
      </c>
      <c r="CP43" s="568"/>
      <c r="CQ43" s="569" t="str">
        <f>IF('各会計、関係団体の財政状況及び健全化判断比率'!BS16="","",'各会計、関係団体の財政状況及び健全化判断比率'!BS16)</f>
        <v/>
      </c>
      <c r="CR43" s="569"/>
      <c r="CS43" s="569"/>
      <c r="CT43" s="569"/>
      <c r="CU43" s="569"/>
      <c r="CV43" s="569"/>
      <c r="CW43" s="569"/>
      <c r="CX43" s="569"/>
      <c r="CY43" s="569"/>
      <c r="CZ43" s="569"/>
      <c r="DA43" s="569"/>
      <c r="DB43" s="569"/>
      <c r="DC43" s="569"/>
      <c r="DD43" s="569"/>
      <c r="DE43" s="569"/>
      <c r="DF43" s="164"/>
      <c r="DG43" s="570" t="str">
        <f>IF('各会計、関係団体の財政状況及び健全化判断比率'!BR16="","",'各会計、関係団体の財政状況及び健全化判断比率'!BR16)</f>
        <v/>
      </c>
      <c r="DH43" s="57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189</v>
      </c>
      <c r="C46" s="139"/>
      <c r="D46" s="139"/>
      <c r="E46" s="139" t="s">
        <v>190</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191</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192</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193</v>
      </c>
    </row>
    <row r="50" spans="5:5" x14ac:dyDescent="0.15">
      <c r="E50" s="141" t="s">
        <v>194</v>
      </c>
    </row>
    <row r="51" spans="5:5" x14ac:dyDescent="0.15">
      <c r="E51" s="141" t="s">
        <v>195</v>
      </c>
    </row>
    <row r="52" spans="5:5" x14ac:dyDescent="0.15">
      <c r="E52" s="141" t="s">
        <v>196</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3" t="s">
        <v>534</v>
      </c>
      <c r="D34" s="1153"/>
      <c r="E34" s="1154"/>
      <c r="F34" s="32">
        <v>8.25</v>
      </c>
      <c r="G34" s="33">
        <v>12.02</v>
      </c>
      <c r="H34" s="33">
        <v>8.0299999999999994</v>
      </c>
      <c r="I34" s="33">
        <v>6.19</v>
      </c>
      <c r="J34" s="34">
        <v>7.9</v>
      </c>
      <c r="K34" s="22"/>
      <c r="L34" s="22"/>
      <c r="M34" s="22"/>
      <c r="N34" s="22"/>
      <c r="O34" s="22"/>
      <c r="P34" s="22"/>
    </row>
    <row r="35" spans="1:16" ht="39" customHeight="1" x14ac:dyDescent="0.15">
      <c r="A35" s="22"/>
      <c r="B35" s="35"/>
      <c r="C35" s="1147" t="s">
        <v>535</v>
      </c>
      <c r="D35" s="1148"/>
      <c r="E35" s="1149"/>
      <c r="F35" s="36">
        <v>5.86</v>
      </c>
      <c r="G35" s="37">
        <v>6.13</v>
      </c>
      <c r="H35" s="37">
        <v>5.72</v>
      </c>
      <c r="I35" s="37">
        <v>5.74</v>
      </c>
      <c r="J35" s="38">
        <v>5.85</v>
      </c>
      <c r="K35" s="22"/>
      <c r="L35" s="22"/>
      <c r="M35" s="22"/>
      <c r="N35" s="22"/>
      <c r="O35" s="22"/>
      <c r="P35" s="22"/>
    </row>
    <row r="36" spans="1:16" ht="39" customHeight="1" x14ac:dyDescent="0.15">
      <c r="A36" s="22"/>
      <c r="B36" s="35"/>
      <c r="C36" s="1147" t="s">
        <v>536</v>
      </c>
      <c r="D36" s="1148"/>
      <c r="E36" s="1149"/>
      <c r="F36" s="36">
        <v>0.37</v>
      </c>
      <c r="G36" s="37">
        <v>2.06</v>
      </c>
      <c r="H36" s="37">
        <v>3.59</v>
      </c>
      <c r="I36" s="37">
        <v>4.9800000000000004</v>
      </c>
      <c r="J36" s="38">
        <v>5.76</v>
      </c>
      <c r="K36" s="22"/>
      <c r="L36" s="22"/>
      <c r="M36" s="22"/>
      <c r="N36" s="22"/>
      <c r="O36" s="22"/>
      <c r="P36" s="22"/>
    </row>
    <row r="37" spans="1:16" ht="39" customHeight="1" x14ac:dyDescent="0.15">
      <c r="A37" s="22"/>
      <c r="B37" s="35"/>
      <c r="C37" s="1147" t="s">
        <v>537</v>
      </c>
      <c r="D37" s="1148"/>
      <c r="E37" s="1149"/>
      <c r="F37" s="36">
        <v>0</v>
      </c>
      <c r="G37" s="37">
        <v>1.28</v>
      </c>
      <c r="H37" s="37">
        <v>1.78</v>
      </c>
      <c r="I37" s="37">
        <v>1.1200000000000001</v>
      </c>
      <c r="J37" s="38">
        <v>1.99</v>
      </c>
      <c r="K37" s="22"/>
      <c r="L37" s="22"/>
      <c r="M37" s="22"/>
      <c r="N37" s="22"/>
      <c r="O37" s="22"/>
      <c r="P37" s="22"/>
    </row>
    <row r="38" spans="1:16" ht="39" customHeight="1" x14ac:dyDescent="0.15">
      <c r="A38" s="22"/>
      <c r="B38" s="35"/>
      <c r="C38" s="1147" t="s">
        <v>538</v>
      </c>
      <c r="D38" s="1148"/>
      <c r="E38" s="1149"/>
      <c r="F38" s="36">
        <v>0</v>
      </c>
      <c r="G38" s="37">
        <v>0</v>
      </c>
      <c r="H38" s="37">
        <v>0.01</v>
      </c>
      <c r="I38" s="37">
        <v>0.03</v>
      </c>
      <c r="J38" s="38">
        <v>0.17</v>
      </c>
      <c r="K38" s="22"/>
      <c r="L38" s="22"/>
      <c r="M38" s="22"/>
      <c r="N38" s="22"/>
      <c r="O38" s="22"/>
      <c r="P38" s="22"/>
    </row>
    <row r="39" spans="1:16" ht="39" customHeight="1" x14ac:dyDescent="0.15">
      <c r="A39" s="22"/>
      <c r="B39" s="35"/>
      <c r="C39" s="1147" t="s">
        <v>539</v>
      </c>
      <c r="D39" s="1148"/>
      <c r="E39" s="1149"/>
      <c r="F39" s="36">
        <v>0</v>
      </c>
      <c r="G39" s="37">
        <v>0</v>
      </c>
      <c r="H39" s="37">
        <v>0</v>
      </c>
      <c r="I39" s="37">
        <v>0</v>
      </c>
      <c r="J39" s="38">
        <v>0</v>
      </c>
      <c r="K39" s="22"/>
      <c r="L39" s="22"/>
      <c r="M39" s="22"/>
      <c r="N39" s="22"/>
      <c r="O39" s="22"/>
      <c r="P39" s="22"/>
    </row>
    <row r="40" spans="1:16" ht="39" customHeight="1" x14ac:dyDescent="0.15">
      <c r="A40" s="22"/>
      <c r="B40" s="35"/>
      <c r="C40" s="1147" t="s">
        <v>540</v>
      </c>
      <c r="D40" s="1148"/>
      <c r="E40" s="1149"/>
      <c r="F40" s="36">
        <v>0</v>
      </c>
      <c r="G40" s="37">
        <v>0</v>
      </c>
      <c r="H40" s="37">
        <v>0</v>
      </c>
      <c r="I40" s="37">
        <v>0</v>
      </c>
      <c r="J40" s="38">
        <v>0</v>
      </c>
      <c r="K40" s="22"/>
      <c r="L40" s="22"/>
      <c r="M40" s="22"/>
      <c r="N40" s="22"/>
      <c r="O40" s="22"/>
      <c r="P40" s="22"/>
    </row>
    <row r="41" spans="1:16" ht="39" customHeight="1" x14ac:dyDescent="0.15">
      <c r="A41" s="22"/>
      <c r="B41" s="35"/>
      <c r="C41" s="1147" t="s">
        <v>541</v>
      </c>
      <c r="D41" s="1148"/>
      <c r="E41" s="1149"/>
      <c r="F41" s="36">
        <v>0</v>
      </c>
      <c r="G41" s="37">
        <v>0</v>
      </c>
      <c r="H41" s="37">
        <v>0</v>
      </c>
      <c r="I41" s="37">
        <v>0</v>
      </c>
      <c r="J41" s="38">
        <v>0</v>
      </c>
      <c r="K41" s="22"/>
      <c r="L41" s="22"/>
      <c r="M41" s="22"/>
      <c r="N41" s="22"/>
      <c r="O41" s="22"/>
      <c r="P41" s="22"/>
    </row>
    <row r="42" spans="1:16" ht="39" customHeight="1" x14ac:dyDescent="0.15">
      <c r="A42" s="22"/>
      <c r="B42" s="39"/>
      <c r="C42" s="1147" t="s">
        <v>542</v>
      </c>
      <c r="D42" s="1148"/>
      <c r="E42" s="1149"/>
      <c r="F42" s="36" t="s">
        <v>486</v>
      </c>
      <c r="G42" s="37" t="s">
        <v>486</v>
      </c>
      <c r="H42" s="37" t="s">
        <v>486</v>
      </c>
      <c r="I42" s="37" t="s">
        <v>486</v>
      </c>
      <c r="J42" s="38" t="s">
        <v>486</v>
      </c>
      <c r="K42" s="22"/>
      <c r="L42" s="22"/>
      <c r="M42" s="22"/>
      <c r="N42" s="22"/>
      <c r="O42" s="22"/>
      <c r="P42" s="22"/>
    </row>
    <row r="43" spans="1:16" ht="39" customHeight="1" thickBot="1" x14ac:dyDescent="0.2">
      <c r="A43" s="22"/>
      <c r="B43" s="40"/>
      <c r="C43" s="1150" t="s">
        <v>543</v>
      </c>
      <c r="D43" s="1151"/>
      <c r="E43" s="1152"/>
      <c r="F43" s="41" t="s">
        <v>486</v>
      </c>
      <c r="G43" s="42" t="s">
        <v>486</v>
      </c>
      <c r="H43" s="42" t="s">
        <v>486</v>
      </c>
      <c r="I43" s="42" t="s">
        <v>486</v>
      </c>
      <c r="J43" s="43" t="s">
        <v>486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63" t="s">
        <v>11</v>
      </c>
      <c r="C45" s="1164"/>
      <c r="D45" s="58"/>
      <c r="E45" s="1169" t="s">
        <v>12</v>
      </c>
      <c r="F45" s="1169"/>
      <c r="G45" s="1169"/>
      <c r="H45" s="1169"/>
      <c r="I45" s="1169"/>
      <c r="J45" s="1170"/>
      <c r="K45" s="59">
        <v>1826</v>
      </c>
      <c r="L45" s="60">
        <v>1769</v>
      </c>
      <c r="M45" s="60">
        <v>1769</v>
      </c>
      <c r="N45" s="60">
        <v>1677</v>
      </c>
      <c r="O45" s="61">
        <v>1646</v>
      </c>
      <c r="P45" s="48"/>
      <c r="Q45" s="48"/>
      <c r="R45" s="48"/>
      <c r="S45" s="48"/>
      <c r="T45" s="48"/>
      <c r="U45" s="48"/>
    </row>
    <row r="46" spans="1:21" ht="30.75" customHeight="1" x14ac:dyDescent="0.15">
      <c r="A46" s="48"/>
      <c r="B46" s="1165"/>
      <c r="C46" s="1166"/>
      <c r="D46" s="62"/>
      <c r="E46" s="1157" t="s">
        <v>13</v>
      </c>
      <c r="F46" s="1157"/>
      <c r="G46" s="1157"/>
      <c r="H46" s="1157"/>
      <c r="I46" s="1157"/>
      <c r="J46" s="1158"/>
      <c r="K46" s="63" t="s">
        <v>486</v>
      </c>
      <c r="L46" s="64" t="s">
        <v>486</v>
      </c>
      <c r="M46" s="64" t="s">
        <v>486</v>
      </c>
      <c r="N46" s="64" t="s">
        <v>486</v>
      </c>
      <c r="O46" s="65" t="s">
        <v>486</v>
      </c>
      <c r="P46" s="48"/>
      <c r="Q46" s="48"/>
      <c r="R46" s="48"/>
      <c r="S46" s="48"/>
      <c r="T46" s="48"/>
      <c r="U46" s="48"/>
    </row>
    <row r="47" spans="1:21" ht="30.75" customHeight="1" x14ac:dyDescent="0.15">
      <c r="A47" s="48"/>
      <c r="B47" s="1165"/>
      <c r="C47" s="1166"/>
      <c r="D47" s="62"/>
      <c r="E47" s="1157" t="s">
        <v>14</v>
      </c>
      <c r="F47" s="1157"/>
      <c r="G47" s="1157"/>
      <c r="H47" s="1157"/>
      <c r="I47" s="1157"/>
      <c r="J47" s="1158"/>
      <c r="K47" s="63">
        <v>48</v>
      </c>
      <c r="L47" s="64">
        <v>49</v>
      </c>
      <c r="M47" s="64">
        <v>51</v>
      </c>
      <c r="N47" s="64">
        <v>52</v>
      </c>
      <c r="O47" s="65">
        <v>47</v>
      </c>
      <c r="P47" s="48"/>
      <c r="Q47" s="48"/>
      <c r="R47" s="48"/>
      <c r="S47" s="48"/>
      <c r="T47" s="48"/>
      <c r="U47" s="48"/>
    </row>
    <row r="48" spans="1:21" ht="30.75" customHeight="1" x14ac:dyDescent="0.15">
      <c r="A48" s="48"/>
      <c r="B48" s="1165"/>
      <c r="C48" s="1166"/>
      <c r="D48" s="62"/>
      <c r="E48" s="1157" t="s">
        <v>15</v>
      </c>
      <c r="F48" s="1157"/>
      <c r="G48" s="1157"/>
      <c r="H48" s="1157"/>
      <c r="I48" s="1157"/>
      <c r="J48" s="1158"/>
      <c r="K48" s="63">
        <v>101</v>
      </c>
      <c r="L48" s="64">
        <v>125</v>
      </c>
      <c r="M48" s="64">
        <v>154</v>
      </c>
      <c r="N48" s="64">
        <v>221</v>
      </c>
      <c r="O48" s="65">
        <v>229</v>
      </c>
      <c r="P48" s="48"/>
      <c r="Q48" s="48"/>
      <c r="R48" s="48"/>
      <c r="S48" s="48"/>
      <c r="T48" s="48"/>
      <c r="U48" s="48"/>
    </row>
    <row r="49" spans="1:21" ht="30.75" customHeight="1" x14ac:dyDescent="0.15">
      <c r="A49" s="48"/>
      <c r="B49" s="1165"/>
      <c r="C49" s="1166"/>
      <c r="D49" s="62"/>
      <c r="E49" s="1157" t="s">
        <v>16</v>
      </c>
      <c r="F49" s="1157"/>
      <c r="G49" s="1157"/>
      <c r="H49" s="1157"/>
      <c r="I49" s="1157"/>
      <c r="J49" s="1158"/>
      <c r="K49" s="63">
        <v>146</v>
      </c>
      <c r="L49" s="64">
        <v>79</v>
      </c>
      <c r="M49" s="64">
        <v>54</v>
      </c>
      <c r="N49" s="64">
        <v>91</v>
      </c>
      <c r="O49" s="65">
        <v>95</v>
      </c>
      <c r="P49" s="48"/>
      <c r="Q49" s="48"/>
      <c r="R49" s="48"/>
      <c r="S49" s="48"/>
      <c r="T49" s="48"/>
      <c r="U49" s="48"/>
    </row>
    <row r="50" spans="1:21" ht="30.75" customHeight="1" x14ac:dyDescent="0.15">
      <c r="A50" s="48"/>
      <c r="B50" s="1165"/>
      <c r="C50" s="1166"/>
      <c r="D50" s="62"/>
      <c r="E50" s="1157" t="s">
        <v>17</v>
      </c>
      <c r="F50" s="1157"/>
      <c r="G50" s="1157"/>
      <c r="H50" s="1157"/>
      <c r="I50" s="1157"/>
      <c r="J50" s="1158"/>
      <c r="K50" s="63">
        <v>172</v>
      </c>
      <c r="L50" s="64">
        <v>2</v>
      </c>
      <c r="M50" s="64">
        <v>0</v>
      </c>
      <c r="N50" s="64">
        <v>0</v>
      </c>
      <c r="O50" s="65">
        <v>0</v>
      </c>
      <c r="P50" s="48"/>
      <c r="Q50" s="48"/>
      <c r="R50" s="48"/>
      <c r="S50" s="48"/>
      <c r="T50" s="48"/>
      <c r="U50" s="48"/>
    </row>
    <row r="51" spans="1:21" ht="30.75" customHeight="1" x14ac:dyDescent="0.15">
      <c r="A51" s="48"/>
      <c r="B51" s="1167"/>
      <c r="C51" s="1168"/>
      <c r="D51" s="66"/>
      <c r="E51" s="1157" t="s">
        <v>18</v>
      </c>
      <c r="F51" s="1157"/>
      <c r="G51" s="1157"/>
      <c r="H51" s="1157"/>
      <c r="I51" s="1157"/>
      <c r="J51" s="1158"/>
      <c r="K51" s="63" t="s">
        <v>486</v>
      </c>
      <c r="L51" s="64" t="s">
        <v>486</v>
      </c>
      <c r="M51" s="64" t="s">
        <v>486</v>
      </c>
      <c r="N51" s="64" t="s">
        <v>486</v>
      </c>
      <c r="O51" s="65" t="s">
        <v>486</v>
      </c>
      <c r="P51" s="48"/>
      <c r="Q51" s="48"/>
      <c r="R51" s="48"/>
      <c r="S51" s="48"/>
      <c r="T51" s="48"/>
      <c r="U51" s="48"/>
    </row>
    <row r="52" spans="1:21" ht="30.75" customHeight="1" x14ac:dyDescent="0.15">
      <c r="A52" s="48"/>
      <c r="B52" s="1155" t="s">
        <v>19</v>
      </c>
      <c r="C52" s="1156"/>
      <c r="D52" s="66"/>
      <c r="E52" s="1157" t="s">
        <v>20</v>
      </c>
      <c r="F52" s="1157"/>
      <c r="G52" s="1157"/>
      <c r="H52" s="1157"/>
      <c r="I52" s="1157"/>
      <c r="J52" s="1158"/>
      <c r="K52" s="63">
        <v>1386</v>
      </c>
      <c r="L52" s="64">
        <v>1371</v>
      </c>
      <c r="M52" s="64">
        <v>1376</v>
      </c>
      <c r="N52" s="64">
        <v>1284</v>
      </c>
      <c r="O52" s="65">
        <v>1276</v>
      </c>
      <c r="P52" s="48"/>
      <c r="Q52" s="48"/>
      <c r="R52" s="48"/>
      <c r="S52" s="48"/>
      <c r="T52" s="48"/>
      <c r="U52" s="48"/>
    </row>
    <row r="53" spans="1:21" ht="30.75" customHeight="1" thickBot="1" x14ac:dyDescent="0.2">
      <c r="A53" s="48"/>
      <c r="B53" s="1159" t="s">
        <v>21</v>
      </c>
      <c r="C53" s="1160"/>
      <c r="D53" s="67"/>
      <c r="E53" s="1161" t="s">
        <v>22</v>
      </c>
      <c r="F53" s="1161"/>
      <c r="G53" s="1161"/>
      <c r="H53" s="1161"/>
      <c r="I53" s="1161"/>
      <c r="J53" s="1162"/>
      <c r="K53" s="68">
        <v>907</v>
      </c>
      <c r="L53" s="69">
        <v>653</v>
      </c>
      <c r="M53" s="69">
        <v>652</v>
      </c>
      <c r="N53" s="69">
        <v>757</v>
      </c>
      <c r="O53" s="70">
        <v>741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525</v>
      </c>
      <c r="J40" s="79" t="s">
        <v>526</v>
      </c>
      <c r="K40" s="79" t="s">
        <v>527</v>
      </c>
      <c r="L40" s="79" t="s">
        <v>528</v>
      </c>
      <c r="M40" s="80" t="s">
        <v>529</v>
      </c>
    </row>
    <row r="41" spans="2:13" ht="27.75" customHeight="1" x14ac:dyDescent="0.15">
      <c r="B41" s="1171" t="s">
        <v>24</v>
      </c>
      <c r="C41" s="1172"/>
      <c r="D41" s="81"/>
      <c r="E41" s="1177" t="s">
        <v>25</v>
      </c>
      <c r="F41" s="1177"/>
      <c r="G41" s="1177"/>
      <c r="H41" s="1178"/>
      <c r="I41" s="82">
        <v>16596</v>
      </c>
      <c r="J41" s="83">
        <v>16696</v>
      </c>
      <c r="K41" s="83">
        <v>16319</v>
      </c>
      <c r="L41" s="83">
        <v>15922</v>
      </c>
      <c r="M41" s="84">
        <v>17643</v>
      </c>
    </row>
    <row r="42" spans="2:13" ht="27.75" customHeight="1" x14ac:dyDescent="0.15">
      <c r="B42" s="1173"/>
      <c r="C42" s="1174"/>
      <c r="D42" s="85"/>
      <c r="E42" s="1179" t="s">
        <v>26</v>
      </c>
      <c r="F42" s="1179"/>
      <c r="G42" s="1179"/>
      <c r="H42" s="1180"/>
      <c r="I42" s="86" t="s">
        <v>486</v>
      </c>
      <c r="J42" s="87" t="s">
        <v>486</v>
      </c>
      <c r="K42" s="87" t="s">
        <v>486</v>
      </c>
      <c r="L42" s="87" t="s">
        <v>486</v>
      </c>
      <c r="M42" s="88" t="s">
        <v>486</v>
      </c>
    </row>
    <row r="43" spans="2:13" ht="27.75" customHeight="1" x14ac:dyDescent="0.15">
      <c r="B43" s="1173"/>
      <c r="C43" s="1174"/>
      <c r="D43" s="85"/>
      <c r="E43" s="1179" t="s">
        <v>27</v>
      </c>
      <c r="F43" s="1179"/>
      <c r="G43" s="1179"/>
      <c r="H43" s="1180"/>
      <c r="I43" s="86">
        <v>2050</v>
      </c>
      <c r="J43" s="87">
        <v>1807</v>
      </c>
      <c r="K43" s="87">
        <v>1662</v>
      </c>
      <c r="L43" s="87">
        <v>2129</v>
      </c>
      <c r="M43" s="88">
        <v>2441</v>
      </c>
    </row>
    <row r="44" spans="2:13" ht="27.75" customHeight="1" x14ac:dyDescent="0.15">
      <c r="B44" s="1173"/>
      <c r="C44" s="1174"/>
      <c r="D44" s="85"/>
      <c r="E44" s="1179" t="s">
        <v>28</v>
      </c>
      <c r="F44" s="1179"/>
      <c r="G44" s="1179"/>
      <c r="H44" s="1180"/>
      <c r="I44" s="86">
        <v>518</v>
      </c>
      <c r="J44" s="87">
        <v>591</v>
      </c>
      <c r="K44" s="87">
        <v>506</v>
      </c>
      <c r="L44" s="87">
        <v>488</v>
      </c>
      <c r="M44" s="88">
        <v>438</v>
      </c>
    </row>
    <row r="45" spans="2:13" ht="27.75" customHeight="1" x14ac:dyDescent="0.15">
      <c r="B45" s="1173"/>
      <c r="C45" s="1174"/>
      <c r="D45" s="85"/>
      <c r="E45" s="1179" t="s">
        <v>29</v>
      </c>
      <c r="F45" s="1179"/>
      <c r="G45" s="1179"/>
      <c r="H45" s="1180"/>
      <c r="I45" s="86">
        <v>2320</v>
      </c>
      <c r="J45" s="87">
        <v>2242</v>
      </c>
      <c r="K45" s="87">
        <v>2004</v>
      </c>
      <c r="L45" s="87">
        <v>1799</v>
      </c>
      <c r="M45" s="88">
        <v>1779</v>
      </c>
    </row>
    <row r="46" spans="2:13" ht="27.75" customHeight="1" x14ac:dyDescent="0.15">
      <c r="B46" s="1173"/>
      <c r="C46" s="1174"/>
      <c r="D46" s="89"/>
      <c r="E46" s="1179" t="s">
        <v>30</v>
      </c>
      <c r="F46" s="1179"/>
      <c r="G46" s="1179"/>
      <c r="H46" s="1180"/>
      <c r="I46" s="86">
        <v>192</v>
      </c>
      <c r="J46" s="87">
        <v>176</v>
      </c>
      <c r="K46" s="87">
        <v>166</v>
      </c>
      <c r="L46" s="87">
        <v>154</v>
      </c>
      <c r="M46" s="88">
        <v>151</v>
      </c>
    </row>
    <row r="47" spans="2:13" ht="27.75" customHeight="1" x14ac:dyDescent="0.15">
      <c r="B47" s="1173"/>
      <c r="C47" s="1174"/>
      <c r="D47" s="90"/>
      <c r="E47" s="1181" t="s">
        <v>31</v>
      </c>
      <c r="F47" s="1182"/>
      <c r="G47" s="1182"/>
      <c r="H47" s="1183"/>
      <c r="I47" s="86" t="s">
        <v>486</v>
      </c>
      <c r="J47" s="87" t="s">
        <v>486</v>
      </c>
      <c r="K47" s="87" t="s">
        <v>486</v>
      </c>
      <c r="L47" s="87" t="s">
        <v>486</v>
      </c>
      <c r="M47" s="88" t="s">
        <v>486</v>
      </c>
    </row>
    <row r="48" spans="2:13" ht="27.75" customHeight="1" x14ac:dyDescent="0.15">
      <c r="B48" s="1173"/>
      <c r="C48" s="1174"/>
      <c r="D48" s="85"/>
      <c r="E48" s="1179" t="s">
        <v>32</v>
      </c>
      <c r="F48" s="1179"/>
      <c r="G48" s="1179"/>
      <c r="H48" s="1180"/>
      <c r="I48" s="86" t="s">
        <v>486</v>
      </c>
      <c r="J48" s="87" t="s">
        <v>486</v>
      </c>
      <c r="K48" s="87" t="s">
        <v>486</v>
      </c>
      <c r="L48" s="87" t="s">
        <v>486</v>
      </c>
      <c r="M48" s="88" t="s">
        <v>486</v>
      </c>
    </row>
    <row r="49" spans="2:13" ht="27.75" customHeight="1" x14ac:dyDescent="0.15">
      <c r="B49" s="1175"/>
      <c r="C49" s="1176"/>
      <c r="D49" s="85"/>
      <c r="E49" s="1179" t="s">
        <v>33</v>
      </c>
      <c r="F49" s="1179"/>
      <c r="G49" s="1179"/>
      <c r="H49" s="1180"/>
      <c r="I49" s="86" t="s">
        <v>486</v>
      </c>
      <c r="J49" s="87" t="s">
        <v>486</v>
      </c>
      <c r="K49" s="87" t="s">
        <v>486</v>
      </c>
      <c r="L49" s="87" t="s">
        <v>486</v>
      </c>
      <c r="M49" s="88" t="s">
        <v>486</v>
      </c>
    </row>
    <row r="50" spans="2:13" ht="27.75" customHeight="1" x14ac:dyDescent="0.15">
      <c r="B50" s="1184" t="s">
        <v>34</v>
      </c>
      <c r="C50" s="1185"/>
      <c r="D50" s="91"/>
      <c r="E50" s="1179" t="s">
        <v>35</v>
      </c>
      <c r="F50" s="1179"/>
      <c r="G50" s="1179"/>
      <c r="H50" s="1180"/>
      <c r="I50" s="86">
        <v>3533</v>
      </c>
      <c r="J50" s="87">
        <v>3954</v>
      </c>
      <c r="K50" s="87">
        <v>4490</v>
      </c>
      <c r="L50" s="87">
        <v>4952</v>
      </c>
      <c r="M50" s="88">
        <v>5289</v>
      </c>
    </row>
    <row r="51" spans="2:13" ht="27.75" customHeight="1" x14ac:dyDescent="0.15">
      <c r="B51" s="1173"/>
      <c r="C51" s="1174"/>
      <c r="D51" s="85"/>
      <c r="E51" s="1179" t="s">
        <v>36</v>
      </c>
      <c r="F51" s="1179"/>
      <c r="G51" s="1179"/>
      <c r="H51" s="1180"/>
      <c r="I51" s="86">
        <v>1739</v>
      </c>
      <c r="J51" s="87">
        <v>1387</v>
      </c>
      <c r="K51" s="87">
        <v>1127</v>
      </c>
      <c r="L51" s="87">
        <v>1029</v>
      </c>
      <c r="M51" s="88">
        <v>939</v>
      </c>
    </row>
    <row r="52" spans="2:13" ht="27.75" customHeight="1" x14ac:dyDescent="0.15">
      <c r="B52" s="1175"/>
      <c r="C52" s="1176"/>
      <c r="D52" s="85"/>
      <c r="E52" s="1179" t="s">
        <v>37</v>
      </c>
      <c r="F52" s="1179"/>
      <c r="G52" s="1179"/>
      <c r="H52" s="1180"/>
      <c r="I52" s="86">
        <v>12547</v>
      </c>
      <c r="J52" s="87">
        <v>12382</v>
      </c>
      <c r="K52" s="87">
        <v>12118</v>
      </c>
      <c r="L52" s="87">
        <v>12044</v>
      </c>
      <c r="M52" s="88">
        <v>13602</v>
      </c>
    </row>
    <row r="53" spans="2:13" ht="27.75" customHeight="1" thickBot="1" x14ac:dyDescent="0.2">
      <c r="B53" s="1186" t="s">
        <v>21</v>
      </c>
      <c r="C53" s="1187"/>
      <c r="D53" s="92"/>
      <c r="E53" s="1188" t="s">
        <v>38</v>
      </c>
      <c r="F53" s="1188"/>
      <c r="G53" s="1188"/>
      <c r="H53" s="1189"/>
      <c r="I53" s="93">
        <v>3857</v>
      </c>
      <c r="J53" s="94">
        <v>3788</v>
      </c>
      <c r="K53" s="94">
        <v>2923</v>
      </c>
      <c r="L53" s="94">
        <v>2468</v>
      </c>
      <c r="M53" s="95">
        <v>2622</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80" zoomScaleNormal="8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1190"/>
      <c r="B1" s="1191"/>
      <c r="P1" s="246"/>
      <c r="Q1" s="246"/>
    </row>
    <row r="2" spans="1:51" ht="25.5" x14ac:dyDescent="0.25">
      <c r="A2" s="1190"/>
      <c r="C2" s="1192"/>
      <c r="P2" s="246"/>
      <c r="Q2" s="246"/>
    </row>
    <row r="3" spans="1:51" ht="25.5" x14ac:dyDescent="0.25">
      <c r="A3" s="1190"/>
      <c r="C3" s="1192"/>
      <c r="P3" s="246"/>
      <c r="Q3" s="246"/>
    </row>
    <row r="4" spans="1:51" s="1193" customFormat="1" x14ac:dyDescent="0.15">
      <c r="A4" s="1190"/>
      <c r="B4" s="1190"/>
      <c r="C4" s="1190"/>
      <c r="D4" s="1190"/>
      <c r="E4" s="1190"/>
      <c r="F4" s="1190"/>
      <c r="G4" s="1190"/>
      <c r="H4" s="1190"/>
      <c r="I4" s="1190"/>
      <c r="J4" s="1190"/>
      <c r="K4" s="1190"/>
      <c r="L4" s="1190"/>
      <c r="M4" s="1190"/>
      <c r="N4" s="1190"/>
      <c r="O4" s="1190"/>
      <c r="P4" s="1190"/>
      <c r="Q4" s="1190"/>
      <c r="R4" s="1190"/>
      <c r="S4" s="1190"/>
      <c r="T4" s="1190"/>
      <c r="U4" s="1190"/>
      <c r="V4" s="1190"/>
      <c r="W4" s="1190"/>
      <c r="X4" s="1190"/>
      <c r="Y4" s="1190"/>
      <c r="Z4" s="1190"/>
      <c r="AA4" s="1190"/>
      <c r="AB4" s="1190"/>
      <c r="AC4" s="1190"/>
      <c r="AD4" s="1190"/>
      <c r="AE4" s="1190"/>
      <c r="AF4" s="1190"/>
      <c r="AG4" s="1190"/>
      <c r="AH4" s="1190"/>
      <c r="AI4" s="1190"/>
    </row>
    <row r="5" spans="1:51" s="1193" customFormat="1" x14ac:dyDescent="0.15">
      <c r="A5" s="1190"/>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190"/>
      <c r="AG5" s="1190"/>
      <c r="AH5" s="1190"/>
      <c r="AI5" s="1190"/>
    </row>
    <row r="6" spans="1:51" s="1193" customFormat="1" x14ac:dyDescent="0.15">
      <c r="A6" s="1190"/>
      <c r="B6" s="1190"/>
      <c r="C6" s="1190"/>
      <c r="D6" s="1190"/>
      <c r="E6" s="1190"/>
      <c r="F6" s="1190"/>
      <c r="G6" s="1190"/>
      <c r="H6" s="1190"/>
      <c r="I6" s="1190"/>
      <c r="J6" s="1190"/>
      <c r="K6" s="1190"/>
      <c r="L6" s="1190"/>
      <c r="M6" s="1190"/>
      <c r="N6" s="1190"/>
      <c r="O6" s="1190"/>
      <c r="P6" s="1190"/>
      <c r="Q6" s="1190"/>
      <c r="R6" s="1190"/>
      <c r="S6" s="1190"/>
      <c r="T6" s="1190"/>
      <c r="U6" s="1190"/>
      <c r="V6" s="1190"/>
      <c r="W6" s="1190"/>
      <c r="X6" s="1190"/>
      <c r="Y6" s="1190"/>
      <c r="Z6" s="1190"/>
      <c r="AA6" s="1190"/>
      <c r="AB6" s="1190"/>
      <c r="AC6" s="1190"/>
      <c r="AD6" s="1190"/>
      <c r="AE6" s="1190"/>
      <c r="AF6" s="1190"/>
      <c r="AG6" s="1190"/>
      <c r="AH6" s="1190"/>
      <c r="AI6" s="1190"/>
    </row>
    <row r="7" spans="1:51" s="1193" customFormat="1" x14ac:dyDescent="0.15">
      <c r="A7" s="1190"/>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row>
    <row r="8" spans="1:51" s="1193" customFormat="1" x14ac:dyDescent="0.15">
      <c r="A8" s="1190"/>
      <c r="B8" s="1190"/>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row>
    <row r="9" spans="1:51" s="1193" customFormat="1" x14ac:dyDescent="0.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row>
    <row r="10" spans="1:51" s="1193" customFormat="1" x14ac:dyDescent="0.15">
      <c r="A10" s="1190"/>
      <c r="B10" s="1190"/>
      <c r="C10" s="1190"/>
      <c r="D10" s="1190"/>
      <c r="E10" s="1190"/>
      <c r="F10" s="1190"/>
      <c r="G10" s="1190"/>
      <c r="H10" s="1190"/>
      <c r="I10" s="1190"/>
      <c r="J10" s="1190"/>
      <c r="K10" s="1190"/>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Y10" s="1193" t="s">
        <v>561</v>
      </c>
    </row>
    <row r="11" spans="1:51" s="1193" customFormat="1" x14ac:dyDescent="0.15">
      <c r="A11" s="1190"/>
      <c r="B11" s="1190"/>
      <c r="C11" s="1190"/>
      <c r="D11" s="1190"/>
      <c r="E11" s="1190"/>
      <c r="F11" s="1190"/>
      <c r="G11" s="1190"/>
      <c r="H11" s="1190"/>
      <c r="I11" s="1190"/>
      <c r="J11" s="1190"/>
      <c r="K11" s="1190"/>
      <c r="L11" s="1190"/>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row>
    <row r="12" spans="1:51" s="1193" customFormat="1" x14ac:dyDescent="0.15">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Y12" s="1193" t="s">
        <v>561</v>
      </c>
    </row>
    <row r="13" spans="1:51" s="1193" customFormat="1" x14ac:dyDescent="0.15">
      <c r="A13" s="1190"/>
      <c r="B13" s="1190"/>
      <c r="C13" s="1190"/>
      <c r="D13" s="1190"/>
      <c r="E13" s="1190"/>
      <c r="F13" s="1190"/>
      <c r="G13" s="1190"/>
      <c r="H13" s="1190"/>
      <c r="I13" s="1190"/>
      <c r="J13" s="1190"/>
      <c r="K13" s="1190"/>
      <c r="L13" s="1190"/>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row>
    <row r="14" spans="1:51" s="1193" customFormat="1" ht="14.25" customHeight="1" x14ac:dyDescent="0.15">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row>
    <row r="15" spans="1:51" s="1193" customFormat="1" x14ac:dyDescent="0.15">
      <c r="A15" s="245"/>
      <c r="B15" s="1190"/>
      <c r="C15" s="1190"/>
      <c r="D15" s="1190"/>
      <c r="E15" s="1190"/>
      <c r="F15" s="1190"/>
      <c r="G15" s="1190"/>
      <c r="H15" s="1190"/>
      <c r="I15" s="1190"/>
      <c r="J15" s="1190"/>
      <c r="K15" s="1190"/>
      <c r="L15" s="1190"/>
      <c r="M15" s="1190"/>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row>
    <row r="16" spans="1:51" s="1193" customFormat="1" x14ac:dyDescent="0.15">
      <c r="A16" s="245"/>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row>
    <row r="17" spans="1:259" s="1193" customFormat="1" x14ac:dyDescent="0.15">
      <c r="A17" s="245"/>
      <c r="B17" s="1190"/>
      <c r="C17" s="1190"/>
      <c r="D17" s="1190"/>
      <c r="E17" s="1190"/>
      <c r="F17" s="1190"/>
      <c r="G17" s="1190"/>
      <c r="H17" s="1190"/>
      <c r="I17" s="1190"/>
      <c r="J17" s="1190"/>
      <c r="K17" s="1190"/>
      <c r="L17" s="1190"/>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row>
    <row r="18" spans="1:259" s="1193" customFormat="1" x14ac:dyDescent="0.15">
      <c r="A18" s="245"/>
      <c r="B18" s="1190"/>
      <c r="C18" s="1190"/>
      <c r="D18" s="1190"/>
      <c r="E18" s="1190"/>
      <c r="F18" s="1190"/>
      <c r="G18" s="1190"/>
      <c r="H18" s="1190"/>
      <c r="I18" s="1190"/>
      <c r="J18" s="1190"/>
      <c r="K18" s="1190"/>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row>
    <row r="19" spans="1:259" x14ac:dyDescent="0.15">
      <c r="P19" s="246"/>
      <c r="Q19" s="246"/>
    </row>
    <row r="20" spans="1:259" x14ac:dyDescent="0.15">
      <c r="P20" s="246"/>
      <c r="Q20" s="246"/>
    </row>
    <row r="21" spans="1:259" ht="17.25" x14ac:dyDescent="0.15">
      <c r="B21" s="1194"/>
      <c r="C21" s="248"/>
      <c r="D21" s="248"/>
      <c r="E21" s="248"/>
      <c r="F21" s="248"/>
      <c r="G21" s="248"/>
      <c r="H21" s="248"/>
      <c r="I21" s="248"/>
      <c r="J21" s="248"/>
      <c r="K21" s="248"/>
      <c r="L21" s="248"/>
      <c r="M21" s="248"/>
      <c r="N21" s="1195"/>
      <c r="O21" s="248"/>
      <c r="P21" s="249"/>
      <c r="Q21" s="246"/>
      <c r="IY21" s="1196"/>
    </row>
    <row r="22" spans="1:259" ht="17.25" x14ac:dyDescent="0.15">
      <c r="B22" s="250"/>
      <c r="IY22" s="1197"/>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1198"/>
      <c r="C40" s="246"/>
      <c r="D40" s="246"/>
      <c r="E40" s="246"/>
      <c r="F40" s="246"/>
      <c r="G40" s="246"/>
      <c r="H40" s="246"/>
      <c r="I40" s="246"/>
      <c r="J40" s="246"/>
      <c r="K40" s="246"/>
      <c r="L40" s="246"/>
      <c r="M40" s="246"/>
      <c r="N40" s="246"/>
      <c r="O40" s="246"/>
      <c r="P40" s="1198"/>
      <c r="Q40" s="246"/>
    </row>
    <row r="41" spans="2:17" ht="17.25" x14ac:dyDescent="0.15">
      <c r="B41" s="247" t="s">
        <v>562</v>
      </c>
      <c r="C41" s="248"/>
      <c r="D41" s="248"/>
      <c r="E41" s="248"/>
      <c r="F41" s="248"/>
      <c r="G41" s="248"/>
      <c r="H41" s="248"/>
      <c r="I41" s="248"/>
      <c r="J41" s="248"/>
      <c r="K41" s="248"/>
      <c r="L41" s="248"/>
      <c r="M41" s="248"/>
      <c r="N41" s="248"/>
      <c r="O41" s="248"/>
      <c r="P41" s="249"/>
    </row>
    <row r="42" spans="2:17" x14ac:dyDescent="0.15">
      <c r="B42" s="250"/>
      <c r="C42" s="246"/>
      <c r="D42" s="246"/>
      <c r="E42" s="246"/>
      <c r="F42" s="246"/>
      <c r="G42" s="1199" t="s">
        <v>563</v>
      </c>
      <c r="I42" s="1200"/>
      <c r="J42" s="1200"/>
      <c r="K42" s="1200"/>
      <c r="L42" s="246"/>
      <c r="M42" s="246"/>
      <c r="N42" s="246"/>
      <c r="O42" s="246"/>
    </row>
    <row r="43" spans="2:17" x14ac:dyDescent="0.15">
      <c r="B43" s="250"/>
      <c r="C43" s="246"/>
      <c r="D43" s="246"/>
      <c r="E43" s="246"/>
      <c r="F43" s="246"/>
      <c r="G43" s="1201" t="s">
        <v>564</v>
      </c>
      <c r="H43" s="1202"/>
      <c r="I43" s="1202"/>
      <c r="J43" s="1202"/>
      <c r="K43" s="1202"/>
      <c r="L43" s="1202"/>
      <c r="M43" s="1202"/>
      <c r="N43" s="1202"/>
      <c r="O43" s="1203"/>
    </row>
    <row r="44" spans="2:17" x14ac:dyDescent="0.15">
      <c r="B44" s="250"/>
      <c r="C44" s="246"/>
      <c r="D44" s="246"/>
      <c r="E44" s="246"/>
      <c r="F44" s="246"/>
      <c r="G44" s="1204"/>
      <c r="H44" s="1205"/>
      <c r="I44" s="1205"/>
      <c r="J44" s="1205"/>
      <c r="K44" s="1205"/>
      <c r="L44" s="1205"/>
      <c r="M44" s="1205"/>
      <c r="N44" s="1205"/>
      <c r="O44" s="1206"/>
    </row>
    <row r="45" spans="2:17" x14ac:dyDescent="0.15">
      <c r="B45" s="250"/>
      <c r="C45" s="246"/>
      <c r="D45" s="246"/>
      <c r="E45" s="246"/>
      <c r="F45" s="246"/>
      <c r="G45" s="1204"/>
      <c r="H45" s="1205"/>
      <c r="I45" s="1205"/>
      <c r="J45" s="1205"/>
      <c r="K45" s="1205"/>
      <c r="L45" s="1205"/>
      <c r="M45" s="1205"/>
      <c r="N45" s="1205"/>
      <c r="O45" s="1206"/>
    </row>
    <row r="46" spans="2:17" x14ac:dyDescent="0.15">
      <c r="B46" s="250"/>
      <c r="C46" s="246"/>
      <c r="D46" s="246"/>
      <c r="E46" s="246"/>
      <c r="F46" s="246"/>
      <c r="G46" s="1204"/>
      <c r="H46" s="1205"/>
      <c r="I46" s="1205"/>
      <c r="J46" s="1205"/>
      <c r="K46" s="1205"/>
      <c r="L46" s="1205"/>
      <c r="M46" s="1205"/>
      <c r="N46" s="1205"/>
      <c r="O46" s="1206"/>
    </row>
    <row r="47" spans="2:17" x14ac:dyDescent="0.15">
      <c r="B47" s="250"/>
      <c r="C47" s="246"/>
      <c r="D47" s="246"/>
      <c r="E47" s="246"/>
      <c r="F47" s="246"/>
      <c r="G47" s="1207"/>
      <c r="H47" s="1208"/>
      <c r="I47" s="1208"/>
      <c r="J47" s="1208"/>
      <c r="K47" s="1208"/>
      <c r="L47" s="1208"/>
      <c r="M47" s="1208"/>
      <c r="N47" s="1208"/>
      <c r="O47" s="1209"/>
    </row>
    <row r="48" spans="2:17" x14ac:dyDescent="0.15">
      <c r="B48" s="250"/>
      <c r="C48" s="246"/>
      <c r="D48" s="246"/>
      <c r="E48" s="246"/>
      <c r="F48" s="246"/>
      <c r="G48" s="246"/>
      <c r="H48" s="1210"/>
      <c r="I48" s="1210"/>
      <c r="J48" s="1210"/>
    </row>
    <row r="49" spans="1:17" x14ac:dyDescent="0.15">
      <c r="B49" s="250"/>
      <c r="C49" s="246"/>
      <c r="D49" s="246"/>
      <c r="E49" s="246"/>
      <c r="F49" s="246"/>
      <c r="G49" s="245" t="s">
        <v>565</v>
      </c>
    </row>
    <row r="50" spans="1:17" x14ac:dyDescent="0.15">
      <c r="B50" s="250"/>
      <c r="C50" s="246"/>
      <c r="D50" s="246"/>
      <c r="E50" s="246"/>
      <c r="F50" s="246"/>
      <c r="G50" s="1211"/>
      <c r="H50" s="1212"/>
      <c r="I50" s="1212"/>
      <c r="J50" s="1213"/>
      <c r="K50" s="1214" t="s">
        <v>525</v>
      </c>
      <c r="L50" s="1214" t="s">
        <v>526</v>
      </c>
      <c r="M50" s="1214" t="s">
        <v>527</v>
      </c>
      <c r="N50" s="1214" t="s">
        <v>528</v>
      </c>
      <c r="O50" s="1214" t="s">
        <v>529</v>
      </c>
    </row>
    <row r="51" spans="1:17" x14ac:dyDescent="0.15">
      <c r="B51" s="250"/>
      <c r="C51" s="246"/>
      <c r="D51" s="246"/>
      <c r="E51" s="246"/>
      <c r="F51" s="246"/>
      <c r="G51" s="1215" t="s">
        <v>566</v>
      </c>
      <c r="H51" s="1216"/>
      <c r="I51" s="1217" t="s">
        <v>567</v>
      </c>
      <c r="J51" s="1217"/>
      <c r="K51" s="1218"/>
      <c r="L51" s="1218"/>
      <c r="M51" s="1218"/>
      <c r="N51" s="1219">
        <v>33.700000000000003</v>
      </c>
      <c r="O51" s="1218"/>
    </row>
    <row r="52" spans="1:17" x14ac:dyDescent="0.15">
      <c r="B52" s="250"/>
      <c r="C52" s="246"/>
      <c r="D52" s="246"/>
      <c r="E52" s="246"/>
      <c r="F52" s="246"/>
      <c r="G52" s="1220"/>
      <c r="H52" s="1221"/>
      <c r="I52" s="1222"/>
      <c r="J52" s="1222"/>
      <c r="K52" s="1219"/>
      <c r="L52" s="1219"/>
      <c r="M52" s="1219"/>
      <c r="N52" s="1219"/>
      <c r="O52" s="1219"/>
    </row>
    <row r="53" spans="1:17" x14ac:dyDescent="0.15">
      <c r="A53" s="1223"/>
      <c r="B53" s="250"/>
      <c r="C53" s="246"/>
      <c r="D53" s="246"/>
      <c r="E53" s="246"/>
      <c r="F53" s="246"/>
      <c r="G53" s="1220"/>
      <c r="H53" s="1221"/>
      <c r="I53" s="1224" t="s">
        <v>568</v>
      </c>
      <c r="J53" s="1224"/>
      <c r="K53" s="1225"/>
      <c r="L53" s="1225"/>
      <c r="M53" s="1225"/>
      <c r="N53" s="1226">
        <v>53.2</v>
      </c>
      <c r="O53" s="1225"/>
    </row>
    <row r="54" spans="1:17" x14ac:dyDescent="0.15">
      <c r="A54" s="1223"/>
      <c r="B54" s="250"/>
      <c r="C54" s="246"/>
      <c r="D54" s="246"/>
      <c r="E54" s="246"/>
      <c r="F54" s="246"/>
      <c r="G54" s="1227"/>
      <c r="H54" s="1228"/>
      <c r="I54" s="1224"/>
      <c r="J54" s="1224"/>
      <c r="K54" s="1229"/>
      <c r="L54" s="1229"/>
      <c r="M54" s="1229"/>
      <c r="N54" s="1229"/>
      <c r="O54" s="1229"/>
    </row>
    <row r="55" spans="1:17" x14ac:dyDescent="0.15">
      <c r="A55" s="1223"/>
      <c r="B55" s="250"/>
      <c r="C55" s="246"/>
      <c r="D55" s="246"/>
      <c r="E55" s="246"/>
      <c r="F55" s="246"/>
      <c r="G55" s="1230" t="s">
        <v>569</v>
      </c>
      <c r="H55" s="1231"/>
      <c r="I55" s="1224" t="s">
        <v>567</v>
      </c>
      <c r="J55" s="1224"/>
      <c r="K55" s="1218"/>
      <c r="L55" s="1218"/>
      <c r="M55" s="1218"/>
      <c r="N55" s="1219">
        <v>58.5</v>
      </c>
      <c r="O55" s="1218"/>
    </row>
    <row r="56" spans="1:17" x14ac:dyDescent="0.15">
      <c r="A56" s="1223"/>
      <c r="B56" s="250"/>
      <c r="C56" s="246"/>
      <c r="D56" s="246"/>
      <c r="E56" s="246"/>
      <c r="F56" s="246"/>
      <c r="G56" s="1232"/>
      <c r="H56" s="1233"/>
      <c r="I56" s="1224"/>
      <c r="J56" s="1224"/>
      <c r="K56" s="1219"/>
      <c r="L56" s="1219"/>
      <c r="M56" s="1219"/>
      <c r="N56" s="1219"/>
      <c r="O56" s="1219"/>
    </row>
    <row r="57" spans="1:17" s="1223" customFormat="1" x14ac:dyDescent="0.15">
      <c r="B57" s="1234"/>
      <c r="C57" s="1200"/>
      <c r="D57" s="1200"/>
      <c r="E57" s="1200"/>
      <c r="F57" s="1200"/>
      <c r="G57" s="1232"/>
      <c r="H57" s="1233"/>
      <c r="I57" s="1235" t="s">
        <v>568</v>
      </c>
      <c r="J57" s="1235"/>
      <c r="K57" s="1225"/>
      <c r="L57" s="1225"/>
      <c r="M57" s="1225"/>
      <c r="N57" s="1226">
        <v>52.9</v>
      </c>
      <c r="O57" s="1225"/>
      <c r="P57" s="1236"/>
      <c r="Q57" s="1234"/>
    </row>
    <row r="58" spans="1:17" s="1223" customFormat="1" x14ac:dyDescent="0.15">
      <c r="A58" s="245"/>
      <c r="B58" s="1234"/>
      <c r="C58" s="1200"/>
      <c r="D58" s="1200"/>
      <c r="E58" s="1200"/>
      <c r="F58" s="1200"/>
      <c r="G58" s="1237"/>
      <c r="H58" s="1238"/>
      <c r="I58" s="1235"/>
      <c r="J58" s="1235"/>
      <c r="K58" s="1229"/>
      <c r="L58" s="1229"/>
      <c r="M58" s="1229"/>
      <c r="N58" s="1229"/>
      <c r="O58" s="1229"/>
      <c r="P58" s="1236"/>
      <c r="Q58" s="1234"/>
    </row>
    <row r="59" spans="1:17" s="1223" customFormat="1" x14ac:dyDescent="0.15">
      <c r="A59" s="245"/>
      <c r="B59" s="1234"/>
      <c r="C59" s="1200"/>
      <c r="D59" s="1200"/>
      <c r="E59" s="1200"/>
      <c r="F59" s="1200"/>
      <c r="G59" s="1200"/>
      <c r="H59" s="1200"/>
      <c r="I59" s="1200"/>
      <c r="J59" s="1200"/>
      <c r="K59" s="1239"/>
      <c r="L59" s="1239"/>
      <c r="M59" s="1239"/>
      <c r="N59" s="1239"/>
      <c r="O59" s="1239"/>
      <c r="P59" s="1236"/>
      <c r="Q59" s="1234"/>
    </row>
    <row r="60" spans="1:17" s="1223" customFormat="1" x14ac:dyDescent="0.15">
      <c r="A60" s="245"/>
      <c r="B60" s="1234"/>
      <c r="C60" s="1200"/>
      <c r="D60" s="1200"/>
      <c r="E60" s="1200"/>
      <c r="F60" s="1200"/>
      <c r="G60" s="1200"/>
      <c r="H60" s="1200"/>
      <c r="I60" s="1200"/>
      <c r="J60" s="1200"/>
      <c r="K60" s="1239"/>
      <c r="L60" s="1239"/>
      <c r="M60" s="1239"/>
      <c r="N60" s="1239"/>
      <c r="O60" s="1239"/>
      <c r="P60" s="1236"/>
      <c r="Q60" s="1234"/>
    </row>
    <row r="61" spans="1:17" s="1223" customFormat="1" x14ac:dyDescent="0.15">
      <c r="A61" s="245"/>
      <c r="B61" s="1240"/>
      <c r="C61" s="1241"/>
      <c r="D61" s="1241"/>
      <c r="E61" s="1241"/>
      <c r="F61" s="1241"/>
      <c r="G61" s="1241"/>
      <c r="H61" s="1241"/>
      <c r="I61" s="1241"/>
      <c r="J61" s="1241"/>
      <c r="K61" s="1241"/>
      <c r="L61" s="1241"/>
      <c r="M61" s="1242"/>
      <c r="N61" s="1242"/>
      <c r="O61" s="1242"/>
      <c r="P61" s="1243"/>
      <c r="Q61" s="1234"/>
    </row>
    <row r="62" spans="1:17" x14ac:dyDescent="0.15">
      <c r="B62" s="1198"/>
      <c r="C62" s="1198"/>
      <c r="D62" s="1198"/>
      <c r="E62" s="1198"/>
      <c r="F62" s="1198"/>
      <c r="G62" s="1198"/>
      <c r="H62" s="1198"/>
      <c r="I62" s="1198"/>
      <c r="J62" s="1198"/>
      <c r="K62" s="1198"/>
      <c r="L62" s="1198"/>
      <c r="M62" s="1198"/>
      <c r="N62" s="1198"/>
      <c r="O62" s="1198"/>
      <c r="P62" s="1198"/>
      <c r="Q62" s="246"/>
    </row>
    <row r="63" spans="1:17" ht="17.25" x14ac:dyDescent="0.15">
      <c r="B63" s="309" t="s">
        <v>570</v>
      </c>
      <c r="C63" s="246"/>
      <c r="D63" s="246"/>
      <c r="E63" s="246"/>
      <c r="F63" s="246"/>
      <c r="G63" s="246"/>
      <c r="H63" s="246"/>
      <c r="I63" s="246"/>
      <c r="J63" s="246"/>
      <c r="K63" s="246"/>
      <c r="L63" s="246"/>
      <c r="M63" s="246"/>
      <c r="N63" s="246"/>
      <c r="O63" s="246"/>
    </row>
    <row r="64" spans="1:17" x14ac:dyDescent="0.15">
      <c r="B64" s="250"/>
      <c r="C64" s="246"/>
      <c r="D64" s="246"/>
      <c r="E64" s="246"/>
      <c r="F64" s="246"/>
      <c r="G64" s="1199" t="s">
        <v>563</v>
      </c>
      <c r="I64" s="1200"/>
      <c r="J64" s="1200"/>
      <c r="K64" s="1200"/>
      <c r="L64" s="246"/>
      <c r="M64" s="246"/>
      <c r="N64" s="246"/>
      <c r="O64" s="246"/>
    </row>
    <row r="65" spans="2:30" x14ac:dyDescent="0.15">
      <c r="B65" s="250"/>
      <c r="C65" s="246"/>
      <c r="D65" s="246"/>
      <c r="E65" s="246"/>
      <c r="F65" s="246"/>
      <c r="G65" s="1244" t="s">
        <v>571</v>
      </c>
      <c r="H65" s="1245"/>
      <c r="I65" s="1245"/>
      <c r="J65" s="1245"/>
      <c r="K65" s="1245"/>
      <c r="L65" s="1245"/>
      <c r="M65" s="1245"/>
      <c r="N65" s="1245"/>
      <c r="O65" s="1246"/>
    </row>
    <row r="66" spans="2:30" x14ac:dyDescent="0.15">
      <c r="B66" s="250"/>
      <c r="C66" s="246"/>
      <c r="D66" s="246"/>
      <c r="E66" s="246"/>
      <c r="F66" s="246"/>
      <c r="G66" s="1247"/>
      <c r="H66" s="1248"/>
      <c r="I66" s="1248"/>
      <c r="J66" s="1248"/>
      <c r="K66" s="1248"/>
      <c r="L66" s="1248"/>
      <c r="M66" s="1248"/>
      <c r="N66" s="1248"/>
      <c r="O66" s="1249"/>
    </row>
    <row r="67" spans="2:30" x14ac:dyDescent="0.15">
      <c r="B67" s="250"/>
      <c r="C67" s="246"/>
      <c r="D67" s="246"/>
      <c r="E67" s="246"/>
      <c r="F67" s="246"/>
      <c r="G67" s="1247"/>
      <c r="H67" s="1248"/>
      <c r="I67" s="1248"/>
      <c r="J67" s="1248"/>
      <c r="K67" s="1248"/>
      <c r="L67" s="1248"/>
      <c r="M67" s="1248"/>
      <c r="N67" s="1248"/>
      <c r="O67" s="1249"/>
    </row>
    <row r="68" spans="2:30" x14ac:dyDescent="0.15">
      <c r="B68" s="250"/>
      <c r="C68" s="246"/>
      <c r="D68" s="246"/>
      <c r="E68" s="246"/>
      <c r="F68" s="246"/>
      <c r="G68" s="1247"/>
      <c r="H68" s="1248"/>
      <c r="I68" s="1248"/>
      <c r="J68" s="1248"/>
      <c r="K68" s="1248"/>
      <c r="L68" s="1248"/>
      <c r="M68" s="1248"/>
      <c r="N68" s="1248"/>
      <c r="O68" s="1249"/>
    </row>
    <row r="69" spans="2:30" x14ac:dyDescent="0.15">
      <c r="B69" s="250"/>
      <c r="C69" s="246"/>
      <c r="D69" s="246"/>
      <c r="E69" s="246"/>
      <c r="F69" s="246"/>
      <c r="G69" s="1250"/>
      <c r="H69" s="1251"/>
      <c r="I69" s="1251"/>
      <c r="J69" s="1251"/>
      <c r="K69" s="1251"/>
      <c r="L69" s="1251"/>
      <c r="M69" s="1251"/>
      <c r="N69" s="1251"/>
      <c r="O69" s="1252"/>
    </row>
    <row r="70" spans="2:30" x14ac:dyDescent="0.15">
      <c r="B70" s="250"/>
      <c r="C70" s="246"/>
      <c r="D70" s="246"/>
      <c r="E70" s="246"/>
      <c r="F70" s="246"/>
      <c r="G70" s="246"/>
      <c r="H70" s="1253"/>
      <c r="I70" s="1253"/>
      <c r="J70" s="1254"/>
      <c r="K70" s="1254"/>
      <c r="L70" s="1255"/>
      <c r="M70" s="1254"/>
      <c r="N70" s="1255"/>
      <c r="O70" s="1256"/>
    </row>
    <row r="71" spans="2:30" x14ac:dyDescent="0.15">
      <c r="B71" s="250"/>
      <c r="C71" s="246"/>
      <c r="D71" s="246"/>
      <c r="E71" s="246"/>
      <c r="F71" s="246"/>
      <c r="G71" s="1257" t="s">
        <v>572</v>
      </c>
      <c r="I71" s="1258"/>
      <c r="J71" s="1254"/>
      <c r="K71" s="1254"/>
      <c r="L71" s="1255"/>
      <c r="M71" s="1254"/>
      <c r="N71" s="1255"/>
      <c r="O71" s="1256"/>
    </row>
    <row r="72" spans="2:30" x14ac:dyDescent="0.15">
      <c r="B72" s="250"/>
      <c r="C72" s="246"/>
      <c r="D72" s="246"/>
      <c r="E72" s="246"/>
      <c r="F72" s="246"/>
      <c r="G72" s="1211"/>
      <c r="H72" s="1212"/>
      <c r="I72" s="1212"/>
      <c r="J72" s="1213"/>
      <c r="K72" s="1214" t="s">
        <v>525</v>
      </c>
      <c r="L72" s="1214" t="s">
        <v>526</v>
      </c>
      <c r="M72" s="1214" t="s">
        <v>527</v>
      </c>
      <c r="N72" s="1214" t="s">
        <v>528</v>
      </c>
      <c r="O72" s="1214" t="s">
        <v>529</v>
      </c>
    </row>
    <row r="73" spans="2:30" x14ac:dyDescent="0.15">
      <c r="B73" s="250"/>
      <c r="C73" s="246"/>
      <c r="D73" s="246"/>
      <c r="E73" s="246"/>
      <c r="F73" s="246"/>
      <c r="G73" s="1215" t="s">
        <v>566</v>
      </c>
      <c r="H73" s="1216"/>
      <c r="I73" s="1217" t="s">
        <v>567</v>
      </c>
      <c r="J73" s="1217"/>
      <c r="K73" s="1259">
        <v>54.2</v>
      </c>
      <c r="L73" s="1259">
        <v>52.9</v>
      </c>
      <c r="M73" s="1219">
        <v>40.9</v>
      </c>
      <c r="N73" s="1219">
        <v>33.700000000000003</v>
      </c>
      <c r="O73" s="1219">
        <v>35.6</v>
      </c>
      <c r="S73" s="245">
        <v>9.9</v>
      </c>
    </row>
    <row r="74" spans="2:30" x14ac:dyDescent="0.15">
      <c r="B74" s="250"/>
      <c r="C74" s="246"/>
      <c r="D74" s="246"/>
      <c r="E74" s="246"/>
      <c r="F74" s="246"/>
      <c r="G74" s="1220"/>
      <c r="H74" s="1221"/>
      <c r="I74" s="1222"/>
      <c r="J74" s="1222"/>
      <c r="K74" s="1259"/>
      <c r="L74" s="1259"/>
      <c r="M74" s="1219"/>
      <c r="N74" s="1219"/>
      <c r="O74" s="1219"/>
    </row>
    <row r="75" spans="2:30" x14ac:dyDescent="0.15">
      <c r="B75" s="250"/>
      <c r="C75" s="246"/>
      <c r="D75" s="246"/>
      <c r="E75" s="246"/>
      <c r="F75" s="246"/>
      <c r="G75" s="1220"/>
      <c r="H75" s="1221"/>
      <c r="I75" s="1224" t="s">
        <v>573</v>
      </c>
      <c r="J75" s="1224"/>
      <c r="K75" s="1226">
        <v>14.3</v>
      </c>
      <c r="L75" s="1226">
        <v>12.3</v>
      </c>
      <c r="M75" s="1226">
        <v>10.3</v>
      </c>
      <c r="N75" s="1226">
        <v>9.5</v>
      </c>
      <c r="O75" s="1226">
        <v>9.8000000000000007</v>
      </c>
      <c r="U75" s="245">
        <v>81.2</v>
      </c>
      <c r="W75" s="245">
        <v>87.2</v>
      </c>
      <c r="Y75" s="245">
        <v>99.8</v>
      </c>
      <c r="AA75" s="245">
        <v>109.5</v>
      </c>
      <c r="AC75" s="245">
        <v>115.2</v>
      </c>
    </row>
    <row r="76" spans="2:30" x14ac:dyDescent="0.15">
      <c r="B76" s="250"/>
      <c r="C76" s="246"/>
      <c r="D76" s="246"/>
      <c r="E76" s="246"/>
      <c r="F76" s="246"/>
      <c r="G76" s="1227"/>
      <c r="H76" s="1228"/>
      <c r="I76" s="1224"/>
      <c r="J76" s="1224"/>
      <c r="K76" s="1229"/>
      <c r="L76" s="1229"/>
      <c r="M76" s="1229"/>
      <c r="N76" s="1229"/>
      <c r="O76" s="1229"/>
    </row>
    <row r="77" spans="2:30" x14ac:dyDescent="0.15">
      <c r="B77" s="250"/>
      <c r="C77" s="246"/>
      <c r="D77" s="246"/>
      <c r="E77" s="246"/>
      <c r="F77" s="246"/>
      <c r="G77" s="1230" t="s">
        <v>569</v>
      </c>
      <c r="H77" s="1231"/>
      <c r="I77" s="1224" t="s">
        <v>567</v>
      </c>
      <c r="J77" s="1224"/>
      <c r="K77" s="1259">
        <v>76.2</v>
      </c>
      <c r="L77" s="1259">
        <v>65.3</v>
      </c>
      <c r="M77" s="1219">
        <v>60.8</v>
      </c>
      <c r="N77" s="1219">
        <v>58.5</v>
      </c>
      <c r="O77" s="1219">
        <v>36.6</v>
      </c>
      <c r="R77" s="245">
        <v>12.3</v>
      </c>
      <c r="T77" s="245">
        <v>11.1</v>
      </c>
    </row>
    <row r="78" spans="2:30" x14ac:dyDescent="0.15">
      <c r="B78" s="250"/>
      <c r="C78" s="246"/>
      <c r="D78" s="246"/>
      <c r="E78" s="246"/>
      <c r="F78" s="246"/>
      <c r="G78" s="1232"/>
      <c r="H78" s="1233"/>
      <c r="I78" s="1224"/>
      <c r="J78" s="1224"/>
      <c r="K78" s="1259"/>
      <c r="L78" s="1259"/>
      <c r="M78" s="1219"/>
      <c r="N78" s="1219"/>
      <c r="O78" s="1219"/>
    </row>
    <row r="79" spans="2:30" x14ac:dyDescent="0.15">
      <c r="B79" s="250"/>
      <c r="C79" s="246"/>
      <c r="D79" s="246"/>
      <c r="E79" s="246"/>
      <c r="F79" s="246"/>
      <c r="G79" s="1232"/>
      <c r="H79" s="1233"/>
      <c r="I79" s="1260" t="s">
        <v>573</v>
      </c>
      <c r="J79" s="1235"/>
      <c r="K79" s="1261">
        <v>12.8</v>
      </c>
      <c r="L79" s="1261">
        <v>12</v>
      </c>
      <c r="M79" s="1261">
        <v>11.1</v>
      </c>
      <c r="N79" s="1261">
        <v>10.7</v>
      </c>
      <c r="O79" s="1261">
        <v>9.1999999999999993</v>
      </c>
      <c r="V79" s="245">
        <v>53.5</v>
      </c>
      <c r="X79" s="245">
        <v>48.2</v>
      </c>
      <c r="Z79" s="245">
        <v>34.200000000000003</v>
      </c>
      <c r="AB79" s="245">
        <v>30.3</v>
      </c>
      <c r="AD79" s="245">
        <v>28.9</v>
      </c>
    </row>
    <row r="80" spans="2:30" x14ac:dyDescent="0.15">
      <c r="B80" s="250"/>
      <c r="C80" s="246"/>
      <c r="D80" s="246"/>
      <c r="E80" s="246"/>
      <c r="F80" s="246"/>
      <c r="G80" s="1237"/>
      <c r="H80" s="1238"/>
      <c r="I80" s="1235"/>
      <c r="J80" s="1235"/>
      <c r="K80" s="1261"/>
      <c r="L80" s="1261"/>
      <c r="M80" s="1261"/>
      <c r="N80" s="1261"/>
      <c r="O80" s="1261"/>
    </row>
    <row r="81" spans="2:17" x14ac:dyDescent="0.15">
      <c r="B81" s="250"/>
      <c r="C81" s="246"/>
      <c r="D81" s="246"/>
      <c r="E81" s="246"/>
      <c r="F81" s="246"/>
      <c r="G81" s="246"/>
      <c r="H81" s="246"/>
      <c r="I81" s="246"/>
      <c r="J81" s="246"/>
      <c r="K81" s="1262"/>
      <c r="L81" s="246"/>
      <c r="M81" s="246"/>
      <c r="N81" s="246"/>
      <c r="O81" s="246"/>
    </row>
    <row r="82" spans="2:17" ht="17.25" x14ac:dyDescent="0.15">
      <c r="B82" s="250"/>
      <c r="C82" s="246"/>
      <c r="D82" s="246"/>
      <c r="E82" s="246"/>
      <c r="F82" s="246"/>
      <c r="G82" s="246"/>
      <c r="H82" s="246"/>
      <c r="I82" s="246"/>
      <c r="J82" s="246"/>
      <c r="K82" s="1263"/>
      <c r="L82" s="1263"/>
      <c r="M82" s="1263"/>
      <c r="N82" s="1263"/>
      <c r="O82" s="1263"/>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1264"/>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80" zoomScaleNormal="8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80" zoomScaleNormal="8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524</v>
      </c>
      <c r="G2" s="113"/>
      <c r="H2" s="114"/>
    </row>
    <row r="3" spans="1:8" x14ac:dyDescent="0.15">
      <c r="A3" s="110" t="s">
        <v>517</v>
      </c>
      <c r="B3" s="115"/>
      <c r="C3" s="116"/>
      <c r="D3" s="117">
        <v>48895</v>
      </c>
      <c r="E3" s="118"/>
      <c r="F3" s="119">
        <v>75709</v>
      </c>
      <c r="G3" s="120"/>
      <c r="H3" s="121"/>
    </row>
    <row r="4" spans="1:8" x14ac:dyDescent="0.15">
      <c r="A4" s="122"/>
      <c r="B4" s="123"/>
      <c r="C4" s="124"/>
      <c r="D4" s="125">
        <v>27428</v>
      </c>
      <c r="E4" s="126"/>
      <c r="F4" s="127">
        <v>35212</v>
      </c>
      <c r="G4" s="128"/>
      <c r="H4" s="129"/>
    </row>
    <row r="5" spans="1:8" x14ac:dyDescent="0.15">
      <c r="A5" s="110" t="s">
        <v>519</v>
      </c>
      <c r="B5" s="115"/>
      <c r="C5" s="116"/>
      <c r="D5" s="117">
        <v>77463</v>
      </c>
      <c r="E5" s="118"/>
      <c r="F5" s="119">
        <v>90961</v>
      </c>
      <c r="G5" s="120"/>
      <c r="H5" s="121"/>
    </row>
    <row r="6" spans="1:8" x14ac:dyDescent="0.15">
      <c r="A6" s="122"/>
      <c r="B6" s="123"/>
      <c r="C6" s="124"/>
      <c r="D6" s="125">
        <v>36671</v>
      </c>
      <c r="E6" s="126"/>
      <c r="F6" s="127">
        <v>37720</v>
      </c>
      <c r="G6" s="128"/>
      <c r="H6" s="129"/>
    </row>
    <row r="7" spans="1:8" x14ac:dyDescent="0.15">
      <c r="A7" s="110" t="s">
        <v>520</v>
      </c>
      <c r="B7" s="115"/>
      <c r="C7" s="116"/>
      <c r="D7" s="117">
        <v>46225</v>
      </c>
      <c r="E7" s="118"/>
      <c r="F7" s="119">
        <v>106614</v>
      </c>
      <c r="G7" s="120"/>
      <c r="H7" s="121"/>
    </row>
    <row r="8" spans="1:8" x14ac:dyDescent="0.15">
      <c r="A8" s="122"/>
      <c r="B8" s="123"/>
      <c r="C8" s="124"/>
      <c r="D8" s="125">
        <v>25334</v>
      </c>
      <c r="E8" s="126"/>
      <c r="F8" s="127">
        <v>45545</v>
      </c>
      <c r="G8" s="128"/>
      <c r="H8" s="129"/>
    </row>
    <row r="9" spans="1:8" x14ac:dyDescent="0.15">
      <c r="A9" s="110" t="s">
        <v>521</v>
      </c>
      <c r="B9" s="115"/>
      <c r="C9" s="116"/>
      <c r="D9" s="117">
        <v>39724</v>
      </c>
      <c r="E9" s="118"/>
      <c r="F9" s="119">
        <v>85459</v>
      </c>
      <c r="G9" s="120"/>
      <c r="H9" s="121"/>
    </row>
    <row r="10" spans="1:8" x14ac:dyDescent="0.15">
      <c r="A10" s="122"/>
      <c r="B10" s="123"/>
      <c r="C10" s="124"/>
      <c r="D10" s="125">
        <v>17673</v>
      </c>
      <c r="E10" s="126"/>
      <c r="F10" s="127">
        <v>44378</v>
      </c>
      <c r="G10" s="128"/>
      <c r="H10" s="129"/>
    </row>
    <row r="11" spans="1:8" x14ac:dyDescent="0.15">
      <c r="A11" s="110" t="s">
        <v>522</v>
      </c>
      <c r="B11" s="115"/>
      <c r="C11" s="116"/>
      <c r="D11" s="117">
        <v>42231</v>
      </c>
      <c r="E11" s="118"/>
      <c r="F11" s="119">
        <v>66954</v>
      </c>
      <c r="G11" s="120"/>
      <c r="H11" s="121"/>
    </row>
    <row r="12" spans="1:8" x14ac:dyDescent="0.15">
      <c r="A12" s="122"/>
      <c r="B12" s="123"/>
      <c r="C12" s="130"/>
      <c r="D12" s="125">
        <v>16304</v>
      </c>
      <c r="E12" s="126"/>
      <c r="F12" s="127">
        <v>37305</v>
      </c>
      <c r="G12" s="128"/>
      <c r="H12" s="129"/>
    </row>
    <row r="13" spans="1:8" x14ac:dyDescent="0.15">
      <c r="A13" s="110"/>
      <c r="B13" s="115"/>
      <c r="C13" s="131"/>
      <c r="D13" s="132">
        <v>50908</v>
      </c>
      <c r="E13" s="133"/>
      <c r="F13" s="134">
        <v>85139</v>
      </c>
      <c r="G13" s="135"/>
      <c r="H13" s="121"/>
    </row>
    <row r="14" spans="1:8" x14ac:dyDescent="0.15">
      <c r="A14" s="122"/>
      <c r="B14" s="123"/>
      <c r="C14" s="124"/>
      <c r="D14" s="125">
        <v>24682</v>
      </c>
      <c r="E14" s="126"/>
      <c r="F14" s="127">
        <v>40032</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8.25</v>
      </c>
      <c r="C19" s="136">
        <f>ROUND(VALUE(SUBSTITUTE(実質収支比率等に係る経年分析!G$48,"▲","-")),2)</f>
        <v>12.03</v>
      </c>
      <c r="D19" s="136">
        <f>ROUND(VALUE(SUBSTITUTE(実質収支比率等に係る経年分析!H$48,"▲","-")),2)</f>
        <v>8.0399999999999991</v>
      </c>
      <c r="E19" s="136">
        <f>ROUND(VALUE(SUBSTITUTE(実質収支比率等に係る経年分析!I$48,"▲","-")),2)</f>
        <v>6.19</v>
      </c>
      <c r="F19" s="136">
        <f>ROUND(VALUE(SUBSTITUTE(実質収支比率等に係る経年分析!J$48,"▲","-")),2)</f>
        <v>7.9</v>
      </c>
    </row>
    <row r="20" spans="1:11" x14ac:dyDescent="0.15">
      <c r="A20" s="136" t="s">
        <v>43</v>
      </c>
      <c r="B20" s="136">
        <f>ROUND(VALUE(SUBSTITUTE(実質収支比率等に係る経年分析!F$47,"▲","-")),2)</f>
        <v>28.21</v>
      </c>
      <c r="C20" s="136">
        <f>ROUND(VALUE(SUBSTITUTE(実質収支比率等に係る経年分析!G$47,"▲","-")),2)</f>
        <v>27.86</v>
      </c>
      <c r="D20" s="136">
        <f>ROUND(VALUE(SUBSTITUTE(実質収支比率等に係る経年分析!H$47,"▲","-")),2)</f>
        <v>33.75</v>
      </c>
      <c r="E20" s="136">
        <f>ROUND(VALUE(SUBSTITUTE(実質収支比率等に係る経年分析!I$47,"▲","-")),2)</f>
        <v>37.11</v>
      </c>
      <c r="F20" s="136">
        <f>ROUND(VALUE(SUBSTITUTE(実質収支比率等に係る経年分析!J$47,"▲","-")),2)</f>
        <v>40.369999999999997</v>
      </c>
    </row>
    <row r="21" spans="1:11" x14ac:dyDescent="0.15">
      <c r="A21" s="136" t="s">
        <v>44</v>
      </c>
      <c r="B21" s="136">
        <f>IF(ISNUMBER(VALUE(SUBSTITUTE(実質収支比率等に係る経年分析!F$49,"▲","-"))),ROUND(VALUE(SUBSTITUTE(実質収支比率等に係る経年分析!F$49,"▲","-")),2),NA())</f>
        <v>-3.61</v>
      </c>
      <c r="C21" s="136">
        <f>IF(ISNUMBER(VALUE(SUBSTITUTE(実質収支比率等に係る経年分析!G$49,"▲","-"))),ROUND(VALUE(SUBSTITUTE(実質収支比率等に係る経年分析!G$49,"▲","-")),2),NA())</f>
        <v>-0.73</v>
      </c>
      <c r="D21" s="136">
        <f>IF(ISNUMBER(VALUE(SUBSTITUTE(実質収支比率等に係る経年分析!H$49,"▲","-"))),ROUND(VALUE(SUBSTITUTE(実質収支比率等に係る経年分析!H$49,"▲","-")),2),NA())</f>
        <v>-3.91</v>
      </c>
      <c r="E21" s="136">
        <f>IF(ISNUMBER(VALUE(SUBSTITUTE(実質収支比率等に係る経年分析!I$49,"▲","-"))),ROUND(VALUE(SUBSTITUTE(実質収支比率等に係る経年分析!I$49,"▲","-")),2),NA())</f>
        <v>-1.65</v>
      </c>
      <c r="F21" s="136">
        <f>IF(ISNUMBER(VALUE(SUBSTITUTE(実質収支比率等に係る経年分析!J$49,"▲","-"))),ROUND(VALUE(SUBSTITUTE(実質収支比率等に係る経年分析!J$49,"▲","-")),2),NA())</f>
        <v>1.79</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宇土市簡易水道事業特別会計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x14ac:dyDescent="0.15">
      <c r="A30" s="137" t="str">
        <f>IF(連結実質赤字比率に係る赤字・黒字の構成分析!C$40="",NA(),連結実質赤字比率に係る赤字・黒字の構成分析!C$40)</f>
        <v>後期高齢者医療特別会計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x14ac:dyDescent="0.15">
      <c r="A31" s="137" t="str">
        <f>IF(連結実質赤字比率に係る赤字・黒字の構成分析!C$39="",NA(),連結実質赤字比率に係る赤字・黒字の構成分析!C$39)</f>
        <v>宇土市漁業集落排水施設整備事業特別会計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x14ac:dyDescent="0.15">
      <c r="A32" s="137" t="str">
        <f>IF(連結実質赤字比率に係る赤字・黒字の構成分析!C$38="",NA(),連結実質赤字比率に係る赤字・黒字の構成分析!C$38)</f>
        <v>国民健康保険特別会計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0.01</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0.03</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0.17</v>
      </c>
    </row>
    <row r="33" spans="1:16" x14ac:dyDescent="0.15">
      <c r="A33" s="137" t="str">
        <f>IF(連結実質赤字比率に係る赤字・黒字の構成分析!C$37="",NA(),連結実質赤字比率に係る赤字・黒字の構成分析!C$37)</f>
        <v>介護保険特別会計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1.28</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1.78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1.1200000000000001</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1.99</v>
      </c>
    </row>
    <row r="34" spans="1:16" x14ac:dyDescent="0.15">
      <c r="A34" s="137" t="str">
        <f>IF(連結実質赤字比率に係る赤字・黒字の構成分析!C$36="",NA(),連結実質赤字比率に係る赤字・黒字の構成分析!C$36)</f>
        <v>宇土市公共下水道事業特別会計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0.37</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2.06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3.59</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4.9800000000000004</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5.76</v>
      </c>
    </row>
    <row r="35" spans="1:16" x14ac:dyDescent="0.15">
      <c r="A35" s="137" t="str">
        <f>IF(連結実質赤字比率に係る赤字・黒字の構成分析!C$35="",NA(),連結実質赤字比率に係る赤字・黒字の構成分析!C$35)</f>
        <v>宇土市水道事業会計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5.86</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6.13</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5.72</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5.74</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5.85</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8.25</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12.02</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8.0299999999999994</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6.19</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7.9</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1386</v>
      </c>
      <c r="E42" s="138"/>
      <c r="F42" s="138"/>
      <c r="G42" s="138">
        <f>'実質公債費比率（分子）の構造'!L$52</f>
        <v>1371</v>
      </c>
      <c r="H42" s="138"/>
      <c r="I42" s="138"/>
      <c r="J42" s="138">
        <f>'実質公債費比率（分子）の構造'!M$52</f>
        <v>1376</v>
      </c>
      <c r="K42" s="138"/>
      <c r="L42" s="138"/>
      <c r="M42" s="138">
        <f>'実質公債費比率（分子）の構造'!N$52</f>
        <v>1284</v>
      </c>
      <c r="N42" s="138"/>
      <c r="O42" s="138"/>
      <c r="P42" s="138">
        <f>'実質公債費比率（分子）の構造'!O$52</f>
        <v>1276</v>
      </c>
    </row>
    <row r="43" spans="1:16" x14ac:dyDescent="0.15">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53</v>
      </c>
      <c r="B44" s="138">
        <f>'実質公債費比率（分子）の構造'!K$50</f>
        <v>172</v>
      </c>
      <c r="C44" s="138"/>
      <c r="D44" s="138"/>
      <c r="E44" s="138">
        <f>'実質公債費比率（分子）の構造'!L$50</f>
        <v>2</v>
      </c>
      <c r="F44" s="138"/>
      <c r="G44" s="138"/>
      <c r="H44" s="138">
        <f>'実質公債費比率（分子）の構造'!M$50</f>
        <v>0</v>
      </c>
      <c r="I44" s="138"/>
      <c r="J44" s="138"/>
      <c r="K44" s="138">
        <f>'実質公債費比率（分子）の構造'!N$50</f>
        <v>0</v>
      </c>
      <c r="L44" s="138"/>
      <c r="M44" s="138"/>
      <c r="N44" s="138">
        <f>'実質公債費比率（分子）の構造'!O$50</f>
        <v>0</v>
      </c>
      <c r="O44" s="138"/>
      <c r="P44" s="138"/>
    </row>
    <row r="45" spans="1:16" x14ac:dyDescent="0.15">
      <c r="A45" s="138" t="s">
        <v>54</v>
      </c>
      <c r="B45" s="138">
        <f>'実質公債費比率（分子）の構造'!K$49</f>
        <v>146</v>
      </c>
      <c r="C45" s="138"/>
      <c r="D45" s="138"/>
      <c r="E45" s="138">
        <f>'実質公債費比率（分子）の構造'!L$49</f>
        <v>79</v>
      </c>
      <c r="F45" s="138"/>
      <c r="G45" s="138"/>
      <c r="H45" s="138">
        <f>'実質公債費比率（分子）の構造'!M$49</f>
        <v>54</v>
      </c>
      <c r="I45" s="138"/>
      <c r="J45" s="138"/>
      <c r="K45" s="138">
        <f>'実質公債費比率（分子）の構造'!N$49</f>
        <v>91</v>
      </c>
      <c r="L45" s="138"/>
      <c r="M45" s="138"/>
      <c r="N45" s="138">
        <f>'実質公債費比率（分子）の構造'!O$49</f>
        <v>95</v>
      </c>
      <c r="O45" s="138"/>
      <c r="P45" s="138"/>
    </row>
    <row r="46" spans="1:16" x14ac:dyDescent="0.15">
      <c r="A46" s="138" t="s">
        <v>55</v>
      </c>
      <c r="B46" s="138">
        <f>'実質公債費比率（分子）の構造'!K$48</f>
        <v>101</v>
      </c>
      <c r="C46" s="138"/>
      <c r="D46" s="138"/>
      <c r="E46" s="138">
        <f>'実質公債費比率（分子）の構造'!L$48</f>
        <v>125</v>
      </c>
      <c r="F46" s="138"/>
      <c r="G46" s="138"/>
      <c r="H46" s="138">
        <f>'実質公債費比率（分子）の構造'!M$48</f>
        <v>154</v>
      </c>
      <c r="I46" s="138"/>
      <c r="J46" s="138"/>
      <c r="K46" s="138">
        <f>'実質公債費比率（分子）の構造'!N$48</f>
        <v>221</v>
      </c>
      <c r="L46" s="138"/>
      <c r="M46" s="138"/>
      <c r="N46" s="138">
        <f>'実質公債費比率（分子）の構造'!O$48</f>
        <v>229</v>
      </c>
      <c r="O46" s="138"/>
      <c r="P46" s="138"/>
    </row>
    <row r="47" spans="1:16" x14ac:dyDescent="0.15">
      <c r="A47" s="138" t="s">
        <v>56</v>
      </c>
      <c r="B47" s="138">
        <f>'実質公債費比率（分子）の構造'!K$47</f>
        <v>48</v>
      </c>
      <c r="C47" s="138"/>
      <c r="D47" s="138"/>
      <c r="E47" s="138">
        <f>'実質公債費比率（分子）の構造'!L$47</f>
        <v>49</v>
      </c>
      <c r="F47" s="138"/>
      <c r="G47" s="138"/>
      <c r="H47" s="138">
        <f>'実質公債費比率（分子）の構造'!M$47</f>
        <v>51</v>
      </c>
      <c r="I47" s="138"/>
      <c r="J47" s="138"/>
      <c r="K47" s="138">
        <f>'実質公債費比率（分子）の構造'!N$47</f>
        <v>52</v>
      </c>
      <c r="L47" s="138"/>
      <c r="M47" s="138"/>
      <c r="N47" s="138">
        <f>'実質公債費比率（分子）の構造'!O$47</f>
        <v>47</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1826</v>
      </c>
      <c r="C49" s="138"/>
      <c r="D49" s="138"/>
      <c r="E49" s="138">
        <f>'実質公債費比率（分子）の構造'!L$45</f>
        <v>1769</v>
      </c>
      <c r="F49" s="138"/>
      <c r="G49" s="138"/>
      <c r="H49" s="138">
        <f>'実質公債費比率（分子）の構造'!M$45</f>
        <v>1769</v>
      </c>
      <c r="I49" s="138"/>
      <c r="J49" s="138"/>
      <c r="K49" s="138">
        <f>'実質公債費比率（分子）の構造'!N$45</f>
        <v>1677</v>
      </c>
      <c r="L49" s="138"/>
      <c r="M49" s="138"/>
      <c r="N49" s="138">
        <f>'実質公債費比率（分子）の構造'!O$45</f>
        <v>1646</v>
      </c>
      <c r="O49" s="138"/>
      <c r="P49" s="138"/>
    </row>
    <row r="50" spans="1:16" x14ac:dyDescent="0.15">
      <c r="A50" s="138" t="s">
        <v>59</v>
      </c>
      <c r="B50" s="138" t="e">
        <f>NA()</f>
        <v>#N/A</v>
      </c>
      <c r="C50" s="138">
        <f>IF(ISNUMBER('実質公債費比率（分子）の構造'!K$53),'実質公債費比率（分子）の構造'!K$53,NA())</f>
        <v>907</v>
      </c>
      <c r="D50" s="138" t="e">
        <f>NA()</f>
        <v>#N/A</v>
      </c>
      <c r="E50" s="138" t="e">
        <f>NA()</f>
        <v>#N/A</v>
      </c>
      <c r="F50" s="138">
        <f>IF(ISNUMBER('実質公債費比率（分子）の構造'!L$53),'実質公債費比率（分子）の構造'!L$53,NA())</f>
        <v>653</v>
      </c>
      <c r="G50" s="138" t="e">
        <f>NA()</f>
        <v>#N/A</v>
      </c>
      <c r="H50" s="138" t="e">
        <f>NA()</f>
        <v>#N/A</v>
      </c>
      <c r="I50" s="138">
        <f>IF(ISNUMBER('実質公債費比率（分子）の構造'!M$53),'実質公債費比率（分子）の構造'!M$53,NA())</f>
        <v>652</v>
      </c>
      <c r="J50" s="138" t="e">
        <f>NA()</f>
        <v>#N/A</v>
      </c>
      <c r="K50" s="138" t="e">
        <f>NA()</f>
        <v>#N/A</v>
      </c>
      <c r="L50" s="138">
        <f>IF(ISNUMBER('実質公債費比率（分子）の構造'!N$53),'実質公債費比率（分子）の構造'!N$53,NA())</f>
        <v>757</v>
      </c>
      <c r="M50" s="138" t="e">
        <f>NA()</f>
        <v>#N/A</v>
      </c>
      <c r="N50" s="138" t="e">
        <f>NA()</f>
        <v>#N/A</v>
      </c>
      <c r="O50" s="138">
        <f>IF(ISNUMBER('実質公債費比率（分子）の構造'!O$53),'実質公債費比率（分子）の構造'!O$53,NA())</f>
        <v>741</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12547</v>
      </c>
      <c r="E56" s="137"/>
      <c r="F56" s="137"/>
      <c r="G56" s="137">
        <f>'将来負担比率（分子）の構造'!J$52</f>
        <v>12382</v>
      </c>
      <c r="H56" s="137"/>
      <c r="I56" s="137"/>
      <c r="J56" s="137">
        <f>'将来負担比率（分子）の構造'!K$52</f>
        <v>12118</v>
      </c>
      <c r="K56" s="137"/>
      <c r="L56" s="137"/>
      <c r="M56" s="137">
        <f>'将来負担比率（分子）の構造'!L$52</f>
        <v>12044</v>
      </c>
      <c r="N56" s="137"/>
      <c r="O56" s="137"/>
      <c r="P56" s="137">
        <f>'将来負担比率（分子）の構造'!M$52</f>
        <v>13602</v>
      </c>
    </row>
    <row r="57" spans="1:16" x14ac:dyDescent="0.15">
      <c r="A57" s="137" t="s">
        <v>36</v>
      </c>
      <c r="B57" s="137"/>
      <c r="C57" s="137"/>
      <c r="D57" s="137">
        <f>'将来負担比率（分子）の構造'!I$51</f>
        <v>1739</v>
      </c>
      <c r="E57" s="137"/>
      <c r="F57" s="137"/>
      <c r="G57" s="137">
        <f>'将来負担比率（分子）の構造'!J$51</f>
        <v>1387</v>
      </c>
      <c r="H57" s="137"/>
      <c r="I57" s="137"/>
      <c r="J57" s="137">
        <f>'将来負担比率（分子）の構造'!K$51</f>
        <v>1127</v>
      </c>
      <c r="K57" s="137"/>
      <c r="L57" s="137"/>
      <c r="M57" s="137">
        <f>'将来負担比率（分子）の構造'!L$51</f>
        <v>1029</v>
      </c>
      <c r="N57" s="137"/>
      <c r="O57" s="137"/>
      <c r="P57" s="137">
        <f>'将来負担比率（分子）の構造'!M$51</f>
        <v>939</v>
      </c>
    </row>
    <row r="58" spans="1:16" x14ac:dyDescent="0.15">
      <c r="A58" s="137" t="s">
        <v>35</v>
      </c>
      <c r="B58" s="137"/>
      <c r="C58" s="137"/>
      <c r="D58" s="137">
        <f>'将来負担比率（分子）の構造'!I$50</f>
        <v>3533</v>
      </c>
      <c r="E58" s="137"/>
      <c r="F58" s="137"/>
      <c r="G58" s="137">
        <f>'将来負担比率（分子）の構造'!J$50</f>
        <v>3954</v>
      </c>
      <c r="H58" s="137"/>
      <c r="I58" s="137"/>
      <c r="J58" s="137">
        <f>'将来負担比率（分子）の構造'!K$50</f>
        <v>4490</v>
      </c>
      <c r="K58" s="137"/>
      <c r="L58" s="137"/>
      <c r="M58" s="137">
        <f>'将来負担比率（分子）の構造'!L$50</f>
        <v>4952</v>
      </c>
      <c r="N58" s="137"/>
      <c r="O58" s="137"/>
      <c r="P58" s="137">
        <f>'将来負担比率（分子）の構造'!M$50</f>
        <v>5289</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192</v>
      </c>
      <c r="C61" s="137"/>
      <c r="D61" s="137"/>
      <c r="E61" s="137">
        <f>'将来負担比率（分子）の構造'!J$46</f>
        <v>176</v>
      </c>
      <c r="F61" s="137"/>
      <c r="G61" s="137"/>
      <c r="H61" s="137">
        <f>'将来負担比率（分子）の構造'!K$46</f>
        <v>166</v>
      </c>
      <c r="I61" s="137"/>
      <c r="J61" s="137"/>
      <c r="K61" s="137">
        <f>'将来負担比率（分子）の構造'!L$46</f>
        <v>154</v>
      </c>
      <c r="L61" s="137"/>
      <c r="M61" s="137"/>
      <c r="N61" s="137">
        <f>'将来負担比率（分子）の構造'!M$46</f>
        <v>151</v>
      </c>
      <c r="O61" s="137"/>
      <c r="P61" s="137"/>
    </row>
    <row r="62" spans="1:16" x14ac:dyDescent="0.15">
      <c r="A62" s="137" t="s">
        <v>29</v>
      </c>
      <c r="B62" s="137">
        <f>'将来負担比率（分子）の構造'!I$45</f>
        <v>2320</v>
      </c>
      <c r="C62" s="137"/>
      <c r="D62" s="137"/>
      <c r="E62" s="137">
        <f>'将来負担比率（分子）の構造'!J$45</f>
        <v>2242</v>
      </c>
      <c r="F62" s="137"/>
      <c r="G62" s="137"/>
      <c r="H62" s="137">
        <f>'将来負担比率（分子）の構造'!K$45</f>
        <v>2004</v>
      </c>
      <c r="I62" s="137"/>
      <c r="J62" s="137"/>
      <c r="K62" s="137">
        <f>'将来負担比率（分子）の構造'!L$45</f>
        <v>1799</v>
      </c>
      <c r="L62" s="137"/>
      <c r="M62" s="137"/>
      <c r="N62" s="137">
        <f>'将来負担比率（分子）の構造'!M$45</f>
        <v>1779</v>
      </c>
      <c r="O62" s="137"/>
      <c r="P62" s="137"/>
    </row>
    <row r="63" spans="1:16" x14ac:dyDescent="0.15">
      <c r="A63" s="137" t="s">
        <v>28</v>
      </c>
      <c r="B63" s="137">
        <f>'将来負担比率（分子）の構造'!I$44</f>
        <v>518</v>
      </c>
      <c r="C63" s="137"/>
      <c r="D63" s="137"/>
      <c r="E63" s="137">
        <f>'将来負担比率（分子）の構造'!J$44</f>
        <v>591</v>
      </c>
      <c r="F63" s="137"/>
      <c r="G63" s="137"/>
      <c r="H63" s="137">
        <f>'将来負担比率（分子）の構造'!K$44</f>
        <v>506</v>
      </c>
      <c r="I63" s="137"/>
      <c r="J63" s="137"/>
      <c r="K63" s="137">
        <f>'将来負担比率（分子）の構造'!L$44</f>
        <v>488</v>
      </c>
      <c r="L63" s="137"/>
      <c r="M63" s="137"/>
      <c r="N63" s="137">
        <f>'将来負担比率（分子）の構造'!M$44</f>
        <v>438</v>
      </c>
      <c r="O63" s="137"/>
      <c r="P63" s="137"/>
    </row>
    <row r="64" spans="1:16" x14ac:dyDescent="0.15">
      <c r="A64" s="137" t="s">
        <v>27</v>
      </c>
      <c r="B64" s="137">
        <f>'将来負担比率（分子）の構造'!I$43</f>
        <v>2050</v>
      </c>
      <c r="C64" s="137"/>
      <c r="D64" s="137"/>
      <c r="E64" s="137">
        <f>'将来負担比率（分子）の構造'!J$43</f>
        <v>1807</v>
      </c>
      <c r="F64" s="137"/>
      <c r="G64" s="137"/>
      <c r="H64" s="137">
        <f>'将来負担比率（分子）の構造'!K$43</f>
        <v>1662</v>
      </c>
      <c r="I64" s="137"/>
      <c r="J64" s="137"/>
      <c r="K64" s="137">
        <f>'将来負担比率（分子）の構造'!L$43</f>
        <v>2129</v>
      </c>
      <c r="L64" s="137"/>
      <c r="M64" s="137"/>
      <c r="N64" s="137">
        <f>'将来負担比率（分子）の構造'!M$43</f>
        <v>2441</v>
      </c>
      <c r="O64" s="137"/>
      <c r="P64" s="137"/>
    </row>
    <row r="65" spans="1:16" x14ac:dyDescent="0.15">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x14ac:dyDescent="0.15">
      <c r="A66" s="137" t="s">
        <v>25</v>
      </c>
      <c r="B66" s="137">
        <f>'将来負担比率（分子）の構造'!I$41</f>
        <v>16596</v>
      </c>
      <c r="C66" s="137"/>
      <c r="D66" s="137"/>
      <c r="E66" s="137">
        <f>'将来負担比率（分子）の構造'!J$41</f>
        <v>16696</v>
      </c>
      <c r="F66" s="137"/>
      <c r="G66" s="137"/>
      <c r="H66" s="137">
        <f>'将来負担比率（分子）の構造'!K$41</f>
        <v>16319</v>
      </c>
      <c r="I66" s="137"/>
      <c r="J66" s="137"/>
      <c r="K66" s="137">
        <f>'将来負担比率（分子）の構造'!L$41</f>
        <v>15922</v>
      </c>
      <c r="L66" s="137"/>
      <c r="M66" s="137"/>
      <c r="N66" s="137">
        <f>'将来負担比率（分子）の構造'!M$41</f>
        <v>17643</v>
      </c>
      <c r="O66" s="137"/>
      <c r="P66" s="137"/>
    </row>
    <row r="67" spans="1:16" x14ac:dyDescent="0.15">
      <c r="A67" s="137" t="s">
        <v>63</v>
      </c>
      <c r="B67" s="137" t="e">
        <f>NA()</f>
        <v>#N/A</v>
      </c>
      <c r="C67" s="137">
        <f>IF(ISNUMBER('将来負担比率（分子）の構造'!I$53), IF('将来負担比率（分子）の構造'!I$53 &lt; 0, 0, '将来負担比率（分子）の構造'!I$53), NA())</f>
        <v>3857</v>
      </c>
      <c r="D67" s="137" t="e">
        <f>NA()</f>
        <v>#N/A</v>
      </c>
      <c r="E67" s="137" t="e">
        <f>NA()</f>
        <v>#N/A</v>
      </c>
      <c r="F67" s="137">
        <f>IF(ISNUMBER('将来負担比率（分子）の構造'!J$53), IF('将来負担比率（分子）の構造'!J$53 &lt; 0, 0, '将来負担比率（分子）の構造'!J$53), NA())</f>
        <v>3788</v>
      </c>
      <c r="G67" s="137" t="e">
        <f>NA()</f>
        <v>#N/A</v>
      </c>
      <c r="H67" s="137" t="e">
        <f>NA()</f>
        <v>#N/A</v>
      </c>
      <c r="I67" s="137">
        <f>IF(ISNUMBER('将来負担比率（分子）の構造'!K$53), IF('将来負担比率（分子）の構造'!K$53 &lt; 0, 0, '将来負担比率（分子）の構造'!K$53), NA())</f>
        <v>2923</v>
      </c>
      <c r="J67" s="137" t="e">
        <f>NA()</f>
        <v>#N/A</v>
      </c>
      <c r="K67" s="137" t="e">
        <f>NA()</f>
        <v>#N/A</v>
      </c>
      <c r="L67" s="137">
        <f>IF(ISNUMBER('将来負担比率（分子）の構造'!L$53), IF('将来負担比率（分子）の構造'!L$53 &lt; 0, 0, '将来負担比率（分子）の構造'!L$53), NA())</f>
        <v>2468</v>
      </c>
      <c r="M67" s="137" t="e">
        <f>NA()</f>
        <v>#N/A</v>
      </c>
      <c r="N67" s="137" t="e">
        <f>NA()</f>
        <v>#N/A</v>
      </c>
      <c r="O67" s="137">
        <f>IF(ISNUMBER('将来負担比率（分子）の構造'!M$53), IF('将来負担比率（分子）の構造'!M$53 &lt; 0, 0, '将来負担比率（分子）の構造'!M$53), NA())</f>
        <v>2622</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571" t="s">
        <v>197</v>
      </c>
      <c r="DI1" s="572"/>
      <c r="DJ1" s="572"/>
      <c r="DK1" s="572"/>
      <c r="DL1" s="572"/>
      <c r="DM1" s="572"/>
      <c r="DN1" s="573"/>
      <c r="DP1" s="571" t="s">
        <v>198</v>
      </c>
      <c r="DQ1" s="572"/>
      <c r="DR1" s="572"/>
      <c r="DS1" s="572"/>
      <c r="DT1" s="572"/>
      <c r="DU1" s="572"/>
      <c r="DV1" s="572"/>
      <c r="DW1" s="572"/>
      <c r="DX1" s="572"/>
      <c r="DY1" s="572"/>
      <c r="DZ1" s="572"/>
      <c r="EA1" s="572"/>
      <c r="EB1" s="572"/>
      <c r="EC1" s="573"/>
      <c r="ED1" s="177"/>
      <c r="EE1" s="177"/>
      <c r="EF1" s="177"/>
      <c r="EG1" s="177"/>
      <c r="EH1" s="177"/>
      <c r="EI1" s="177"/>
      <c r="EJ1" s="177"/>
      <c r="EK1" s="177"/>
      <c r="EL1" s="177"/>
      <c r="EM1" s="177"/>
    </row>
    <row r="2" spans="2:143" ht="22.5" customHeight="1" x14ac:dyDescent="0.15">
      <c r="B2" s="180" t="s">
        <v>199</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574" t="s">
        <v>200</v>
      </c>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4" t="s">
        <v>201</v>
      </c>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6"/>
      <c r="CD3" s="577" t="s">
        <v>202</v>
      </c>
      <c r="CE3" s="578"/>
      <c r="CF3" s="578"/>
      <c r="CG3" s="578"/>
      <c r="CH3" s="578"/>
      <c r="CI3" s="578"/>
      <c r="CJ3" s="578"/>
      <c r="CK3" s="578"/>
      <c r="CL3" s="578"/>
      <c r="CM3" s="578"/>
      <c r="CN3" s="578"/>
      <c r="CO3" s="578"/>
      <c r="CP3" s="578"/>
      <c r="CQ3" s="578"/>
      <c r="CR3" s="578"/>
      <c r="CS3" s="578"/>
      <c r="CT3" s="578"/>
      <c r="CU3" s="578"/>
      <c r="CV3" s="578"/>
      <c r="CW3" s="578"/>
      <c r="CX3" s="578"/>
      <c r="CY3" s="578"/>
      <c r="CZ3" s="578"/>
      <c r="DA3" s="578"/>
      <c r="DB3" s="578"/>
      <c r="DC3" s="578"/>
      <c r="DD3" s="578"/>
      <c r="DE3" s="578"/>
      <c r="DF3" s="578"/>
      <c r="DG3" s="578"/>
      <c r="DH3" s="578"/>
      <c r="DI3" s="578"/>
      <c r="DJ3" s="578"/>
      <c r="DK3" s="578"/>
      <c r="DL3" s="578"/>
      <c r="DM3" s="578"/>
      <c r="DN3" s="578"/>
      <c r="DO3" s="578"/>
      <c r="DP3" s="578"/>
      <c r="DQ3" s="578"/>
      <c r="DR3" s="578"/>
      <c r="DS3" s="578"/>
      <c r="DT3" s="578"/>
      <c r="DU3" s="578"/>
      <c r="DV3" s="578"/>
      <c r="DW3" s="578"/>
      <c r="DX3" s="578"/>
      <c r="DY3" s="578"/>
      <c r="DZ3" s="578"/>
      <c r="EA3" s="578"/>
      <c r="EB3" s="578"/>
      <c r="EC3" s="579"/>
    </row>
    <row r="4" spans="2:143" ht="11.25" customHeight="1" x14ac:dyDescent="0.15">
      <c r="B4" s="574" t="s">
        <v>1</v>
      </c>
      <c r="C4" s="575"/>
      <c r="D4" s="575"/>
      <c r="E4" s="575"/>
      <c r="F4" s="575"/>
      <c r="G4" s="575"/>
      <c r="H4" s="575"/>
      <c r="I4" s="575"/>
      <c r="J4" s="575"/>
      <c r="K4" s="575"/>
      <c r="L4" s="575"/>
      <c r="M4" s="575"/>
      <c r="N4" s="575"/>
      <c r="O4" s="575"/>
      <c r="P4" s="575"/>
      <c r="Q4" s="576"/>
      <c r="R4" s="574" t="s">
        <v>203</v>
      </c>
      <c r="S4" s="575"/>
      <c r="T4" s="575"/>
      <c r="U4" s="575"/>
      <c r="V4" s="575"/>
      <c r="W4" s="575"/>
      <c r="X4" s="575"/>
      <c r="Y4" s="576"/>
      <c r="Z4" s="574" t="s">
        <v>204</v>
      </c>
      <c r="AA4" s="575"/>
      <c r="AB4" s="575"/>
      <c r="AC4" s="576"/>
      <c r="AD4" s="574" t="s">
        <v>205</v>
      </c>
      <c r="AE4" s="575"/>
      <c r="AF4" s="575"/>
      <c r="AG4" s="575"/>
      <c r="AH4" s="575"/>
      <c r="AI4" s="575"/>
      <c r="AJ4" s="575"/>
      <c r="AK4" s="576"/>
      <c r="AL4" s="574" t="s">
        <v>204</v>
      </c>
      <c r="AM4" s="575"/>
      <c r="AN4" s="575"/>
      <c r="AO4" s="576"/>
      <c r="AP4" s="580" t="s">
        <v>206</v>
      </c>
      <c r="AQ4" s="580"/>
      <c r="AR4" s="580"/>
      <c r="AS4" s="580"/>
      <c r="AT4" s="580"/>
      <c r="AU4" s="580"/>
      <c r="AV4" s="580"/>
      <c r="AW4" s="580"/>
      <c r="AX4" s="580"/>
      <c r="AY4" s="580"/>
      <c r="AZ4" s="580"/>
      <c r="BA4" s="580"/>
      <c r="BB4" s="580"/>
      <c r="BC4" s="580"/>
      <c r="BD4" s="580"/>
      <c r="BE4" s="580"/>
      <c r="BF4" s="580"/>
      <c r="BG4" s="580" t="s">
        <v>207</v>
      </c>
      <c r="BH4" s="580"/>
      <c r="BI4" s="580"/>
      <c r="BJ4" s="580"/>
      <c r="BK4" s="580"/>
      <c r="BL4" s="580"/>
      <c r="BM4" s="580"/>
      <c r="BN4" s="580"/>
      <c r="BO4" s="580" t="s">
        <v>204</v>
      </c>
      <c r="BP4" s="580"/>
      <c r="BQ4" s="580"/>
      <c r="BR4" s="580"/>
      <c r="BS4" s="580" t="s">
        <v>208</v>
      </c>
      <c r="BT4" s="580"/>
      <c r="BU4" s="580"/>
      <c r="BV4" s="580"/>
      <c r="BW4" s="580"/>
      <c r="BX4" s="580"/>
      <c r="BY4" s="580"/>
      <c r="BZ4" s="580"/>
      <c r="CA4" s="580"/>
      <c r="CB4" s="580"/>
      <c r="CD4" s="577" t="s">
        <v>209</v>
      </c>
      <c r="CE4" s="578"/>
      <c r="CF4" s="578"/>
      <c r="CG4" s="578"/>
      <c r="CH4" s="578"/>
      <c r="CI4" s="578"/>
      <c r="CJ4" s="578"/>
      <c r="CK4" s="578"/>
      <c r="CL4" s="578"/>
      <c r="CM4" s="578"/>
      <c r="CN4" s="578"/>
      <c r="CO4" s="578"/>
      <c r="CP4" s="578"/>
      <c r="CQ4" s="578"/>
      <c r="CR4" s="578"/>
      <c r="CS4" s="578"/>
      <c r="CT4" s="578"/>
      <c r="CU4" s="578"/>
      <c r="CV4" s="578"/>
      <c r="CW4" s="578"/>
      <c r="CX4" s="578"/>
      <c r="CY4" s="578"/>
      <c r="CZ4" s="578"/>
      <c r="DA4" s="578"/>
      <c r="DB4" s="578"/>
      <c r="DC4" s="578"/>
      <c r="DD4" s="578"/>
      <c r="DE4" s="578"/>
      <c r="DF4" s="578"/>
      <c r="DG4" s="578"/>
      <c r="DH4" s="578"/>
      <c r="DI4" s="578"/>
      <c r="DJ4" s="578"/>
      <c r="DK4" s="578"/>
      <c r="DL4" s="578"/>
      <c r="DM4" s="578"/>
      <c r="DN4" s="578"/>
      <c r="DO4" s="578"/>
      <c r="DP4" s="578"/>
      <c r="DQ4" s="578"/>
      <c r="DR4" s="578"/>
      <c r="DS4" s="578"/>
      <c r="DT4" s="578"/>
      <c r="DU4" s="578"/>
      <c r="DV4" s="578"/>
      <c r="DW4" s="578"/>
      <c r="DX4" s="578"/>
      <c r="DY4" s="578"/>
      <c r="DZ4" s="578"/>
      <c r="EA4" s="578"/>
      <c r="EB4" s="578"/>
      <c r="EC4" s="579"/>
    </row>
    <row r="5" spans="2:143" s="183" customFormat="1" ht="11.25" customHeight="1" x14ac:dyDescent="0.15">
      <c r="B5" s="581" t="s">
        <v>210</v>
      </c>
      <c r="C5" s="582"/>
      <c r="D5" s="582"/>
      <c r="E5" s="582"/>
      <c r="F5" s="582"/>
      <c r="G5" s="582"/>
      <c r="H5" s="582"/>
      <c r="I5" s="582"/>
      <c r="J5" s="582"/>
      <c r="K5" s="582"/>
      <c r="L5" s="582"/>
      <c r="M5" s="582"/>
      <c r="N5" s="582"/>
      <c r="O5" s="582"/>
      <c r="P5" s="582"/>
      <c r="Q5" s="583"/>
      <c r="R5" s="584">
        <v>3766951</v>
      </c>
      <c r="S5" s="585"/>
      <c r="T5" s="585"/>
      <c r="U5" s="585"/>
      <c r="V5" s="585"/>
      <c r="W5" s="585"/>
      <c r="X5" s="585"/>
      <c r="Y5" s="586"/>
      <c r="Z5" s="587">
        <v>19.3</v>
      </c>
      <c r="AA5" s="587"/>
      <c r="AB5" s="587"/>
      <c r="AC5" s="587"/>
      <c r="AD5" s="588">
        <v>3766951</v>
      </c>
      <c r="AE5" s="588"/>
      <c r="AF5" s="588"/>
      <c r="AG5" s="588"/>
      <c r="AH5" s="588"/>
      <c r="AI5" s="588"/>
      <c r="AJ5" s="588"/>
      <c r="AK5" s="588"/>
      <c r="AL5" s="589">
        <v>47</v>
      </c>
      <c r="AM5" s="590"/>
      <c r="AN5" s="590"/>
      <c r="AO5" s="591"/>
      <c r="AP5" s="581" t="s">
        <v>211</v>
      </c>
      <c r="AQ5" s="582"/>
      <c r="AR5" s="582"/>
      <c r="AS5" s="582"/>
      <c r="AT5" s="582"/>
      <c r="AU5" s="582"/>
      <c r="AV5" s="582"/>
      <c r="AW5" s="582"/>
      <c r="AX5" s="582"/>
      <c r="AY5" s="582"/>
      <c r="AZ5" s="582"/>
      <c r="BA5" s="582"/>
      <c r="BB5" s="582"/>
      <c r="BC5" s="582"/>
      <c r="BD5" s="582"/>
      <c r="BE5" s="582"/>
      <c r="BF5" s="583"/>
      <c r="BG5" s="595">
        <v>3766951</v>
      </c>
      <c r="BH5" s="596"/>
      <c r="BI5" s="596"/>
      <c r="BJ5" s="596"/>
      <c r="BK5" s="596"/>
      <c r="BL5" s="596"/>
      <c r="BM5" s="596"/>
      <c r="BN5" s="597"/>
      <c r="BO5" s="598">
        <v>100</v>
      </c>
      <c r="BP5" s="598"/>
      <c r="BQ5" s="598"/>
      <c r="BR5" s="598"/>
      <c r="BS5" s="599">
        <v>171504</v>
      </c>
      <c r="BT5" s="599"/>
      <c r="BU5" s="599"/>
      <c r="BV5" s="599"/>
      <c r="BW5" s="599"/>
      <c r="BX5" s="599"/>
      <c r="BY5" s="599"/>
      <c r="BZ5" s="599"/>
      <c r="CA5" s="599"/>
      <c r="CB5" s="603"/>
      <c r="CD5" s="577" t="s">
        <v>206</v>
      </c>
      <c r="CE5" s="578"/>
      <c r="CF5" s="578"/>
      <c r="CG5" s="578"/>
      <c r="CH5" s="578"/>
      <c r="CI5" s="578"/>
      <c r="CJ5" s="578"/>
      <c r="CK5" s="578"/>
      <c r="CL5" s="578"/>
      <c r="CM5" s="578"/>
      <c r="CN5" s="578"/>
      <c r="CO5" s="578"/>
      <c r="CP5" s="578"/>
      <c r="CQ5" s="579"/>
      <c r="CR5" s="577" t="s">
        <v>212</v>
      </c>
      <c r="CS5" s="578"/>
      <c r="CT5" s="578"/>
      <c r="CU5" s="578"/>
      <c r="CV5" s="578"/>
      <c r="CW5" s="578"/>
      <c r="CX5" s="578"/>
      <c r="CY5" s="579"/>
      <c r="CZ5" s="577" t="s">
        <v>204</v>
      </c>
      <c r="DA5" s="578"/>
      <c r="DB5" s="578"/>
      <c r="DC5" s="579"/>
      <c r="DD5" s="577" t="s">
        <v>213</v>
      </c>
      <c r="DE5" s="578"/>
      <c r="DF5" s="578"/>
      <c r="DG5" s="578"/>
      <c r="DH5" s="578"/>
      <c r="DI5" s="578"/>
      <c r="DJ5" s="578"/>
      <c r="DK5" s="578"/>
      <c r="DL5" s="578"/>
      <c r="DM5" s="578"/>
      <c r="DN5" s="578"/>
      <c r="DO5" s="578"/>
      <c r="DP5" s="579"/>
      <c r="DQ5" s="577" t="s">
        <v>214</v>
      </c>
      <c r="DR5" s="578"/>
      <c r="DS5" s="578"/>
      <c r="DT5" s="578"/>
      <c r="DU5" s="578"/>
      <c r="DV5" s="578"/>
      <c r="DW5" s="578"/>
      <c r="DX5" s="578"/>
      <c r="DY5" s="578"/>
      <c r="DZ5" s="578"/>
      <c r="EA5" s="578"/>
      <c r="EB5" s="578"/>
      <c r="EC5" s="579"/>
    </row>
    <row r="6" spans="2:143" ht="11.25" customHeight="1" x14ac:dyDescent="0.15">
      <c r="B6" s="592" t="s">
        <v>215</v>
      </c>
      <c r="C6" s="593"/>
      <c r="D6" s="593"/>
      <c r="E6" s="593"/>
      <c r="F6" s="593"/>
      <c r="G6" s="593"/>
      <c r="H6" s="593"/>
      <c r="I6" s="593"/>
      <c r="J6" s="593"/>
      <c r="K6" s="593"/>
      <c r="L6" s="593"/>
      <c r="M6" s="593"/>
      <c r="N6" s="593"/>
      <c r="O6" s="593"/>
      <c r="P6" s="593"/>
      <c r="Q6" s="594"/>
      <c r="R6" s="595">
        <v>145488</v>
      </c>
      <c r="S6" s="596"/>
      <c r="T6" s="596"/>
      <c r="U6" s="596"/>
      <c r="V6" s="596"/>
      <c r="W6" s="596"/>
      <c r="X6" s="596"/>
      <c r="Y6" s="597"/>
      <c r="Z6" s="598">
        <v>0.7</v>
      </c>
      <c r="AA6" s="598"/>
      <c r="AB6" s="598"/>
      <c r="AC6" s="598"/>
      <c r="AD6" s="599">
        <v>145488</v>
      </c>
      <c r="AE6" s="599"/>
      <c r="AF6" s="599"/>
      <c r="AG6" s="599"/>
      <c r="AH6" s="599"/>
      <c r="AI6" s="599"/>
      <c r="AJ6" s="599"/>
      <c r="AK6" s="599"/>
      <c r="AL6" s="600">
        <v>1.8</v>
      </c>
      <c r="AM6" s="601"/>
      <c r="AN6" s="601"/>
      <c r="AO6" s="602"/>
      <c r="AP6" s="592" t="s">
        <v>216</v>
      </c>
      <c r="AQ6" s="593"/>
      <c r="AR6" s="593"/>
      <c r="AS6" s="593"/>
      <c r="AT6" s="593"/>
      <c r="AU6" s="593"/>
      <c r="AV6" s="593"/>
      <c r="AW6" s="593"/>
      <c r="AX6" s="593"/>
      <c r="AY6" s="593"/>
      <c r="AZ6" s="593"/>
      <c r="BA6" s="593"/>
      <c r="BB6" s="593"/>
      <c r="BC6" s="593"/>
      <c r="BD6" s="593"/>
      <c r="BE6" s="593"/>
      <c r="BF6" s="594"/>
      <c r="BG6" s="595">
        <v>3766951</v>
      </c>
      <c r="BH6" s="596"/>
      <c r="BI6" s="596"/>
      <c r="BJ6" s="596"/>
      <c r="BK6" s="596"/>
      <c r="BL6" s="596"/>
      <c r="BM6" s="596"/>
      <c r="BN6" s="597"/>
      <c r="BO6" s="598">
        <v>100</v>
      </c>
      <c r="BP6" s="598"/>
      <c r="BQ6" s="598"/>
      <c r="BR6" s="598"/>
      <c r="BS6" s="599">
        <v>171504</v>
      </c>
      <c r="BT6" s="599"/>
      <c r="BU6" s="599"/>
      <c r="BV6" s="599"/>
      <c r="BW6" s="599"/>
      <c r="BX6" s="599"/>
      <c r="BY6" s="599"/>
      <c r="BZ6" s="599"/>
      <c r="CA6" s="599"/>
      <c r="CB6" s="603"/>
      <c r="CD6" s="606" t="s">
        <v>217</v>
      </c>
      <c r="CE6" s="607"/>
      <c r="CF6" s="607"/>
      <c r="CG6" s="607"/>
      <c r="CH6" s="607"/>
      <c r="CI6" s="607"/>
      <c r="CJ6" s="607"/>
      <c r="CK6" s="607"/>
      <c r="CL6" s="607"/>
      <c r="CM6" s="607"/>
      <c r="CN6" s="607"/>
      <c r="CO6" s="607"/>
      <c r="CP6" s="607"/>
      <c r="CQ6" s="608"/>
      <c r="CR6" s="595">
        <v>171842</v>
      </c>
      <c r="CS6" s="596"/>
      <c r="CT6" s="596"/>
      <c r="CU6" s="596"/>
      <c r="CV6" s="596"/>
      <c r="CW6" s="596"/>
      <c r="CX6" s="596"/>
      <c r="CY6" s="597"/>
      <c r="CZ6" s="598">
        <v>0.9</v>
      </c>
      <c r="DA6" s="598"/>
      <c r="DB6" s="598"/>
      <c r="DC6" s="598"/>
      <c r="DD6" s="604" t="s">
        <v>218</v>
      </c>
      <c r="DE6" s="596"/>
      <c r="DF6" s="596"/>
      <c r="DG6" s="596"/>
      <c r="DH6" s="596"/>
      <c r="DI6" s="596"/>
      <c r="DJ6" s="596"/>
      <c r="DK6" s="596"/>
      <c r="DL6" s="596"/>
      <c r="DM6" s="596"/>
      <c r="DN6" s="596"/>
      <c r="DO6" s="596"/>
      <c r="DP6" s="597"/>
      <c r="DQ6" s="604">
        <v>171842</v>
      </c>
      <c r="DR6" s="596"/>
      <c r="DS6" s="596"/>
      <c r="DT6" s="596"/>
      <c r="DU6" s="596"/>
      <c r="DV6" s="596"/>
      <c r="DW6" s="596"/>
      <c r="DX6" s="596"/>
      <c r="DY6" s="596"/>
      <c r="DZ6" s="596"/>
      <c r="EA6" s="596"/>
      <c r="EB6" s="596"/>
      <c r="EC6" s="605"/>
    </row>
    <row r="7" spans="2:143" ht="11.25" customHeight="1" x14ac:dyDescent="0.15">
      <c r="B7" s="592" t="s">
        <v>219</v>
      </c>
      <c r="C7" s="593"/>
      <c r="D7" s="593"/>
      <c r="E7" s="593"/>
      <c r="F7" s="593"/>
      <c r="G7" s="593"/>
      <c r="H7" s="593"/>
      <c r="I7" s="593"/>
      <c r="J7" s="593"/>
      <c r="K7" s="593"/>
      <c r="L7" s="593"/>
      <c r="M7" s="593"/>
      <c r="N7" s="593"/>
      <c r="O7" s="593"/>
      <c r="P7" s="593"/>
      <c r="Q7" s="594"/>
      <c r="R7" s="595">
        <v>3278</v>
      </c>
      <c r="S7" s="596"/>
      <c r="T7" s="596"/>
      <c r="U7" s="596"/>
      <c r="V7" s="596"/>
      <c r="W7" s="596"/>
      <c r="X7" s="596"/>
      <c r="Y7" s="597"/>
      <c r="Z7" s="598">
        <v>0</v>
      </c>
      <c r="AA7" s="598"/>
      <c r="AB7" s="598"/>
      <c r="AC7" s="598"/>
      <c r="AD7" s="599">
        <v>3278</v>
      </c>
      <c r="AE7" s="599"/>
      <c r="AF7" s="599"/>
      <c r="AG7" s="599"/>
      <c r="AH7" s="599"/>
      <c r="AI7" s="599"/>
      <c r="AJ7" s="599"/>
      <c r="AK7" s="599"/>
      <c r="AL7" s="600">
        <v>0</v>
      </c>
      <c r="AM7" s="601"/>
      <c r="AN7" s="601"/>
      <c r="AO7" s="602"/>
      <c r="AP7" s="592" t="s">
        <v>220</v>
      </c>
      <c r="AQ7" s="593"/>
      <c r="AR7" s="593"/>
      <c r="AS7" s="593"/>
      <c r="AT7" s="593"/>
      <c r="AU7" s="593"/>
      <c r="AV7" s="593"/>
      <c r="AW7" s="593"/>
      <c r="AX7" s="593"/>
      <c r="AY7" s="593"/>
      <c r="AZ7" s="593"/>
      <c r="BA7" s="593"/>
      <c r="BB7" s="593"/>
      <c r="BC7" s="593"/>
      <c r="BD7" s="593"/>
      <c r="BE7" s="593"/>
      <c r="BF7" s="594"/>
      <c r="BG7" s="595">
        <v>1572846</v>
      </c>
      <c r="BH7" s="596"/>
      <c r="BI7" s="596"/>
      <c r="BJ7" s="596"/>
      <c r="BK7" s="596"/>
      <c r="BL7" s="596"/>
      <c r="BM7" s="596"/>
      <c r="BN7" s="597"/>
      <c r="BO7" s="598">
        <v>41.8</v>
      </c>
      <c r="BP7" s="598"/>
      <c r="BQ7" s="598"/>
      <c r="BR7" s="598"/>
      <c r="BS7" s="599">
        <v>50450</v>
      </c>
      <c r="BT7" s="599"/>
      <c r="BU7" s="599"/>
      <c r="BV7" s="599"/>
      <c r="BW7" s="599"/>
      <c r="BX7" s="599"/>
      <c r="BY7" s="599"/>
      <c r="BZ7" s="599"/>
      <c r="CA7" s="599"/>
      <c r="CB7" s="603"/>
      <c r="CD7" s="609" t="s">
        <v>221</v>
      </c>
      <c r="CE7" s="610"/>
      <c r="CF7" s="610"/>
      <c r="CG7" s="610"/>
      <c r="CH7" s="610"/>
      <c r="CI7" s="610"/>
      <c r="CJ7" s="610"/>
      <c r="CK7" s="610"/>
      <c r="CL7" s="610"/>
      <c r="CM7" s="610"/>
      <c r="CN7" s="610"/>
      <c r="CO7" s="610"/>
      <c r="CP7" s="610"/>
      <c r="CQ7" s="611"/>
      <c r="CR7" s="595">
        <v>2082849</v>
      </c>
      <c r="CS7" s="596"/>
      <c r="CT7" s="596"/>
      <c r="CU7" s="596"/>
      <c r="CV7" s="596"/>
      <c r="CW7" s="596"/>
      <c r="CX7" s="596"/>
      <c r="CY7" s="597"/>
      <c r="CZ7" s="598">
        <v>11.3</v>
      </c>
      <c r="DA7" s="598"/>
      <c r="DB7" s="598"/>
      <c r="DC7" s="598"/>
      <c r="DD7" s="604">
        <v>36315</v>
      </c>
      <c r="DE7" s="596"/>
      <c r="DF7" s="596"/>
      <c r="DG7" s="596"/>
      <c r="DH7" s="596"/>
      <c r="DI7" s="596"/>
      <c r="DJ7" s="596"/>
      <c r="DK7" s="596"/>
      <c r="DL7" s="596"/>
      <c r="DM7" s="596"/>
      <c r="DN7" s="596"/>
      <c r="DO7" s="596"/>
      <c r="DP7" s="597"/>
      <c r="DQ7" s="604">
        <v>1646599</v>
      </c>
      <c r="DR7" s="596"/>
      <c r="DS7" s="596"/>
      <c r="DT7" s="596"/>
      <c r="DU7" s="596"/>
      <c r="DV7" s="596"/>
      <c r="DW7" s="596"/>
      <c r="DX7" s="596"/>
      <c r="DY7" s="596"/>
      <c r="DZ7" s="596"/>
      <c r="EA7" s="596"/>
      <c r="EB7" s="596"/>
      <c r="EC7" s="605"/>
    </row>
    <row r="8" spans="2:143" ht="11.25" customHeight="1" x14ac:dyDescent="0.15">
      <c r="B8" s="592" t="s">
        <v>222</v>
      </c>
      <c r="C8" s="593"/>
      <c r="D8" s="593"/>
      <c r="E8" s="593"/>
      <c r="F8" s="593"/>
      <c r="G8" s="593"/>
      <c r="H8" s="593"/>
      <c r="I8" s="593"/>
      <c r="J8" s="593"/>
      <c r="K8" s="593"/>
      <c r="L8" s="593"/>
      <c r="M8" s="593"/>
      <c r="N8" s="593"/>
      <c r="O8" s="593"/>
      <c r="P8" s="593"/>
      <c r="Q8" s="594"/>
      <c r="R8" s="595">
        <v>7575</v>
      </c>
      <c r="S8" s="596"/>
      <c r="T8" s="596"/>
      <c r="U8" s="596"/>
      <c r="V8" s="596"/>
      <c r="W8" s="596"/>
      <c r="X8" s="596"/>
      <c r="Y8" s="597"/>
      <c r="Z8" s="598">
        <v>0</v>
      </c>
      <c r="AA8" s="598"/>
      <c r="AB8" s="598"/>
      <c r="AC8" s="598"/>
      <c r="AD8" s="599">
        <v>7575</v>
      </c>
      <c r="AE8" s="599"/>
      <c r="AF8" s="599"/>
      <c r="AG8" s="599"/>
      <c r="AH8" s="599"/>
      <c r="AI8" s="599"/>
      <c r="AJ8" s="599"/>
      <c r="AK8" s="599"/>
      <c r="AL8" s="600">
        <v>0.1</v>
      </c>
      <c r="AM8" s="601"/>
      <c r="AN8" s="601"/>
      <c r="AO8" s="602"/>
      <c r="AP8" s="592" t="s">
        <v>223</v>
      </c>
      <c r="AQ8" s="593"/>
      <c r="AR8" s="593"/>
      <c r="AS8" s="593"/>
      <c r="AT8" s="593"/>
      <c r="AU8" s="593"/>
      <c r="AV8" s="593"/>
      <c r="AW8" s="593"/>
      <c r="AX8" s="593"/>
      <c r="AY8" s="593"/>
      <c r="AZ8" s="593"/>
      <c r="BA8" s="593"/>
      <c r="BB8" s="593"/>
      <c r="BC8" s="593"/>
      <c r="BD8" s="593"/>
      <c r="BE8" s="593"/>
      <c r="BF8" s="594"/>
      <c r="BG8" s="595">
        <v>58469</v>
      </c>
      <c r="BH8" s="596"/>
      <c r="BI8" s="596"/>
      <c r="BJ8" s="596"/>
      <c r="BK8" s="596"/>
      <c r="BL8" s="596"/>
      <c r="BM8" s="596"/>
      <c r="BN8" s="597"/>
      <c r="BO8" s="598">
        <v>1.6</v>
      </c>
      <c r="BP8" s="598"/>
      <c r="BQ8" s="598"/>
      <c r="BR8" s="598"/>
      <c r="BS8" s="604" t="s">
        <v>224</v>
      </c>
      <c r="BT8" s="596"/>
      <c r="BU8" s="596"/>
      <c r="BV8" s="596"/>
      <c r="BW8" s="596"/>
      <c r="BX8" s="596"/>
      <c r="BY8" s="596"/>
      <c r="BZ8" s="596"/>
      <c r="CA8" s="596"/>
      <c r="CB8" s="605"/>
      <c r="CD8" s="609" t="s">
        <v>225</v>
      </c>
      <c r="CE8" s="610"/>
      <c r="CF8" s="610"/>
      <c r="CG8" s="610"/>
      <c r="CH8" s="610"/>
      <c r="CI8" s="610"/>
      <c r="CJ8" s="610"/>
      <c r="CK8" s="610"/>
      <c r="CL8" s="610"/>
      <c r="CM8" s="610"/>
      <c r="CN8" s="610"/>
      <c r="CO8" s="610"/>
      <c r="CP8" s="610"/>
      <c r="CQ8" s="611"/>
      <c r="CR8" s="595">
        <v>6719009</v>
      </c>
      <c r="CS8" s="596"/>
      <c r="CT8" s="596"/>
      <c r="CU8" s="596"/>
      <c r="CV8" s="596"/>
      <c r="CW8" s="596"/>
      <c r="CX8" s="596"/>
      <c r="CY8" s="597"/>
      <c r="CZ8" s="598">
        <v>36.5</v>
      </c>
      <c r="DA8" s="598"/>
      <c r="DB8" s="598"/>
      <c r="DC8" s="598"/>
      <c r="DD8" s="604">
        <v>301590</v>
      </c>
      <c r="DE8" s="596"/>
      <c r="DF8" s="596"/>
      <c r="DG8" s="596"/>
      <c r="DH8" s="596"/>
      <c r="DI8" s="596"/>
      <c r="DJ8" s="596"/>
      <c r="DK8" s="596"/>
      <c r="DL8" s="596"/>
      <c r="DM8" s="596"/>
      <c r="DN8" s="596"/>
      <c r="DO8" s="596"/>
      <c r="DP8" s="597"/>
      <c r="DQ8" s="604">
        <v>2914136</v>
      </c>
      <c r="DR8" s="596"/>
      <c r="DS8" s="596"/>
      <c r="DT8" s="596"/>
      <c r="DU8" s="596"/>
      <c r="DV8" s="596"/>
      <c r="DW8" s="596"/>
      <c r="DX8" s="596"/>
      <c r="DY8" s="596"/>
      <c r="DZ8" s="596"/>
      <c r="EA8" s="596"/>
      <c r="EB8" s="596"/>
      <c r="EC8" s="605"/>
    </row>
    <row r="9" spans="2:143" ht="11.25" customHeight="1" x14ac:dyDescent="0.15">
      <c r="B9" s="592" t="s">
        <v>226</v>
      </c>
      <c r="C9" s="593"/>
      <c r="D9" s="593"/>
      <c r="E9" s="593"/>
      <c r="F9" s="593"/>
      <c r="G9" s="593"/>
      <c r="H9" s="593"/>
      <c r="I9" s="593"/>
      <c r="J9" s="593"/>
      <c r="K9" s="593"/>
      <c r="L9" s="593"/>
      <c r="M9" s="593"/>
      <c r="N9" s="593"/>
      <c r="O9" s="593"/>
      <c r="P9" s="593"/>
      <c r="Q9" s="594"/>
      <c r="R9" s="595">
        <v>5525</v>
      </c>
      <c r="S9" s="596"/>
      <c r="T9" s="596"/>
      <c r="U9" s="596"/>
      <c r="V9" s="596"/>
      <c r="W9" s="596"/>
      <c r="X9" s="596"/>
      <c r="Y9" s="597"/>
      <c r="Z9" s="598">
        <v>0</v>
      </c>
      <c r="AA9" s="598"/>
      <c r="AB9" s="598"/>
      <c r="AC9" s="598"/>
      <c r="AD9" s="599">
        <v>5525</v>
      </c>
      <c r="AE9" s="599"/>
      <c r="AF9" s="599"/>
      <c r="AG9" s="599"/>
      <c r="AH9" s="599"/>
      <c r="AI9" s="599"/>
      <c r="AJ9" s="599"/>
      <c r="AK9" s="599"/>
      <c r="AL9" s="600">
        <v>0.1</v>
      </c>
      <c r="AM9" s="601"/>
      <c r="AN9" s="601"/>
      <c r="AO9" s="602"/>
      <c r="AP9" s="592" t="s">
        <v>227</v>
      </c>
      <c r="AQ9" s="593"/>
      <c r="AR9" s="593"/>
      <c r="AS9" s="593"/>
      <c r="AT9" s="593"/>
      <c r="AU9" s="593"/>
      <c r="AV9" s="593"/>
      <c r="AW9" s="593"/>
      <c r="AX9" s="593"/>
      <c r="AY9" s="593"/>
      <c r="AZ9" s="593"/>
      <c r="BA9" s="593"/>
      <c r="BB9" s="593"/>
      <c r="BC9" s="593"/>
      <c r="BD9" s="593"/>
      <c r="BE9" s="593"/>
      <c r="BF9" s="594"/>
      <c r="BG9" s="595">
        <v>1241062</v>
      </c>
      <c r="BH9" s="596"/>
      <c r="BI9" s="596"/>
      <c r="BJ9" s="596"/>
      <c r="BK9" s="596"/>
      <c r="BL9" s="596"/>
      <c r="BM9" s="596"/>
      <c r="BN9" s="597"/>
      <c r="BO9" s="598">
        <v>32.9</v>
      </c>
      <c r="BP9" s="598"/>
      <c r="BQ9" s="598"/>
      <c r="BR9" s="598"/>
      <c r="BS9" s="604" t="s">
        <v>224</v>
      </c>
      <c r="BT9" s="596"/>
      <c r="BU9" s="596"/>
      <c r="BV9" s="596"/>
      <c r="BW9" s="596"/>
      <c r="BX9" s="596"/>
      <c r="BY9" s="596"/>
      <c r="BZ9" s="596"/>
      <c r="CA9" s="596"/>
      <c r="CB9" s="605"/>
      <c r="CD9" s="609" t="s">
        <v>228</v>
      </c>
      <c r="CE9" s="610"/>
      <c r="CF9" s="610"/>
      <c r="CG9" s="610"/>
      <c r="CH9" s="610"/>
      <c r="CI9" s="610"/>
      <c r="CJ9" s="610"/>
      <c r="CK9" s="610"/>
      <c r="CL9" s="610"/>
      <c r="CM9" s="610"/>
      <c r="CN9" s="610"/>
      <c r="CO9" s="610"/>
      <c r="CP9" s="610"/>
      <c r="CQ9" s="611"/>
      <c r="CR9" s="595">
        <v>2392998</v>
      </c>
      <c r="CS9" s="596"/>
      <c r="CT9" s="596"/>
      <c r="CU9" s="596"/>
      <c r="CV9" s="596"/>
      <c r="CW9" s="596"/>
      <c r="CX9" s="596"/>
      <c r="CY9" s="597"/>
      <c r="CZ9" s="598">
        <v>13</v>
      </c>
      <c r="DA9" s="598"/>
      <c r="DB9" s="598"/>
      <c r="DC9" s="598"/>
      <c r="DD9" s="604">
        <v>11856</v>
      </c>
      <c r="DE9" s="596"/>
      <c r="DF9" s="596"/>
      <c r="DG9" s="596"/>
      <c r="DH9" s="596"/>
      <c r="DI9" s="596"/>
      <c r="DJ9" s="596"/>
      <c r="DK9" s="596"/>
      <c r="DL9" s="596"/>
      <c r="DM9" s="596"/>
      <c r="DN9" s="596"/>
      <c r="DO9" s="596"/>
      <c r="DP9" s="597"/>
      <c r="DQ9" s="604">
        <v>680977</v>
      </c>
      <c r="DR9" s="596"/>
      <c r="DS9" s="596"/>
      <c r="DT9" s="596"/>
      <c r="DU9" s="596"/>
      <c r="DV9" s="596"/>
      <c r="DW9" s="596"/>
      <c r="DX9" s="596"/>
      <c r="DY9" s="596"/>
      <c r="DZ9" s="596"/>
      <c r="EA9" s="596"/>
      <c r="EB9" s="596"/>
      <c r="EC9" s="605"/>
    </row>
    <row r="10" spans="2:143" ht="11.25" customHeight="1" x14ac:dyDescent="0.15">
      <c r="B10" s="592" t="s">
        <v>229</v>
      </c>
      <c r="C10" s="593"/>
      <c r="D10" s="593"/>
      <c r="E10" s="593"/>
      <c r="F10" s="593"/>
      <c r="G10" s="593"/>
      <c r="H10" s="593"/>
      <c r="I10" s="593"/>
      <c r="J10" s="593"/>
      <c r="K10" s="593"/>
      <c r="L10" s="593"/>
      <c r="M10" s="593"/>
      <c r="N10" s="593"/>
      <c r="O10" s="593"/>
      <c r="P10" s="593"/>
      <c r="Q10" s="594"/>
      <c r="R10" s="595">
        <v>608865</v>
      </c>
      <c r="S10" s="596"/>
      <c r="T10" s="596"/>
      <c r="U10" s="596"/>
      <c r="V10" s="596"/>
      <c r="W10" s="596"/>
      <c r="X10" s="596"/>
      <c r="Y10" s="597"/>
      <c r="Z10" s="598">
        <v>3.1</v>
      </c>
      <c r="AA10" s="598"/>
      <c r="AB10" s="598"/>
      <c r="AC10" s="598"/>
      <c r="AD10" s="599">
        <v>608865</v>
      </c>
      <c r="AE10" s="599"/>
      <c r="AF10" s="599"/>
      <c r="AG10" s="599"/>
      <c r="AH10" s="599"/>
      <c r="AI10" s="599"/>
      <c r="AJ10" s="599"/>
      <c r="AK10" s="599"/>
      <c r="AL10" s="600">
        <v>7.6</v>
      </c>
      <c r="AM10" s="601"/>
      <c r="AN10" s="601"/>
      <c r="AO10" s="602"/>
      <c r="AP10" s="592" t="s">
        <v>230</v>
      </c>
      <c r="AQ10" s="593"/>
      <c r="AR10" s="593"/>
      <c r="AS10" s="593"/>
      <c r="AT10" s="593"/>
      <c r="AU10" s="593"/>
      <c r="AV10" s="593"/>
      <c r="AW10" s="593"/>
      <c r="AX10" s="593"/>
      <c r="AY10" s="593"/>
      <c r="AZ10" s="593"/>
      <c r="BA10" s="593"/>
      <c r="BB10" s="593"/>
      <c r="BC10" s="593"/>
      <c r="BD10" s="593"/>
      <c r="BE10" s="593"/>
      <c r="BF10" s="594"/>
      <c r="BG10" s="595">
        <v>105864</v>
      </c>
      <c r="BH10" s="596"/>
      <c r="BI10" s="596"/>
      <c r="BJ10" s="596"/>
      <c r="BK10" s="596"/>
      <c r="BL10" s="596"/>
      <c r="BM10" s="596"/>
      <c r="BN10" s="597"/>
      <c r="BO10" s="598">
        <v>2.8</v>
      </c>
      <c r="BP10" s="598"/>
      <c r="BQ10" s="598"/>
      <c r="BR10" s="598"/>
      <c r="BS10" s="604">
        <v>17359</v>
      </c>
      <c r="BT10" s="596"/>
      <c r="BU10" s="596"/>
      <c r="BV10" s="596"/>
      <c r="BW10" s="596"/>
      <c r="BX10" s="596"/>
      <c r="BY10" s="596"/>
      <c r="BZ10" s="596"/>
      <c r="CA10" s="596"/>
      <c r="CB10" s="605"/>
      <c r="CD10" s="609" t="s">
        <v>231</v>
      </c>
      <c r="CE10" s="610"/>
      <c r="CF10" s="610"/>
      <c r="CG10" s="610"/>
      <c r="CH10" s="610"/>
      <c r="CI10" s="610"/>
      <c r="CJ10" s="610"/>
      <c r="CK10" s="610"/>
      <c r="CL10" s="610"/>
      <c r="CM10" s="610"/>
      <c r="CN10" s="610"/>
      <c r="CO10" s="610"/>
      <c r="CP10" s="610"/>
      <c r="CQ10" s="611"/>
      <c r="CR10" s="595" t="s">
        <v>224</v>
      </c>
      <c r="CS10" s="596"/>
      <c r="CT10" s="596"/>
      <c r="CU10" s="596"/>
      <c r="CV10" s="596"/>
      <c r="CW10" s="596"/>
      <c r="CX10" s="596"/>
      <c r="CY10" s="597"/>
      <c r="CZ10" s="598" t="s">
        <v>224</v>
      </c>
      <c r="DA10" s="598"/>
      <c r="DB10" s="598"/>
      <c r="DC10" s="598"/>
      <c r="DD10" s="604" t="s">
        <v>224</v>
      </c>
      <c r="DE10" s="596"/>
      <c r="DF10" s="596"/>
      <c r="DG10" s="596"/>
      <c r="DH10" s="596"/>
      <c r="DI10" s="596"/>
      <c r="DJ10" s="596"/>
      <c r="DK10" s="596"/>
      <c r="DL10" s="596"/>
      <c r="DM10" s="596"/>
      <c r="DN10" s="596"/>
      <c r="DO10" s="596"/>
      <c r="DP10" s="597"/>
      <c r="DQ10" s="604" t="s">
        <v>224</v>
      </c>
      <c r="DR10" s="596"/>
      <c r="DS10" s="596"/>
      <c r="DT10" s="596"/>
      <c r="DU10" s="596"/>
      <c r="DV10" s="596"/>
      <c r="DW10" s="596"/>
      <c r="DX10" s="596"/>
      <c r="DY10" s="596"/>
      <c r="DZ10" s="596"/>
      <c r="EA10" s="596"/>
      <c r="EB10" s="596"/>
      <c r="EC10" s="605"/>
    </row>
    <row r="11" spans="2:143" ht="11.25" customHeight="1" x14ac:dyDescent="0.15">
      <c r="B11" s="592" t="s">
        <v>232</v>
      </c>
      <c r="C11" s="593"/>
      <c r="D11" s="593"/>
      <c r="E11" s="593"/>
      <c r="F11" s="593"/>
      <c r="G11" s="593"/>
      <c r="H11" s="593"/>
      <c r="I11" s="593"/>
      <c r="J11" s="593"/>
      <c r="K11" s="593"/>
      <c r="L11" s="593"/>
      <c r="M11" s="593"/>
      <c r="N11" s="593"/>
      <c r="O11" s="593"/>
      <c r="P11" s="593"/>
      <c r="Q11" s="594"/>
      <c r="R11" s="595">
        <v>8173</v>
      </c>
      <c r="S11" s="596"/>
      <c r="T11" s="596"/>
      <c r="U11" s="596"/>
      <c r="V11" s="596"/>
      <c r="W11" s="596"/>
      <c r="X11" s="596"/>
      <c r="Y11" s="597"/>
      <c r="Z11" s="598">
        <v>0</v>
      </c>
      <c r="AA11" s="598"/>
      <c r="AB11" s="598"/>
      <c r="AC11" s="598"/>
      <c r="AD11" s="599">
        <v>8173</v>
      </c>
      <c r="AE11" s="599"/>
      <c r="AF11" s="599"/>
      <c r="AG11" s="599"/>
      <c r="AH11" s="599"/>
      <c r="AI11" s="599"/>
      <c r="AJ11" s="599"/>
      <c r="AK11" s="599"/>
      <c r="AL11" s="600">
        <v>0.1</v>
      </c>
      <c r="AM11" s="601"/>
      <c r="AN11" s="601"/>
      <c r="AO11" s="602"/>
      <c r="AP11" s="592" t="s">
        <v>233</v>
      </c>
      <c r="AQ11" s="593"/>
      <c r="AR11" s="593"/>
      <c r="AS11" s="593"/>
      <c r="AT11" s="593"/>
      <c r="AU11" s="593"/>
      <c r="AV11" s="593"/>
      <c r="AW11" s="593"/>
      <c r="AX11" s="593"/>
      <c r="AY11" s="593"/>
      <c r="AZ11" s="593"/>
      <c r="BA11" s="593"/>
      <c r="BB11" s="593"/>
      <c r="BC11" s="593"/>
      <c r="BD11" s="593"/>
      <c r="BE11" s="593"/>
      <c r="BF11" s="594"/>
      <c r="BG11" s="595">
        <v>167451</v>
      </c>
      <c r="BH11" s="596"/>
      <c r="BI11" s="596"/>
      <c r="BJ11" s="596"/>
      <c r="BK11" s="596"/>
      <c r="BL11" s="596"/>
      <c r="BM11" s="596"/>
      <c r="BN11" s="597"/>
      <c r="BO11" s="598">
        <v>4.4000000000000004</v>
      </c>
      <c r="BP11" s="598"/>
      <c r="BQ11" s="598"/>
      <c r="BR11" s="598"/>
      <c r="BS11" s="604">
        <v>33091</v>
      </c>
      <c r="BT11" s="596"/>
      <c r="BU11" s="596"/>
      <c r="BV11" s="596"/>
      <c r="BW11" s="596"/>
      <c r="BX11" s="596"/>
      <c r="BY11" s="596"/>
      <c r="BZ11" s="596"/>
      <c r="CA11" s="596"/>
      <c r="CB11" s="605"/>
      <c r="CD11" s="609" t="s">
        <v>234</v>
      </c>
      <c r="CE11" s="610"/>
      <c r="CF11" s="610"/>
      <c r="CG11" s="610"/>
      <c r="CH11" s="610"/>
      <c r="CI11" s="610"/>
      <c r="CJ11" s="610"/>
      <c r="CK11" s="610"/>
      <c r="CL11" s="610"/>
      <c r="CM11" s="610"/>
      <c r="CN11" s="610"/>
      <c r="CO11" s="610"/>
      <c r="CP11" s="610"/>
      <c r="CQ11" s="611"/>
      <c r="CR11" s="595">
        <v>677864</v>
      </c>
      <c r="CS11" s="596"/>
      <c r="CT11" s="596"/>
      <c r="CU11" s="596"/>
      <c r="CV11" s="596"/>
      <c r="CW11" s="596"/>
      <c r="CX11" s="596"/>
      <c r="CY11" s="597"/>
      <c r="CZ11" s="598">
        <v>3.7</v>
      </c>
      <c r="DA11" s="598"/>
      <c r="DB11" s="598"/>
      <c r="DC11" s="598"/>
      <c r="DD11" s="604">
        <v>253417</v>
      </c>
      <c r="DE11" s="596"/>
      <c r="DF11" s="596"/>
      <c r="DG11" s="596"/>
      <c r="DH11" s="596"/>
      <c r="DI11" s="596"/>
      <c r="DJ11" s="596"/>
      <c r="DK11" s="596"/>
      <c r="DL11" s="596"/>
      <c r="DM11" s="596"/>
      <c r="DN11" s="596"/>
      <c r="DO11" s="596"/>
      <c r="DP11" s="597"/>
      <c r="DQ11" s="604">
        <v>278208</v>
      </c>
      <c r="DR11" s="596"/>
      <c r="DS11" s="596"/>
      <c r="DT11" s="596"/>
      <c r="DU11" s="596"/>
      <c r="DV11" s="596"/>
      <c r="DW11" s="596"/>
      <c r="DX11" s="596"/>
      <c r="DY11" s="596"/>
      <c r="DZ11" s="596"/>
      <c r="EA11" s="596"/>
      <c r="EB11" s="596"/>
      <c r="EC11" s="605"/>
    </row>
    <row r="12" spans="2:143" ht="11.25" customHeight="1" x14ac:dyDescent="0.15">
      <c r="B12" s="592" t="s">
        <v>235</v>
      </c>
      <c r="C12" s="593"/>
      <c r="D12" s="593"/>
      <c r="E12" s="593"/>
      <c r="F12" s="593"/>
      <c r="G12" s="593"/>
      <c r="H12" s="593"/>
      <c r="I12" s="593"/>
      <c r="J12" s="593"/>
      <c r="K12" s="593"/>
      <c r="L12" s="593"/>
      <c r="M12" s="593"/>
      <c r="N12" s="593"/>
      <c r="O12" s="593"/>
      <c r="P12" s="593"/>
      <c r="Q12" s="594"/>
      <c r="R12" s="595" t="s">
        <v>224</v>
      </c>
      <c r="S12" s="596"/>
      <c r="T12" s="596"/>
      <c r="U12" s="596"/>
      <c r="V12" s="596"/>
      <c r="W12" s="596"/>
      <c r="X12" s="596"/>
      <c r="Y12" s="597"/>
      <c r="Z12" s="598" t="s">
        <v>224</v>
      </c>
      <c r="AA12" s="598"/>
      <c r="AB12" s="598"/>
      <c r="AC12" s="598"/>
      <c r="AD12" s="599" t="s">
        <v>224</v>
      </c>
      <c r="AE12" s="599"/>
      <c r="AF12" s="599"/>
      <c r="AG12" s="599"/>
      <c r="AH12" s="599"/>
      <c r="AI12" s="599"/>
      <c r="AJ12" s="599"/>
      <c r="AK12" s="599"/>
      <c r="AL12" s="600" t="s">
        <v>224</v>
      </c>
      <c r="AM12" s="601"/>
      <c r="AN12" s="601"/>
      <c r="AO12" s="602"/>
      <c r="AP12" s="592" t="s">
        <v>236</v>
      </c>
      <c r="AQ12" s="593"/>
      <c r="AR12" s="593"/>
      <c r="AS12" s="593"/>
      <c r="AT12" s="593"/>
      <c r="AU12" s="593"/>
      <c r="AV12" s="593"/>
      <c r="AW12" s="593"/>
      <c r="AX12" s="593"/>
      <c r="AY12" s="593"/>
      <c r="AZ12" s="593"/>
      <c r="BA12" s="593"/>
      <c r="BB12" s="593"/>
      <c r="BC12" s="593"/>
      <c r="BD12" s="593"/>
      <c r="BE12" s="593"/>
      <c r="BF12" s="594"/>
      <c r="BG12" s="595">
        <v>1836539</v>
      </c>
      <c r="BH12" s="596"/>
      <c r="BI12" s="596"/>
      <c r="BJ12" s="596"/>
      <c r="BK12" s="596"/>
      <c r="BL12" s="596"/>
      <c r="BM12" s="596"/>
      <c r="BN12" s="597"/>
      <c r="BO12" s="598">
        <v>48.8</v>
      </c>
      <c r="BP12" s="598"/>
      <c r="BQ12" s="598"/>
      <c r="BR12" s="598"/>
      <c r="BS12" s="604">
        <v>121054</v>
      </c>
      <c r="BT12" s="596"/>
      <c r="BU12" s="596"/>
      <c r="BV12" s="596"/>
      <c r="BW12" s="596"/>
      <c r="BX12" s="596"/>
      <c r="BY12" s="596"/>
      <c r="BZ12" s="596"/>
      <c r="CA12" s="596"/>
      <c r="CB12" s="605"/>
      <c r="CD12" s="609" t="s">
        <v>237</v>
      </c>
      <c r="CE12" s="610"/>
      <c r="CF12" s="610"/>
      <c r="CG12" s="610"/>
      <c r="CH12" s="610"/>
      <c r="CI12" s="610"/>
      <c r="CJ12" s="610"/>
      <c r="CK12" s="610"/>
      <c r="CL12" s="610"/>
      <c r="CM12" s="610"/>
      <c r="CN12" s="610"/>
      <c r="CO12" s="610"/>
      <c r="CP12" s="610"/>
      <c r="CQ12" s="611"/>
      <c r="CR12" s="595">
        <v>281843</v>
      </c>
      <c r="CS12" s="596"/>
      <c r="CT12" s="596"/>
      <c r="CU12" s="596"/>
      <c r="CV12" s="596"/>
      <c r="CW12" s="596"/>
      <c r="CX12" s="596"/>
      <c r="CY12" s="597"/>
      <c r="CZ12" s="598">
        <v>1.5</v>
      </c>
      <c r="DA12" s="598"/>
      <c r="DB12" s="598"/>
      <c r="DC12" s="598"/>
      <c r="DD12" s="604">
        <v>572</v>
      </c>
      <c r="DE12" s="596"/>
      <c r="DF12" s="596"/>
      <c r="DG12" s="596"/>
      <c r="DH12" s="596"/>
      <c r="DI12" s="596"/>
      <c r="DJ12" s="596"/>
      <c r="DK12" s="596"/>
      <c r="DL12" s="596"/>
      <c r="DM12" s="596"/>
      <c r="DN12" s="596"/>
      <c r="DO12" s="596"/>
      <c r="DP12" s="597"/>
      <c r="DQ12" s="604">
        <v>78276</v>
      </c>
      <c r="DR12" s="596"/>
      <c r="DS12" s="596"/>
      <c r="DT12" s="596"/>
      <c r="DU12" s="596"/>
      <c r="DV12" s="596"/>
      <c r="DW12" s="596"/>
      <c r="DX12" s="596"/>
      <c r="DY12" s="596"/>
      <c r="DZ12" s="596"/>
      <c r="EA12" s="596"/>
      <c r="EB12" s="596"/>
      <c r="EC12" s="605"/>
    </row>
    <row r="13" spans="2:143" ht="11.25" customHeight="1" x14ac:dyDescent="0.15">
      <c r="B13" s="592" t="s">
        <v>238</v>
      </c>
      <c r="C13" s="593"/>
      <c r="D13" s="593"/>
      <c r="E13" s="593"/>
      <c r="F13" s="593"/>
      <c r="G13" s="593"/>
      <c r="H13" s="593"/>
      <c r="I13" s="593"/>
      <c r="J13" s="593"/>
      <c r="K13" s="593"/>
      <c r="L13" s="593"/>
      <c r="M13" s="593"/>
      <c r="N13" s="593"/>
      <c r="O13" s="593"/>
      <c r="P13" s="593"/>
      <c r="Q13" s="594"/>
      <c r="R13" s="595">
        <v>24559</v>
      </c>
      <c r="S13" s="596"/>
      <c r="T13" s="596"/>
      <c r="U13" s="596"/>
      <c r="V13" s="596"/>
      <c r="W13" s="596"/>
      <c r="X13" s="596"/>
      <c r="Y13" s="597"/>
      <c r="Z13" s="598">
        <v>0.1</v>
      </c>
      <c r="AA13" s="598"/>
      <c r="AB13" s="598"/>
      <c r="AC13" s="598"/>
      <c r="AD13" s="599">
        <v>24559</v>
      </c>
      <c r="AE13" s="599"/>
      <c r="AF13" s="599"/>
      <c r="AG13" s="599"/>
      <c r="AH13" s="599"/>
      <c r="AI13" s="599"/>
      <c r="AJ13" s="599"/>
      <c r="AK13" s="599"/>
      <c r="AL13" s="600">
        <v>0.3</v>
      </c>
      <c r="AM13" s="601"/>
      <c r="AN13" s="601"/>
      <c r="AO13" s="602"/>
      <c r="AP13" s="592" t="s">
        <v>239</v>
      </c>
      <c r="AQ13" s="593"/>
      <c r="AR13" s="593"/>
      <c r="AS13" s="593"/>
      <c r="AT13" s="593"/>
      <c r="AU13" s="593"/>
      <c r="AV13" s="593"/>
      <c r="AW13" s="593"/>
      <c r="AX13" s="593"/>
      <c r="AY13" s="593"/>
      <c r="AZ13" s="593"/>
      <c r="BA13" s="593"/>
      <c r="BB13" s="593"/>
      <c r="BC13" s="593"/>
      <c r="BD13" s="593"/>
      <c r="BE13" s="593"/>
      <c r="BF13" s="594"/>
      <c r="BG13" s="595">
        <v>1834248</v>
      </c>
      <c r="BH13" s="596"/>
      <c r="BI13" s="596"/>
      <c r="BJ13" s="596"/>
      <c r="BK13" s="596"/>
      <c r="BL13" s="596"/>
      <c r="BM13" s="596"/>
      <c r="BN13" s="597"/>
      <c r="BO13" s="598">
        <v>48.7</v>
      </c>
      <c r="BP13" s="598"/>
      <c r="BQ13" s="598"/>
      <c r="BR13" s="598"/>
      <c r="BS13" s="604">
        <v>121054</v>
      </c>
      <c r="BT13" s="596"/>
      <c r="BU13" s="596"/>
      <c r="BV13" s="596"/>
      <c r="BW13" s="596"/>
      <c r="BX13" s="596"/>
      <c r="BY13" s="596"/>
      <c r="BZ13" s="596"/>
      <c r="CA13" s="596"/>
      <c r="CB13" s="605"/>
      <c r="CD13" s="609" t="s">
        <v>240</v>
      </c>
      <c r="CE13" s="610"/>
      <c r="CF13" s="610"/>
      <c r="CG13" s="610"/>
      <c r="CH13" s="610"/>
      <c r="CI13" s="610"/>
      <c r="CJ13" s="610"/>
      <c r="CK13" s="610"/>
      <c r="CL13" s="610"/>
      <c r="CM13" s="610"/>
      <c r="CN13" s="610"/>
      <c r="CO13" s="610"/>
      <c r="CP13" s="610"/>
      <c r="CQ13" s="611"/>
      <c r="CR13" s="595">
        <v>546643</v>
      </c>
      <c r="CS13" s="596"/>
      <c r="CT13" s="596"/>
      <c r="CU13" s="596"/>
      <c r="CV13" s="596"/>
      <c r="CW13" s="596"/>
      <c r="CX13" s="596"/>
      <c r="CY13" s="597"/>
      <c r="CZ13" s="598">
        <v>3</v>
      </c>
      <c r="DA13" s="598"/>
      <c r="DB13" s="598"/>
      <c r="DC13" s="598"/>
      <c r="DD13" s="604">
        <v>172277</v>
      </c>
      <c r="DE13" s="596"/>
      <c r="DF13" s="596"/>
      <c r="DG13" s="596"/>
      <c r="DH13" s="596"/>
      <c r="DI13" s="596"/>
      <c r="DJ13" s="596"/>
      <c r="DK13" s="596"/>
      <c r="DL13" s="596"/>
      <c r="DM13" s="596"/>
      <c r="DN13" s="596"/>
      <c r="DO13" s="596"/>
      <c r="DP13" s="597"/>
      <c r="DQ13" s="604">
        <v>376344</v>
      </c>
      <c r="DR13" s="596"/>
      <c r="DS13" s="596"/>
      <c r="DT13" s="596"/>
      <c r="DU13" s="596"/>
      <c r="DV13" s="596"/>
      <c r="DW13" s="596"/>
      <c r="DX13" s="596"/>
      <c r="DY13" s="596"/>
      <c r="DZ13" s="596"/>
      <c r="EA13" s="596"/>
      <c r="EB13" s="596"/>
      <c r="EC13" s="605"/>
    </row>
    <row r="14" spans="2:143" ht="11.25" customHeight="1" x14ac:dyDescent="0.15">
      <c r="B14" s="592" t="s">
        <v>241</v>
      </c>
      <c r="C14" s="593"/>
      <c r="D14" s="593"/>
      <c r="E14" s="593"/>
      <c r="F14" s="593"/>
      <c r="G14" s="593"/>
      <c r="H14" s="593"/>
      <c r="I14" s="593"/>
      <c r="J14" s="593"/>
      <c r="K14" s="593"/>
      <c r="L14" s="593"/>
      <c r="M14" s="593"/>
      <c r="N14" s="593"/>
      <c r="O14" s="593"/>
      <c r="P14" s="593"/>
      <c r="Q14" s="594"/>
      <c r="R14" s="595" t="s">
        <v>224</v>
      </c>
      <c r="S14" s="596"/>
      <c r="T14" s="596"/>
      <c r="U14" s="596"/>
      <c r="V14" s="596"/>
      <c r="W14" s="596"/>
      <c r="X14" s="596"/>
      <c r="Y14" s="597"/>
      <c r="Z14" s="598" t="s">
        <v>224</v>
      </c>
      <c r="AA14" s="598"/>
      <c r="AB14" s="598"/>
      <c r="AC14" s="598"/>
      <c r="AD14" s="599" t="s">
        <v>224</v>
      </c>
      <c r="AE14" s="599"/>
      <c r="AF14" s="599"/>
      <c r="AG14" s="599"/>
      <c r="AH14" s="599"/>
      <c r="AI14" s="599"/>
      <c r="AJ14" s="599"/>
      <c r="AK14" s="599"/>
      <c r="AL14" s="600" t="s">
        <v>224</v>
      </c>
      <c r="AM14" s="601"/>
      <c r="AN14" s="601"/>
      <c r="AO14" s="602"/>
      <c r="AP14" s="592" t="s">
        <v>242</v>
      </c>
      <c r="AQ14" s="593"/>
      <c r="AR14" s="593"/>
      <c r="AS14" s="593"/>
      <c r="AT14" s="593"/>
      <c r="AU14" s="593"/>
      <c r="AV14" s="593"/>
      <c r="AW14" s="593"/>
      <c r="AX14" s="593"/>
      <c r="AY14" s="593"/>
      <c r="AZ14" s="593"/>
      <c r="BA14" s="593"/>
      <c r="BB14" s="593"/>
      <c r="BC14" s="593"/>
      <c r="BD14" s="593"/>
      <c r="BE14" s="593"/>
      <c r="BF14" s="594"/>
      <c r="BG14" s="595">
        <v>109172</v>
      </c>
      <c r="BH14" s="596"/>
      <c r="BI14" s="596"/>
      <c r="BJ14" s="596"/>
      <c r="BK14" s="596"/>
      <c r="BL14" s="596"/>
      <c r="BM14" s="596"/>
      <c r="BN14" s="597"/>
      <c r="BO14" s="598">
        <v>2.9</v>
      </c>
      <c r="BP14" s="598"/>
      <c r="BQ14" s="598"/>
      <c r="BR14" s="598"/>
      <c r="BS14" s="604" t="s">
        <v>224</v>
      </c>
      <c r="BT14" s="596"/>
      <c r="BU14" s="596"/>
      <c r="BV14" s="596"/>
      <c r="BW14" s="596"/>
      <c r="BX14" s="596"/>
      <c r="BY14" s="596"/>
      <c r="BZ14" s="596"/>
      <c r="CA14" s="596"/>
      <c r="CB14" s="605"/>
      <c r="CD14" s="609" t="s">
        <v>243</v>
      </c>
      <c r="CE14" s="610"/>
      <c r="CF14" s="610"/>
      <c r="CG14" s="610"/>
      <c r="CH14" s="610"/>
      <c r="CI14" s="610"/>
      <c r="CJ14" s="610"/>
      <c r="CK14" s="610"/>
      <c r="CL14" s="610"/>
      <c r="CM14" s="610"/>
      <c r="CN14" s="610"/>
      <c r="CO14" s="610"/>
      <c r="CP14" s="610"/>
      <c r="CQ14" s="611"/>
      <c r="CR14" s="595">
        <v>975345</v>
      </c>
      <c r="CS14" s="596"/>
      <c r="CT14" s="596"/>
      <c r="CU14" s="596"/>
      <c r="CV14" s="596"/>
      <c r="CW14" s="596"/>
      <c r="CX14" s="596"/>
      <c r="CY14" s="597"/>
      <c r="CZ14" s="598">
        <v>5.3</v>
      </c>
      <c r="DA14" s="598"/>
      <c r="DB14" s="598"/>
      <c r="DC14" s="598"/>
      <c r="DD14" s="604">
        <v>458883</v>
      </c>
      <c r="DE14" s="596"/>
      <c r="DF14" s="596"/>
      <c r="DG14" s="596"/>
      <c r="DH14" s="596"/>
      <c r="DI14" s="596"/>
      <c r="DJ14" s="596"/>
      <c r="DK14" s="596"/>
      <c r="DL14" s="596"/>
      <c r="DM14" s="596"/>
      <c r="DN14" s="596"/>
      <c r="DO14" s="596"/>
      <c r="DP14" s="597"/>
      <c r="DQ14" s="604">
        <v>526810</v>
      </c>
      <c r="DR14" s="596"/>
      <c r="DS14" s="596"/>
      <c r="DT14" s="596"/>
      <c r="DU14" s="596"/>
      <c r="DV14" s="596"/>
      <c r="DW14" s="596"/>
      <c r="DX14" s="596"/>
      <c r="DY14" s="596"/>
      <c r="DZ14" s="596"/>
      <c r="EA14" s="596"/>
      <c r="EB14" s="596"/>
      <c r="EC14" s="605"/>
    </row>
    <row r="15" spans="2:143" ht="11.25" customHeight="1" x14ac:dyDescent="0.15">
      <c r="B15" s="592" t="s">
        <v>244</v>
      </c>
      <c r="C15" s="593"/>
      <c r="D15" s="593"/>
      <c r="E15" s="593"/>
      <c r="F15" s="593"/>
      <c r="G15" s="593"/>
      <c r="H15" s="593"/>
      <c r="I15" s="593"/>
      <c r="J15" s="593"/>
      <c r="K15" s="593"/>
      <c r="L15" s="593"/>
      <c r="M15" s="593"/>
      <c r="N15" s="593"/>
      <c r="O15" s="593"/>
      <c r="P15" s="593"/>
      <c r="Q15" s="594"/>
      <c r="R15" s="595">
        <v>18656</v>
      </c>
      <c r="S15" s="596"/>
      <c r="T15" s="596"/>
      <c r="U15" s="596"/>
      <c r="V15" s="596"/>
      <c r="W15" s="596"/>
      <c r="X15" s="596"/>
      <c r="Y15" s="597"/>
      <c r="Z15" s="598">
        <v>0.1</v>
      </c>
      <c r="AA15" s="598"/>
      <c r="AB15" s="598"/>
      <c r="AC15" s="598"/>
      <c r="AD15" s="599">
        <v>18656</v>
      </c>
      <c r="AE15" s="599"/>
      <c r="AF15" s="599"/>
      <c r="AG15" s="599"/>
      <c r="AH15" s="599"/>
      <c r="AI15" s="599"/>
      <c r="AJ15" s="599"/>
      <c r="AK15" s="599"/>
      <c r="AL15" s="600">
        <v>0.2</v>
      </c>
      <c r="AM15" s="601"/>
      <c r="AN15" s="601"/>
      <c r="AO15" s="602"/>
      <c r="AP15" s="592" t="s">
        <v>245</v>
      </c>
      <c r="AQ15" s="593"/>
      <c r="AR15" s="593"/>
      <c r="AS15" s="593"/>
      <c r="AT15" s="593"/>
      <c r="AU15" s="593"/>
      <c r="AV15" s="593"/>
      <c r="AW15" s="593"/>
      <c r="AX15" s="593"/>
      <c r="AY15" s="593"/>
      <c r="AZ15" s="593"/>
      <c r="BA15" s="593"/>
      <c r="BB15" s="593"/>
      <c r="BC15" s="593"/>
      <c r="BD15" s="593"/>
      <c r="BE15" s="593"/>
      <c r="BF15" s="594"/>
      <c r="BG15" s="595">
        <v>248394</v>
      </c>
      <c r="BH15" s="596"/>
      <c r="BI15" s="596"/>
      <c r="BJ15" s="596"/>
      <c r="BK15" s="596"/>
      <c r="BL15" s="596"/>
      <c r="BM15" s="596"/>
      <c r="BN15" s="597"/>
      <c r="BO15" s="598">
        <v>6.6</v>
      </c>
      <c r="BP15" s="598"/>
      <c r="BQ15" s="598"/>
      <c r="BR15" s="598"/>
      <c r="BS15" s="604" t="s">
        <v>224</v>
      </c>
      <c r="BT15" s="596"/>
      <c r="BU15" s="596"/>
      <c r="BV15" s="596"/>
      <c r="BW15" s="596"/>
      <c r="BX15" s="596"/>
      <c r="BY15" s="596"/>
      <c r="BZ15" s="596"/>
      <c r="CA15" s="596"/>
      <c r="CB15" s="605"/>
      <c r="CD15" s="609" t="s">
        <v>246</v>
      </c>
      <c r="CE15" s="610"/>
      <c r="CF15" s="610"/>
      <c r="CG15" s="610"/>
      <c r="CH15" s="610"/>
      <c r="CI15" s="610"/>
      <c r="CJ15" s="610"/>
      <c r="CK15" s="610"/>
      <c r="CL15" s="610"/>
      <c r="CM15" s="610"/>
      <c r="CN15" s="610"/>
      <c r="CO15" s="610"/>
      <c r="CP15" s="610"/>
      <c r="CQ15" s="611"/>
      <c r="CR15" s="595">
        <v>1275560</v>
      </c>
      <c r="CS15" s="596"/>
      <c r="CT15" s="596"/>
      <c r="CU15" s="596"/>
      <c r="CV15" s="596"/>
      <c r="CW15" s="596"/>
      <c r="CX15" s="596"/>
      <c r="CY15" s="597"/>
      <c r="CZ15" s="598">
        <v>6.9</v>
      </c>
      <c r="DA15" s="598"/>
      <c r="DB15" s="598"/>
      <c r="DC15" s="598"/>
      <c r="DD15" s="604">
        <v>352901</v>
      </c>
      <c r="DE15" s="596"/>
      <c r="DF15" s="596"/>
      <c r="DG15" s="596"/>
      <c r="DH15" s="596"/>
      <c r="DI15" s="596"/>
      <c r="DJ15" s="596"/>
      <c r="DK15" s="596"/>
      <c r="DL15" s="596"/>
      <c r="DM15" s="596"/>
      <c r="DN15" s="596"/>
      <c r="DO15" s="596"/>
      <c r="DP15" s="597"/>
      <c r="DQ15" s="604">
        <v>922330</v>
      </c>
      <c r="DR15" s="596"/>
      <c r="DS15" s="596"/>
      <c r="DT15" s="596"/>
      <c r="DU15" s="596"/>
      <c r="DV15" s="596"/>
      <c r="DW15" s="596"/>
      <c r="DX15" s="596"/>
      <c r="DY15" s="596"/>
      <c r="DZ15" s="596"/>
      <c r="EA15" s="596"/>
      <c r="EB15" s="596"/>
      <c r="EC15" s="605"/>
    </row>
    <row r="16" spans="2:143" ht="11.25" customHeight="1" x14ac:dyDescent="0.15">
      <c r="B16" s="592" t="s">
        <v>247</v>
      </c>
      <c r="C16" s="593"/>
      <c r="D16" s="593"/>
      <c r="E16" s="593"/>
      <c r="F16" s="593"/>
      <c r="G16" s="593"/>
      <c r="H16" s="593"/>
      <c r="I16" s="593"/>
      <c r="J16" s="593"/>
      <c r="K16" s="593"/>
      <c r="L16" s="593"/>
      <c r="M16" s="593"/>
      <c r="N16" s="593"/>
      <c r="O16" s="593"/>
      <c r="P16" s="593"/>
      <c r="Q16" s="594"/>
      <c r="R16" s="595">
        <v>4381591</v>
      </c>
      <c r="S16" s="596"/>
      <c r="T16" s="596"/>
      <c r="U16" s="596"/>
      <c r="V16" s="596"/>
      <c r="W16" s="596"/>
      <c r="X16" s="596"/>
      <c r="Y16" s="597"/>
      <c r="Z16" s="598">
        <v>22.5</v>
      </c>
      <c r="AA16" s="598"/>
      <c r="AB16" s="598"/>
      <c r="AC16" s="598"/>
      <c r="AD16" s="599">
        <v>3402094</v>
      </c>
      <c r="AE16" s="599"/>
      <c r="AF16" s="599"/>
      <c r="AG16" s="599"/>
      <c r="AH16" s="599"/>
      <c r="AI16" s="599"/>
      <c r="AJ16" s="599"/>
      <c r="AK16" s="599"/>
      <c r="AL16" s="600">
        <v>42.4</v>
      </c>
      <c r="AM16" s="601"/>
      <c r="AN16" s="601"/>
      <c r="AO16" s="602"/>
      <c r="AP16" s="592" t="s">
        <v>248</v>
      </c>
      <c r="AQ16" s="593"/>
      <c r="AR16" s="593"/>
      <c r="AS16" s="593"/>
      <c r="AT16" s="593"/>
      <c r="AU16" s="593"/>
      <c r="AV16" s="593"/>
      <c r="AW16" s="593"/>
      <c r="AX16" s="593"/>
      <c r="AY16" s="593"/>
      <c r="AZ16" s="593"/>
      <c r="BA16" s="593"/>
      <c r="BB16" s="593"/>
      <c r="BC16" s="593"/>
      <c r="BD16" s="593"/>
      <c r="BE16" s="593"/>
      <c r="BF16" s="594"/>
      <c r="BG16" s="595" t="s">
        <v>224</v>
      </c>
      <c r="BH16" s="596"/>
      <c r="BI16" s="596"/>
      <c r="BJ16" s="596"/>
      <c r="BK16" s="596"/>
      <c r="BL16" s="596"/>
      <c r="BM16" s="596"/>
      <c r="BN16" s="597"/>
      <c r="BO16" s="598" t="s">
        <v>224</v>
      </c>
      <c r="BP16" s="598"/>
      <c r="BQ16" s="598"/>
      <c r="BR16" s="598"/>
      <c r="BS16" s="604" t="s">
        <v>224</v>
      </c>
      <c r="BT16" s="596"/>
      <c r="BU16" s="596"/>
      <c r="BV16" s="596"/>
      <c r="BW16" s="596"/>
      <c r="BX16" s="596"/>
      <c r="BY16" s="596"/>
      <c r="BZ16" s="596"/>
      <c r="CA16" s="596"/>
      <c r="CB16" s="605"/>
      <c r="CD16" s="609" t="s">
        <v>249</v>
      </c>
      <c r="CE16" s="610"/>
      <c r="CF16" s="610"/>
      <c r="CG16" s="610"/>
      <c r="CH16" s="610"/>
      <c r="CI16" s="610"/>
      <c r="CJ16" s="610"/>
      <c r="CK16" s="610"/>
      <c r="CL16" s="610"/>
      <c r="CM16" s="610"/>
      <c r="CN16" s="610"/>
      <c r="CO16" s="610"/>
      <c r="CP16" s="610"/>
      <c r="CQ16" s="611"/>
      <c r="CR16" s="595">
        <v>1627031</v>
      </c>
      <c r="CS16" s="596"/>
      <c r="CT16" s="596"/>
      <c r="CU16" s="596"/>
      <c r="CV16" s="596"/>
      <c r="CW16" s="596"/>
      <c r="CX16" s="596"/>
      <c r="CY16" s="597"/>
      <c r="CZ16" s="598">
        <v>8.8000000000000007</v>
      </c>
      <c r="DA16" s="598"/>
      <c r="DB16" s="598"/>
      <c r="DC16" s="598"/>
      <c r="DD16" s="604" t="s">
        <v>224</v>
      </c>
      <c r="DE16" s="596"/>
      <c r="DF16" s="596"/>
      <c r="DG16" s="596"/>
      <c r="DH16" s="596"/>
      <c r="DI16" s="596"/>
      <c r="DJ16" s="596"/>
      <c r="DK16" s="596"/>
      <c r="DL16" s="596"/>
      <c r="DM16" s="596"/>
      <c r="DN16" s="596"/>
      <c r="DO16" s="596"/>
      <c r="DP16" s="597"/>
      <c r="DQ16" s="604">
        <v>160271</v>
      </c>
      <c r="DR16" s="596"/>
      <c r="DS16" s="596"/>
      <c r="DT16" s="596"/>
      <c r="DU16" s="596"/>
      <c r="DV16" s="596"/>
      <c r="DW16" s="596"/>
      <c r="DX16" s="596"/>
      <c r="DY16" s="596"/>
      <c r="DZ16" s="596"/>
      <c r="EA16" s="596"/>
      <c r="EB16" s="596"/>
      <c r="EC16" s="605"/>
    </row>
    <row r="17" spans="2:133" ht="11.25" customHeight="1" x14ac:dyDescent="0.15">
      <c r="B17" s="592" t="s">
        <v>250</v>
      </c>
      <c r="C17" s="593"/>
      <c r="D17" s="593"/>
      <c r="E17" s="593"/>
      <c r="F17" s="593"/>
      <c r="G17" s="593"/>
      <c r="H17" s="593"/>
      <c r="I17" s="593"/>
      <c r="J17" s="593"/>
      <c r="K17" s="593"/>
      <c r="L17" s="593"/>
      <c r="M17" s="593"/>
      <c r="N17" s="593"/>
      <c r="O17" s="593"/>
      <c r="P17" s="593"/>
      <c r="Q17" s="594"/>
      <c r="R17" s="595">
        <v>3402094</v>
      </c>
      <c r="S17" s="596"/>
      <c r="T17" s="596"/>
      <c r="U17" s="596"/>
      <c r="V17" s="596"/>
      <c r="W17" s="596"/>
      <c r="X17" s="596"/>
      <c r="Y17" s="597"/>
      <c r="Z17" s="598">
        <v>17.5</v>
      </c>
      <c r="AA17" s="598"/>
      <c r="AB17" s="598"/>
      <c r="AC17" s="598"/>
      <c r="AD17" s="599">
        <v>3402094</v>
      </c>
      <c r="AE17" s="599"/>
      <c r="AF17" s="599"/>
      <c r="AG17" s="599"/>
      <c r="AH17" s="599"/>
      <c r="AI17" s="599"/>
      <c r="AJ17" s="599"/>
      <c r="AK17" s="599"/>
      <c r="AL17" s="600">
        <v>42.4</v>
      </c>
      <c r="AM17" s="601"/>
      <c r="AN17" s="601"/>
      <c r="AO17" s="602"/>
      <c r="AP17" s="592" t="s">
        <v>251</v>
      </c>
      <c r="AQ17" s="593"/>
      <c r="AR17" s="593"/>
      <c r="AS17" s="593"/>
      <c r="AT17" s="593"/>
      <c r="AU17" s="593"/>
      <c r="AV17" s="593"/>
      <c r="AW17" s="593"/>
      <c r="AX17" s="593"/>
      <c r="AY17" s="593"/>
      <c r="AZ17" s="593"/>
      <c r="BA17" s="593"/>
      <c r="BB17" s="593"/>
      <c r="BC17" s="593"/>
      <c r="BD17" s="593"/>
      <c r="BE17" s="593"/>
      <c r="BF17" s="594"/>
      <c r="BG17" s="595" t="s">
        <v>224</v>
      </c>
      <c r="BH17" s="596"/>
      <c r="BI17" s="596"/>
      <c r="BJ17" s="596"/>
      <c r="BK17" s="596"/>
      <c r="BL17" s="596"/>
      <c r="BM17" s="596"/>
      <c r="BN17" s="597"/>
      <c r="BO17" s="598" t="s">
        <v>224</v>
      </c>
      <c r="BP17" s="598"/>
      <c r="BQ17" s="598"/>
      <c r="BR17" s="598"/>
      <c r="BS17" s="604" t="s">
        <v>224</v>
      </c>
      <c r="BT17" s="596"/>
      <c r="BU17" s="596"/>
      <c r="BV17" s="596"/>
      <c r="BW17" s="596"/>
      <c r="BX17" s="596"/>
      <c r="BY17" s="596"/>
      <c r="BZ17" s="596"/>
      <c r="CA17" s="596"/>
      <c r="CB17" s="605"/>
      <c r="CD17" s="609" t="s">
        <v>252</v>
      </c>
      <c r="CE17" s="610"/>
      <c r="CF17" s="610"/>
      <c r="CG17" s="610"/>
      <c r="CH17" s="610"/>
      <c r="CI17" s="610"/>
      <c r="CJ17" s="610"/>
      <c r="CK17" s="610"/>
      <c r="CL17" s="610"/>
      <c r="CM17" s="610"/>
      <c r="CN17" s="610"/>
      <c r="CO17" s="610"/>
      <c r="CP17" s="610"/>
      <c r="CQ17" s="611"/>
      <c r="CR17" s="595">
        <v>1645900</v>
      </c>
      <c r="CS17" s="596"/>
      <c r="CT17" s="596"/>
      <c r="CU17" s="596"/>
      <c r="CV17" s="596"/>
      <c r="CW17" s="596"/>
      <c r="CX17" s="596"/>
      <c r="CY17" s="597"/>
      <c r="CZ17" s="598">
        <v>8.9</v>
      </c>
      <c r="DA17" s="598"/>
      <c r="DB17" s="598"/>
      <c r="DC17" s="598"/>
      <c r="DD17" s="604" t="s">
        <v>224</v>
      </c>
      <c r="DE17" s="596"/>
      <c r="DF17" s="596"/>
      <c r="DG17" s="596"/>
      <c r="DH17" s="596"/>
      <c r="DI17" s="596"/>
      <c r="DJ17" s="596"/>
      <c r="DK17" s="596"/>
      <c r="DL17" s="596"/>
      <c r="DM17" s="596"/>
      <c r="DN17" s="596"/>
      <c r="DO17" s="596"/>
      <c r="DP17" s="597"/>
      <c r="DQ17" s="604">
        <v>1545041</v>
      </c>
      <c r="DR17" s="596"/>
      <c r="DS17" s="596"/>
      <c r="DT17" s="596"/>
      <c r="DU17" s="596"/>
      <c r="DV17" s="596"/>
      <c r="DW17" s="596"/>
      <c r="DX17" s="596"/>
      <c r="DY17" s="596"/>
      <c r="DZ17" s="596"/>
      <c r="EA17" s="596"/>
      <c r="EB17" s="596"/>
      <c r="EC17" s="605"/>
    </row>
    <row r="18" spans="2:133" ht="11.25" customHeight="1" x14ac:dyDescent="0.15">
      <c r="B18" s="592" t="s">
        <v>253</v>
      </c>
      <c r="C18" s="593"/>
      <c r="D18" s="593"/>
      <c r="E18" s="593"/>
      <c r="F18" s="593"/>
      <c r="G18" s="593"/>
      <c r="H18" s="593"/>
      <c r="I18" s="593"/>
      <c r="J18" s="593"/>
      <c r="K18" s="593"/>
      <c r="L18" s="593"/>
      <c r="M18" s="593"/>
      <c r="N18" s="593"/>
      <c r="O18" s="593"/>
      <c r="P18" s="593"/>
      <c r="Q18" s="594"/>
      <c r="R18" s="595">
        <v>979497</v>
      </c>
      <c r="S18" s="596"/>
      <c r="T18" s="596"/>
      <c r="U18" s="596"/>
      <c r="V18" s="596"/>
      <c r="W18" s="596"/>
      <c r="X18" s="596"/>
      <c r="Y18" s="597"/>
      <c r="Z18" s="598">
        <v>5</v>
      </c>
      <c r="AA18" s="598"/>
      <c r="AB18" s="598"/>
      <c r="AC18" s="598"/>
      <c r="AD18" s="599" t="s">
        <v>224</v>
      </c>
      <c r="AE18" s="599"/>
      <c r="AF18" s="599"/>
      <c r="AG18" s="599"/>
      <c r="AH18" s="599"/>
      <c r="AI18" s="599"/>
      <c r="AJ18" s="599"/>
      <c r="AK18" s="599"/>
      <c r="AL18" s="600" t="s">
        <v>224</v>
      </c>
      <c r="AM18" s="601"/>
      <c r="AN18" s="601"/>
      <c r="AO18" s="602"/>
      <c r="AP18" s="592" t="s">
        <v>254</v>
      </c>
      <c r="AQ18" s="593"/>
      <c r="AR18" s="593"/>
      <c r="AS18" s="593"/>
      <c r="AT18" s="593"/>
      <c r="AU18" s="593"/>
      <c r="AV18" s="593"/>
      <c r="AW18" s="593"/>
      <c r="AX18" s="593"/>
      <c r="AY18" s="593"/>
      <c r="AZ18" s="593"/>
      <c r="BA18" s="593"/>
      <c r="BB18" s="593"/>
      <c r="BC18" s="593"/>
      <c r="BD18" s="593"/>
      <c r="BE18" s="593"/>
      <c r="BF18" s="594"/>
      <c r="BG18" s="595" t="s">
        <v>224</v>
      </c>
      <c r="BH18" s="596"/>
      <c r="BI18" s="596"/>
      <c r="BJ18" s="596"/>
      <c r="BK18" s="596"/>
      <c r="BL18" s="596"/>
      <c r="BM18" s="596"/>
      <c r="BN18" s="597"/>
      <c r="BO18" s="598" t="s">
        <v>224</v>
      </c>
      <c r="BP18" s="598"/>
      <c r="BQ18" s="598"/>
      <c r="BR18" s="598"/>
      <c r="BS18" s="604" t="s">
        <v>224</v>
      </c>
      <c r="BT18" s="596"/>
      <c r="BU18" s="596"/>
      <c r="BV18" s="596"/>
      <c r="BW18" s="596"/>
      <c r="BX18" s="596"/>
      <c r="BY18" s="596"/>
      <c r="BZ18" s="596"/>
      <c r="CA18" s="596"/>
      <c r="CB18" s="605"/>
      <c r="CD18" s="609" t="s">
        <v>255</v>
      </c>
      <c r="CE18" s="610"/>
      <c r="CF18" s="610"/>
      <c r="CG18" s="610"/>
      <c r="CH18" s="610"/>
      <c r="CI18" s="610"/>
      <c r="CJ18" s="610"/>
      <c r="CK18" s="610"/>
      <c r="CL18" s="610"/>
      <c r="CM18" s="610"/>
      <c r="CN18" s="610"/>
      <c r="CO18" s="610"/>
      <c r="CP18" s="610"/>
      <c r="CQ18" s="611"/>
      <c r="CR18" s="595" t="s">
        <v>224</v>
      </c>
      <c r="CS18" s="596"/>
      <c r="CT18" s="596"/>
      <c r="CU18" s="596"/>
      <c r="CV18" s="596"/>
      <c r="CW18" s="596"/>
      <c r="CX18" s="596"/>
      <c r="CY18" s="597"/>
      <c r="CZ18" s="598" t="s">
        <v>224</v>
      </c>
      <c r="DA18" s="598"/>
      <c r="DB18" s="598"/>
      <c r="DC18" s="598"/>
      <c r="DD18" s="604" t="s">
        <v>224</v>
      </c>
      <c r="DE18" s="596"/>
      <c r="DF18" s="596"/>
      <c r="DG18" s="596"/>
      <c r="DH18" s="596"/>
      <c r="DI18" s="596"/>
      <c r="DJ18" s="596"/>
      <c r="DK18" s="596"/>
      <c r="DL18" s="596"/>
      <c r="DM18" s="596"/>
      <c r="DN18" s="596"/>
      <c r="DO18" s="596"/>
      <c r="DP18" s="597"/>
      <c r="DQ18" s="604" t="s">
        <v>224</v>
      </c>
      <c r="DR18" s="596"/>
      <c r="DS18" s="596"/>
      <c r="DT18" s="596"/>
      <c r="DU18" s="596"/>
      <c r="DV18" s="596"/>
      <c r="DW18" s="596"/>
      <c r="DX18" s="596"/>
      <c r="DY18" s="596"/>
      <c r="DZ18" s="596"/>
      <c r="EA18" s="596"/>
      <c r="EB18" s="596"/>
      <c r="EC18" s="605"/>
    </row>
    <row r="19" spans="2:133" ht="11.25" customHeight="1" x14ac:dyDescent="0.15">
      <c r="B19" s="592" t="s">
        <v>256</v>
      </c>
      <c r="C19" s="593"/>
      <c r="D19" s="593"/>
      <c r="E19" s="593"/>
      <c r="F19" s="593"/>
      <c r="G19" s="593"/>
      <c r="H19" s="593"/>
      <c r="I19" s="593"/>
      <c r="J19" s="593"/>
      <c r="K19" s="593"/>
      <c r="L19" s="593"/>
      <c r="M19" s="593"/>
      <c r="N19" s="593"/>
      <c r="O19" s="593"/>
      <c r="P19" s="593"/>
      <c r="Q19" s="594"/>
      <c r="R19" s="595" t="s">
        <v>224</v>
      </c>
      <c r="S19" s="596"/>
      <c r="T19" s="596"/>
      <c r="U19" s="596"/>
      <c r="V19" s="596"/>
      <c r="W19" s="596"/>
      <c r="X19" s="596"/>
      <c r="Y19" s="597"/>
      <c r="Z19" s="598" t="s">
        <v>224</v>
      </c>
      <c r="AA19" s="598"/>
      <c r="AB19" s="598"/>
      <c r="AC19" s="598"/>
      <c r="AD19" s="599" t="s">
        <v>224</v>
      </c>
      <c r="AE19" s="599"/>
      <c r="AF19" s="599"/>
      <c r="AG19" s="599"/>
      <c r="AH19" s="599"/>
      <c r="AI19" s="599"/>
      <c r="AJ19" s="599"/>
      <c r="AK19" s="599"/>
      <c r="AL19" s="600" t="s">
        <v>224</v>
      </c>
      <c r="AM19" s="601"/>
      <c r="AN19" s="601"/>
      <c r="AO19" s="602"/>
      <c r="AP19" s="592" t="s">
        <v>257</v>
      </c>
      <c r="AQ19" s="593"/>
      <c r="AR19" s="593"/>
      <c r="AS19" s="593"/>
      <c r="AT19" s="593"/>
      <c r="AU19" s="593"/>
      <c r="AV19" s="593"/>
      <c r="AW19" s="593"/>
      <c r="AX19" s="593"/>
      <c r="AY19" s="593"/>
      <c r="AZ19" s="593"/>
      <c r="BA19" s="593"/>
      <c r="BB19" s="593"/>
      <c r="BC19" s="593"/>
      <c r="BD19" s="593"/>
      <c r="BE19" s="593"/>
      <c r="BF19" s="594"/>
      <c r="BG19" s="595" t="s">
        <v>224</v>
      </c>
      <c r="BH19" s="596"/>
      <c r="BI19" s="596"/>
      <c r="BJ19" s="596"/>
      <c r="BK19" s="596"/>
      <c r="BL19" s="596"/>
      <c r="BM19" s="596"/>
      <c r="BN19" s="597"/>
      <c r="BO19" s="598" t="s">
        <v>224</v>
      </c>
      <c r="BP19" s="598"/>
      <c r="BQ19" s="598"/>
      <c r="BR19" s="598"/>
      <c r="BS19" s="604" t="s">
        <v>224</v>
      </c>
      <c r="BT19" s="596"/>
      <c r="BU19" s="596"/>
      <c r="BV19" s="596"/>
      <c r="BW19" s="596"/>
      <c r="BX19" s="596"/>
      <c r="BY19" s="596"/>
      <c r="BZ19" s="596"/>
      <c r="CA19" s="596"/>
      <c r="CB19" s="605"/>
      <c r="CD19" s="609" t="s">
        <v>258</v>
      </c>
      <c r="CE19" s="610"/>
      <c r="CF19" s="610"/>
      <c r="CG19" s="610"/>
      <c r="CH19" s="610"/>
      <c r="CI19" s="610"/>
      <c r="CJ19" s="610"/>
      <c r="CK19" s="610"/>
      <c r="CL19" s="610"/>
      <c r="CM19" s="610"/>
      <c r="CN19" s="610"/>
      <c r="CO19" s="610"/>
      <c r="CP19" s="610"/>
      <c r="CQ19" s="611"/>
      <c r="CR19" s="595" t="s">
        <v>224</v>
      </c>
      <c r="CS19" s="596"/>
      <c r="CT19" s="596"/>
      <c r="CU19" s="596"/>
      <c r="CV19" s="596"/>
      <c r="CW19" s="596"/>
      <c r="CX19" s="596"/>
      <c r="CY19" s="597"/>
      <c r="CZ19" s="598" t="s">
        <v>224</v>
      </c>
      <c r="DA19" s="598"/>
      <c r="DB19" s="598"/>
      <c r="DC19" s="598"/>
      <c r="DD19" s="604" t="s">
        <v>224</v>
      </c>
      <c r="DE19" s="596"/>
      <c r="DF19" s="596"/>
      <c r="DG19" s="596"/>
      <c r="DH19" s="596"/>
      <c r="DI19" s="596"/>
      <c r="DJ19" s="596"/>
      <c r="DK19" s="596"/>
      <c r="DL19" s="596"/>
      <c r="DM19" s="596"/>
      <c r="DN19" s="596"/>
      <c r="DO19" s="596"/>
      <c r="DP19" s="597"/>
      <c r="DQ19" s="604" t="s">
        <v>224</v>
      </c>
      <c r="DR19" s="596"/>
      <c r="DS19" s="596"/>
      <c r="DT19" s="596"/>
      <c r="DU19" s="596"/>
      <c r="DV19" s="596"/>
      <c r="DW19" s="596"/>
      <c r="DX19" s="596"/>
      <c r="DY19" s="596"/>
      <c r="DZ19" s="596"/>
      <c r="EA19" s="596"/>
      <c r="EB19" s="596"/>
      <c r="EC19" s="605"/>
    </row>
    <row r="20" spans="2:133" ht="11.25" customHeight="1" x14ac:dyDescent="0.15">
      <c r="B20" s="592" t="s">
        <v>259</v>
      </c>
      <c r="C20" s="593"/>
      <c r="D20" s="593"/>
      <c r="E20" s="593"/>
      <c r="F20" s="593"/>
      <c r="G20" s="593"/>
      <c r="H20" s="593"/>
      <c r="I20" s="593"/>
      <c r="J20" s="593"/>
      <c r="K20" s="593"/>
      <c r="L20" s="593"/>
      <c r="M20" s="593"/>
      <c r="N20" s="593"/>
      <c r="O20" s="593"/>
      <c r="P20" s="593"/>
      <c r="Q20" s="594"/>
      <c r="R20" s="595">
        <v>8970661</v>
      </c>
      <c r="S20" s="596"/>
      <c r="T20" s="596"/>
      <c r="U20" s="596"/>
      <c r="V20" s="596"/>
      <c r="W20" s="596"/>
      <c r="X20" s="596"/>
      <c r="Y20" s="597"/>
      <c r="Z20" s="598">
        <v>46</v>
      </c>
      <c r="AA20" s="598"/>
      <c r="AB20" s="598"/>
      <c r="AC20" s="598"/>
      <c r="AD20" s="599">
        <v>7991164</v>
      </c>
      <c r="AE20" s="599"/>
      <c r="AF20" s="599"/>
      <c r="AG20" s="599"/>
      <c r="AH20" s="599"/>
      <c r="AI20" s="599"/>
      <c r="AJ20" s="599"/>
      <c r="AK20" s="599"/>
      <c r="AL20" s="600">
        <v>99.7</v>
      </c>
      <c r="AM20" s="601"/>
      <c r="AN20" s="601"/>
      <c r="AO20" s="602"/>
      <c r="AP20" s="592" t="s">
        <v>260</v>
      </c>
      <c r="AQ20" s="593"/>
      <c r="AR20" s="593"/>
      <c r="AS20" s="593"/>
      <c r="AT20" s="593"/>
      <c r="AU20" s="593"/>
      <c r="AV20" s="593"/>
      <c r="AW20" s="593"/>
      <c r="AX20" s="593"/>
      <c r="AY20" s="593"/>
      <c r="AZ20" s="593"/>
      <c r="BA20" s="593"/>
      <c r="BB20" s="593"/>
      <c r="BC20" s="593"/>
      <c r="BD20" s="593"/>
      <c r="BE20" s="593"/>
      <c r="BF20" s="594"/>
      <c r="BG20" s="595" t="s">
        <v>224</v>
      </c>
      <c r="BH20" s="596"/>
      <c r="BI20" s="596"/>
      <c r="BJ20" s="596"/>
      <c r="BK20" s="596"/>
      <c r="BL20" s="596"/>
      <c r="BM20" s="596"/>
      <c r="BN20" s="597"/>
      <c r="BO20" s="598" t="s">
        <v>224</v>
      </c>
      <c r="BP20" s="598"/>
      <c r="BQ20" s="598"/>
      <c r="BR20" s="598"/>
      <c r="BS20" s="604" t="s">
        <v>224</v>
      </c>
      <c r="BT20" s="596"/>
      <c r="BU20" s="596"/>
      <c r="BV20" s="596"/>
      <c r="BW20" s="596"/>
      <c r="BX20" s="596"/>
      <c r="BY20" s="596"/>
      <c r="BZ20" s="596"/>
      <c r="CA20" s="596"/>
      <c r="CB20" s="605"/>
      <c r="CD20" s="609" t="s">
        <v>261</v>
      </c>
      <c r="CE20" s="610"/>
      <c r="CF20" s="610"/>
      <c r="CG20" s="610"/>
      <c r="CH20" s="610"/>
      <c r="CI20" s="610"/>
      <c r="CJ20" s="610"/>
      <c r="CK20" s="610"/>
      <c r="CL20" s="610"/>
      <c r="CM20" s="610"/>
      <c r="CN20" s="610"/>
      <c r="CO20" s="610"/>
      <c r="CP20" s="610"/>
      <c r="CQ20" s="611"/>
      <c r="CR20" s="595">
        <v>18396884</v>
      </c>
      <c r="CS20" s="596"/>
      <c r="CT20" s="596"/>
      <c r="CU20" s="596"/>
      <c r="CV20" s="596"/>
      <c r="CW20" s="596"/>
      <c r="CX20" s="596"/>
      <c r="CY20" s="597"/>
      <c r="CZ20" s="598">
        <v>100</v>
      </c>
      <c r="DA20" s="598"/>
      <c r="DB20" s="598"/>
      <c r="DC20" s="598"/>
      <c r="DD20" s="604">
        <v>1587811</v>
      </c>
      <c r="DE20" s="596"/>
      <c r="DF20" s="596"/>
      <c r="DG20" s="596"/>
      <c r="DH20" s="596"/>
      <c r="DI20" s="596"/>
      <c r="DJ20" s="596"/>
      <c r="DK20" s="596"/>
      <c r="DL20" s="596"/>
      <c r="DM20" s="596"/>
      <c r="DN20" s="596"/>
      <c r="DO20" s="596"/>
      <c r="DP20" s="597"/>
      <c r="DQ20" s="604">
        <v>9300834</v>
      </c>
      <c r="DR20" s="596"/>
      <c r="DS20" s="596"/>
      <c r="DT20" s="596"/>
      <c r="DU20" s="596"/>
      <c r="DV20" s="596"/>
      <c r="DW20" s="596"/>
      <c r="DX20" s="596"/>
      <c r="DY20" s="596"/>
      <c r="DZ20" s="596"/>
      <c r="EA20" s="596"/>
      <c r="EB20" s="596"/>
      <c r="EC20" s="605"/>
    </row>
    <row r="21" spans="2:133" ht="11.25" customHeight="1" x14ac:dyDescent="0.15">
      <c r="B21" s="592" t="s">
        <v>262</v>
      </c>
      <c r="C21" s="593"/>
      <c r="D21" s="593"/>
      <c r="E21" s="593"/>
      <c r="F21" s="593"/>
      <c r="G21" s="593"/>
      <c r="H21" s="593"/>
      <c r="I21" s="593"/>
      <c r="J21" s="593"/>
      <c r="K21" s="593"/>
      <c r="L21" s="593"/>
      <c r="M21" s="593"/>
      <c r="N21" s="593"/>
      <c r="O21" s="593"/>
      <c r="P21" s="593"/>
      <c r="Q21" s="594"/>
      <c r="R21" s="595">
        <v>5101</v>
      </c>
      <c r="S21" s="596"/>
      <c r="T21" s="596"/>
      <c r="U21" s="596"/>
      <c r="V21" s="596"/>
      <c r="W21" s="596"/>
      <c r="X21" s="596"/>
      <c r="Y21" s="597"/>
      <c r="Z21" s="598">
        <v>0</v>
      </c>
      <c r="AA21" s="598"/>
      <c r="AB21" s="598"/>
      <c r="AC21" s="598"/>
      <c r="AD21" s="599">
        <v>5101</v>
      </c>
      <c r="AE21" s="599"/>
      <c r="AF21" s="599"/>
      <c r="AG21" s="599"/>
      <c r="AH21" s="599"/>
      <c r="AI21" s="599"/>
      <c r="AJ21" s="599"/>
      <c r="AK21" s="599"/>
      <c r="AL21" s="600">
        <v>0.1</v>
      </c>
      <c r="AM21" s="601"/>
      <c r="AN21" s="601"/>
      <c r="AO21" s="602"/>
      <c r="AP21" s="612" t="s">
        <v>263</v>
      </c>
      <c r="AQ21" s="613"/>
      <c r="AR21" s="613"/>
      <c r="AS21" s="613"/>
      <c r="AT21" s="613"/>
      <c r="AU21" s="613"/>
      <c r="AV21" s="613"/>
      <c r="AW21" s="613"/>
      <c r="AX21" s="613"/>
      <c r="AY21" s="613"/>
      <c r="AZ21" s="613"/>
      <c r="BA21" s="613"/>
      <c r="BB21" s="613"/>
      <c r="BC21" s="613"/>
      <c r="BD21" s="613"/>
      <c r="BE21" s="613"/>
      <c r="BF21" s="614"/>
      <c r="BG21" s="595" t="s">
        <v>224</v>
      </c>
      <c r="BH21" s="596"/>
      <c r="BI21" s="596"/>
      <c r="BJ21" s="596"/>
      <c r="BK21" s="596"/>
      <c r="BL21" s="596"/>
      <c r="BM21" s="596"/>
      <c r="BN21" s="597"/>
      <c r="BO21" s="598" t="s">
        <v>224</v>
      </c>
      <c r="BP21" s="598"/>
      <c r="BQ21" s="598"/>
      <c r="BR21" s="598"/>
      <c r="BS21" s="604" t="s">
        <v>224</v>
      </c>
      <c r="BT21" s="596"/>
      <c r="BU21" s="596"/>
      <c r="BV21" s="596"/>
      <c r="BW21" s="596"/>
      <c r="BX21" s="596"/>
      <c r="BY21" s="596"/>
      <c r="BZ21" s="596"/>
      <c r="CA21" s="596"/>
      <c r="CB21" s="605"/>
      <c r="CD21" s="615"/>
      <c r="CE21" s="616"/>
      <c r="CF21" s="616"/>
      <c r="CG21" s="616"/>
      <c r="CH21" s="616"/>
      <c r="CI21" s="616"/>
      <c r="CJ21" s="616"/>
      <c r="CK21" s="616"/>
      <c r="CL21" s="616"/>
      <c r="CM21" s="616"/>
      <c r="CN21" s="616"/>
      <c r="CO21" s="616"/>
      <c r="CP21" s="616"/>
      <c r="CQ21" s="617"/>
      <c r="CR21" s="595"/>
      <c r="CS21" s="596"/>
      <c r="CT21" s="596"/>
      <c r="CU21" s="596"/>
      <c r="CV21" s="596"/>
      <c r="CW21" s="596"/>
      <c r="CX21" s="596"/>
      <c r="CY21" s="597"/>
      <c r="CZ21" s="598"/>
      <c r="DA21" s="598"/>
      <c r="DB21" s="598"/>
      <c r="DC21" s="598"/>
      <c r="DD21" s="604"/>
      <c r="DE21" s="596"/>
      <c r="DF21" s="596"/>
      <c r="DG21" s="596"/>
      <c r="DH21" s="596"/>
      <c r="DI21" s="596"/>
      <c r="DJ21" s="596"/>
      <c r="DK21" s="596"/>
      <c r="DL21" s="596"/>
      <c r="DM21" s="596"/>
      <c r="DN21" s="596"/>
      <c r="DO21" s="596"/>
      <c r="DP21" s="597"/>
      <c r="DQ21" s="604"/>
      <c r="DR21" s="596"/>
      <c r="DS21" s="596"/>
      <c r="DT21" s="596"/>
      <c r="DU21" s="596"/>
      <c r="DV21" s="596"/>
      <c r="DW21" s="596"/>
      <c r="DX21" s="596"/>
      <c r="DY21" s="596"/>
      <c r="DZ21" s="596"/>
      <c r="EA21" s="596"/>
      <c r="EB21" s="596"/>
      <c r="EC21" s="605"/>
    </row>
    <row r="22" spans="2:133" ht="11.25" customHeight="1" x14ac:dyDescent="0.15">
      <c r="B22" s="592" t="s">
        <v>264</v>
      </c>
      <c r="C22" s="593"/>
      <c r="D22" s="593"/>
      <c r="E22" s="593"/>
      <c r="F22" s="593"/>
      <c r="G22" s="593"/>
      <c r="H22" s="593"/>
      <c r="I22" s="593"/>
      <c r="J22" s="593"/>
      <c r="K22" s="593"/>
      <c r="L22" s="593"/>
      <c r="M22" s="593"/>
      <c r="N22" s="593"/>
      <c r="O22" s="593"/>
      <c r="P22" s="593"/>
      <c r="Q22" s="594"/>
      <c r="R22" s="595">
        <v>268312</v>
      </c>
      <c r="S22" s="596"/>
      <c r="T22" s="596"/>
      <c r="U22" s="596"/>
      <c r="V22" s="596"/>
      <c r="W22" s="596"/>
      <c r="X22" s="596"/>
      <c r="Y22" s="597"/>
      <c r="Z22" s="598">
        <v>1.4</v>
      </c>
      <c r="AA22" s="598"/>
      <c r="AB22" s="598"/>
      <c r="AC22" s="598"/>
      <c r="AD22" s="599" t="s">
        <v>224</v>
      </c>
      <c r="AE22" s="599"/>
      <c r="AF22" s="599"/>
      <c r="AG22" s="599"/>
      <c r="AH22" s="599"/>
      <c r="AI22" s="599"/>
      <c r="AJ22" s="599"/>
      <c r="AK22" s="599"/>
      <c r="AL22" s="600" t="s">
        <v>224</v>
      </c>
      <c r="AM22" s="601"/>
      <c r="AN22" s="601"/>
      <c r="AO22" s="602"/>
      <c r="AP22" s="612" t="s">
        <v>265</v>
      </c>
      <c r="AQ22" s="613"/>
      <c r="AR22" s="613"/>
      <c r="AS22" s="613"/>
      <c r="AT22" s="613"/>
      <c r="AU22" s="613"/>
      <c r="AV22" s="613"/>
      <c r="AW22" s="613"/>
      <c r="AX22" s="613"/>
      <c r="AY22" s="613"/>
      <c r="AZ22" s="613"/>
      <c r="BA22" s="613"/>
      <c r="BB22" s="613"/>
      <c r="BC22" s="613"/>
      <c r="BD22" s="613"/>
      <c r="BE22" s="613"/>
      <c r="BF22" s="614"/>
      <c r="BG22" s="595" t="s">
        <v>224</v>
      </c>
      <c r="BH22" s="596"/>
      <c r="BI22" s="596"/>
      <c r="BJ22" s="596"/>
      <c r="BK22" s="596"/>
      <c r="BL22" s="596"/>
      <c r="BM22" s="596"/>
      <c r="BN22" s="597"/>
      <c r="BO22" s="598" t="s">
        <v>224</v>
      </c>
      <c r="BP22" s="598"/>
      <c r="BQ22" s="598"/>
      <c r="BR22" s="598"/>
      <c r="BS22" s="604" t="s">
        <v>224</v>
      </c>
      <c r="BT22" s="596"/>
      <c r="BU22" s="596"/>
      <c r="BV22" s="596"/>
      <c r="BW22" s="596"/>
      <c r="BX22" s="596"/>
      <c r="BY22" s="596"/>
      <c r="BZ22" s="596"/>
      <c r="CA22" s="596"/>
      <c r="CB22" s="605"/>
      <c r="CD22" s="577" t="s">
        <v>266</v>
      </c>
      <c r="CE22" s="578"/>
      <c r="CF22" s="578"/>
      <c r="CG22" s="578"/>
      <c r="CH22" s="578"/>
      <c r="CI22" s="578"/>
      <c r="CJ22" s="578"/>
      <c r="CK22" s="578"/>
      <c r="CL22" s="578"/>
      <c r="CM22" s="578"/>
      <c r="CN22" s="578"/>
      <c r="CO22" s="578"/>
      <c r="CP22" s="578"/>
      <c r="CQ22" s="578"/>
      <c r="CR22" s="578"/>
      <c r="CS22" s="578"/>
      <c r="CT22" s="578"/>
      <c r="CU22" s="578"/>
      <c r="CV22" s="578"/>
      <c r="CW22" s="578"/>
      <c r="CX22" s="578"/>
      <c r="CY22" s="578"/>
      <c r="CZ22" s="578"/>
      <c r="DA22" s="578"/>
      <c r="DB22" s="578"/>
      <c r="DC22" s="578"/>
      <c r="DD22" s="578"/>
      <c r="DE22" s="578"/>
      <c r="DF22" s="578"/>
      <c r="DG22" s="578"/>
      <c r="DH22" s="578"/>
      <c r="DI22" s="578"/>
      <c r="DJ22" s="578"/>
      <c r="DK22" s="578"/>
      <c r="DL22" s="578"/>
      <c r="DM22" s="578"/>
      <c r="DN22" s="578"/>
      <c r="DO22" s="578"/>
      <c r="DP22" s="578"/>
      <c r="DQ22" s="578"/>
      <c r="DR22" s="578"/>
      <c r="DS22" s="578"/>
      <c r="DT22" s="578"/>
      <c r="DU22" s="578"/>
      <c r="DV22" s="578"/>
      <c r="DW22" s="578"/>
      <c r="DX22" s="578"/>
      <c r="DY22" s="578"/>
      <c r="DZ22" s="578"/>
      <c r="EA22" s="578"/>
      <c r="EB22" s="578"/>
      <c r="EC22" s="579"/>
    </row>
    <row r="23" spans="2:133" ht="11.25" customHeight="1" x14ac:dyDescent="0.15">
      <c r="B23" s="592" t="s">
        <v>267</v>
      </c>
      <c r="C23" s="593"/>
      <c r="D23" s="593"/>
      <c r="E23" s="593"/>
      <c r="F23" s="593"/>
      <c r="G23" s="593"/>
      <c r="H23" s="593"/>
      <c r="I23" s="593"/>
      <c r="J23" s="593"/>
      <c r="K23" s="593"/>
      <c r="L23" s="593"/>
      <c r="M23" s="593"/>
      <c r="N23" s="593"/>
      <c r="O23" s="593"/>
      <c r="P23" s="593"/>
      <c r="Q23" s="594"/>
      <c r="R23" s="595">
        <v>172483</v>
      </c>
      <c r="S23" s="596"/>
      <c r="T23" s="596"/>
      <c r="U23" s="596"/>
      <c r="V23" s="596"/>
      <c r="W23" s="596"/>
      <c r="X23" s="596"/>
      <c r="Y23" s="597"/>
      <c r="Z23" s="598">
        <v>0.9</v>
      </c>
      <c r="AA23" s="598"/>
      <c r="AB23" s="598"/>
      <c r="AC23" s="598"/>
      <c r="AD23" s="599">
        <v>7380</v>
      </c>
      <c r="AE23" s="599"/>
      <c r="AF23" s="599"/>
      <c r="AG23" s="599"/>
      <c r="AH23" s="599"/>
      <c r="AI23" s="599"/>
      <c r="AJ23" s="599"/>
      <c r="AK23" s="599"/>
      <c r="AL23" s="600">
        <v>0.1</v>
      </c>
      <c r="AM23" s="601"/>
      <c r="AN23" s="601"/>
      <c r="AO23" s="602"/>
      <c r="AP23" s="612" t="s">
        <v>268</v>
      </c>
      <c r="AQ23" s="613"/>
      <c r="AR23" s="613"/>
      <c r="AS23" s="613"/>
      <c r="AT23" s="613"/>
      <c r="AU23" s="613"/>
      <c r="AV23" s="613"/>
      <c r="AW23" s="613"/>
      <c r="AX23" s="613"/>
      <c r="AY23" s="613"/>
      <c r="AZ23" s="613"/>
      <c r="BA23" s="613"/>
      <c r="BB23" s="613"/>
      <c r="BC23" s="613"/>
      <c r="BD23" s="613"/>
      <c r="BE23" s="613"/>
      <c r="BF23" s="614"/>
      <c r="BG23" s="595" t="s">
        <v>224</v>
      </c>
      <c r="BH23" s="596"/>
      <c r="BI23" s="596"/>
      <c r="BJ23" s="596"/>
      <c r="BK23" s="596"/>
      <c r="BL23" s="596"/>
      <c r="BM23" s="596"/>
      <c r="BN23" s="597"/>
      <c r="BO23" s="598" t="s">
        <v>224</v>
      </c>
      <c r="BP23" s="598"/>
      <c r="BQ23" s="598"/>
      <c r="BR23" s="598"/>
      <c r="BS23" s="604" t="s">
        <v>224</v>
      </c>
      <c r="BT23" s="596"/>
      <c r="BU23" s="596"/>
      <c r="BV23" s="596"/>
      <c r="BW23" s="596"/>
      <c r="BX23" s="596"/>
      <c r="BY23" s="596"/>
      <c r="BZ23" s="596"/>
      <c r="CA23" s="596"/>
      <c r="CB23" s="605"/>
      <c r="CD23" s="577" t="s">
        <v>206</v>
      </c>
      <c r="CE23" s="578"/>
      <c r="CF23" s="578"/>
      <c r="CG23" s="578"/>
      <c r="CH23" s="578"/>
      <c r="CI23" s="578"/>
      <c r="CJ23" s="578"/>
      <c r="CK23" s="578"/>
      <c r="CL23" s="578"/>
      <c r="CM23" s="578"/>
      <c r="CN23" s="578"/>
      <c r="CO23" s="578"/>
      <c r="CP23" s="578"/>
      <c r="CQ23" s="579"/>
      <c r="CR23" s="577" t="s">
        <v>269</v>
      </c>
      <c r="CS23" s="578"/>
      <c r="CT23" s="578"/>
      <c r="CU23" s="578"/>
      <c r="CV23" s="578"/>
      <c r="CW23" s="578"/>
      <c r="CX23" s="578"/>
      <c r="CY23" s="579"/>
      <c r="CZ23" s="577" t="s">
        <v>270</v>
      </c>
      <c r="DA23" s="578"/>
      <c r="DB23" s="578"/>
      <c r="DC23" s="579"/>
      <c r="DD23" s="577" t="s">
        <v>271</v>
      </c>
      <c r="DE23" s="578"/>
      <c r="DF23" s="578"/>
      <c r="DG23" s="578"/>
      <c r="DH23" s="578"/>
      <c r="DI23" s="578"/>
      <c r="DJ23" s="578"/>
      <c r="DK23" s="579"/>
      <c r="DL23" s="618" t="s">
        <v>272</v>
      </c>
      <c r="DM23" s="619"/>
      <c r="DN23" s="619"/>
      <c r="DO23" s="619"/>
      <c r="DP23" s="619"/>
      <c r="DQ23" s="619"/>
      <c r="DR23" s="619"/>
      <c r="DS23" s="619"/>
      <c r="DT23" s="619"/>
      <c r="DU23" s="619"/>
      <c r="DV23" s="620"/>
      <c r="DW23" s="577" t="s">
        <v>273</v>
      </c>
      <c r="DX23" s="578"/>
      <c r="DY23" s="578"/>
      <c r="DZ23" s="578"/>
      <c r="EA23" s="578"/>
      <c r="EB23" s="578"/>
      <c r="EC23" s="579"/>
    </row>
    <row r="24" spans="2:133" ht="11.25" customHeight="1" x14ac:dyDescent="0.15">
      <c r="B24" s="592" t="s">
        <v>274</v>
      </c>
      <c r="C24" s="593"/>
      <c r="D24" s="593"/>
      <c r="E24" s="593"/>
      <c r="F24" s="593"/>
      <c r="G24" s="593"/>
      <c r="H24" s="593"/>
      <c r="I24" s="593"/>
      <c r="J24" s="593"/>
      <c r="K24" s="593"/>
      <c r="L24" s="593"/>
      <c r="M24" s="593"/>
      <c r="N24" s="593"/>
      <c r="O24" s="593"/>
      <c r="P24" s="593"/>
      <c r="Q24" s="594"/>
      <c r="R24" s="595">
        <v>73247</v>
      </c>
      <c r="S24" s="596"/>
      <c r="T24" s="596"/>
      <c r="U24" s="596"/>
      <c r="V24" s="596"/>
      <c r="W24" s="596"/>
      <c r="X24" s="596"/>
      <c r="Y24" s="597"/>
      <c r="Z24" s="598">
        <v>0.4</v>
      </c>
      <c r="AA24" s="598"/>
      <c r="AB24" s="598"/>
      <c r="AC24" s="598"/>
      <c r="AD24" s="599" t="s">
        <v>224</v>
      </c>
      <c r="AE24" s="599"/>
      <c r="AF24" s="599"/>
      <c r="AG24" s="599"/>
      <c r="AH24" s="599"/>
      <c r="AI24" s="599"/>
      <c r="AJ24" s="599"/>
      <c r="AK24" s="599"/>
      <c r="AL24" s="600" t="s">
        <v>224</v>
      </c>
      <c r="AM24" s="601"/>
      <c r="AN24" s="601"/>
      <c r="AO24" s="602"/>
      <c r="AP24" s="612" t="s">
        <v>275</v>
      </c>
      <c r="AQ24" s="613"/>
      <c r="AR24" s="613"/>
      <c r="AS24" s="613"/>
      <c r="AT24" s="613"/>
      <c r="AU24" s="613"/>
      <c r="AV24" s="613"/>
      <c r="AW24" s="613"/>
      <c r="AX24" s="613"/>
      <c r="AY24" s="613"/>
      <c r="AZ24" s="613"/>
      <c r="BA24" s="613"/>
      <c r="BB24" s="613"/>
      <c r="BC24" s="613"/>
      <c r="BD24" s="613"/>
      <c r="BE24" s="613"/>
      <c r="BF24" s="614"/>
      <c r="BG24" s="595" t="s">
        <v>224</v>
      </c>
      <c r="BH24" s="596"/>
      <c r="BI24" s="596"/>
      <c r="BJ24" s="596"/>
      <c r="BK24" s="596"/>
      <c r="BL24" s="596"/>
      <c r="BM24" s="596"/>
      <c r="BN24" s="597"/>
      <c r="BO24" s="598" t="s">
        <v>224</v>
      </c>
      <c r="BP24" s="598"/>
      <c r="BQ24" s="598"/>
      <c r="BR24" s="598"/>
      <c r="BS24" s="604" t="s">
        <v>224</v>
      </c>
      <c r="BT24" s="596"/>
      <c r="BU24" s="596"/>
      <c r="BV24" s="596"/>
      <c r="BW24" s="596"/>
      <c r="BX24" s="596"/>
      <c r="BY24" s="596"/>
      <c r="BZ24" s="596"/>
      <c r="CA24" s="596"/>
      <c r="CB24" s="605"/>
      <c r="CD24" s="606" t="s">
        <v>276</v>
      </c>
      <c r="CE24" s="607"/>
      <c r="CF24" s="607"/>
      <c r="CG24" s="607"/>
      <c r="CH24" s="607"/>
      <c r="CI24" s="607"/>
      <c r="CJ24" s="607"/>
      <c r="CK24" s="607"/>
      <c r="CL24" s="607"/>
      <c r="CM24" s="607"/>
      <c r="CN24" s="607"/>
      <c r="CO24" s="607"/>
      <c r="CP24" s="607"/>
      <c r="CQ24" s="608"/>
      <c r="CR24" s="584">
        <v>8354506</v>
      </c>
      <c r="CS24" s="585"/>
      <c r="CT24" s="585"/>
      <c r="CU24" s="585"/>
      <c r="CV24" s="585"/>
      <c r="CW24" s="585"/>
      <c r="CX24" s="585"/>
      <c r="CY24" s="586"/>
      <c r="CZ24" s="622">
        <v>45.4</v>
      </c>
      <c r="DA24" s="623"/>
      <c r="DB24" s="623"/>
      <c r="DC24" s="624"/>
      <c r="DD24" s="621">
        <v>5039908</v>
      </c>
      <c r="DE24" s="585"/>
      <c r="DF24" s="585"/>
      <c r="DG24" s="585"/>
      <c r="DH24" s="585"/>
      <c r="DI24" s="585"/>
      <c r="DJ24" s="585"/>
      <c r="DK24" s="586"/>
      <c r="DL24" s="621">
        <v>4753923</v>
      </c>
      <c r="DM24" s="585"/>
      <c r="DN24" s="585"/>
      <c r="DO24" s="585"/>
      <c r="DP24" s="585"/>
      <c r="DQ24" s="585"/>
      <c r="DR24" s="585"/>
      <c r="DS24" s="585"/>
      <c r="DT24" s="585"/>
      <c r="DU24" s="585"/>
      <c r="DV24" s="586"/>
      <c r="DW24" s="589">
        <v>56</v>
      </c>
      <c r="DX24" s="590"/>
      <c r="DY24" s="590"/>
      <c r="DZ24" s="590"/>
      <c r="EA24" s="590"/>
      <c r="EB24" s="590"/>
      <c r="EC24" s="591"/>
    </row>
    <row r="25" spans="2:133" ht="11.25" customHeight="1" x14ac:dyDescent="0.15">
      <c r="B25" s="592" t="s">
        <v>277</v>
      </c>
      <c r="C25" s="593"/>
      <c r="D25" s="593"/>
      <c r="E25" s="593"/>
      <c r="F25" s="593"/>
      <c r="G25" s="593"/>
      <c r="H25" s="593"/>
      <c r="I25" s="593"/>
      <c r="J25" s="593"/>
      <c r="K25" s="593"/>
      <c r="L25" s="593"/>
      <c r="M25" s="593"/>
      <c r="N25" s="593"/>
      <c r="O25" s="593"/>
      <c r="P25" s="593"/>
      <c r="Q25" s="594"/>
      <c r="R25" s="595">
        <v>3683905</v>
      </c>
      <c r="S25" s="596"/>
      <c r="T25" s="596"/>
      <c r="U25" s="596"/>
      <c r="V25" s="596"/>
      <c r="W25" s="596"/>
      <c r="X25" s="596"/>
      <c r="Y25" s="597"/>
      <c r="Z25" s="598">
        <v>18.899999999999999</v>
      </c>
      <c r="AA25" s="598"/>
      <c r="AB25" s="598"/>
      <c r="AC25" s="598"/>
      <c r="AD25" s="599" t="s">
        <v>224</v>
      </c>
      <c r="AE25" s="599"/>
      <c r="AF25" s="599"/>
      <c r="AG25" s="599"/>
      <c r="AH25" s="599"/>
      <c r="AI25" s="599"/>
      <c r="AJ25" s="599"/>
      <c r="AK25" s="599"/>
      <c r="AL25" s="600" t="s">
        <v>224</v>
      </c>
      <c r="AM25" s="601"/>
      <c r="AN25" s="601"/>
      <c r="AO25" s="602"/>
      <c r="AP25" s="612" t="s">
        <v>278</v>
      </c>
      <c r="AQ25" s="613"/>
      <c r="AR25" s="613"/>
      <c r="AS25" s="613"/>
      <c r="AT25" s="613"/>
      <c r="AU25" s="613"/>
      <c r="AV25" s="613"/>
      <c r="AW25" s="613"/>
      <c r="AX25" s="613"/>
      <c r="AY25" s="613"/>
      <c r="AZ25" s="613"/>
      <c r="BA25" s="613"/>
      <c r="BB25" s="613"/>
      <c r="BC25" s="613"/>
      <c r="BD25" s="613"/>
      <c r="BE25" s="613"/>
      <c r="BF25" s="614"/>
      <c r="BG25" s="595" t="s">
        <v>224</v>
      </c>
      <c r="BH25" s="596"/>
      <c r="BI25" s="596"/>
      <c r="BJ25" s="596"/>
      <c r="BK25" s="596"/>
      <c r="BL25" s="596"/>
      <c r="BM25" s="596"/>
      <c r="BN25" s="597"/>
      <c r="BO25" s="598" t="s">
        <v>224</v>
      </c>
      <c r="BP25" s="598"/>
      <c r="BQ25" s="598"/>
      <c r="BR25" s="598"/>
      <c r="BS25" s="604" t="s">
        <v>224</v>
      </c>
      <c r="BT25" s="596"/>
      <c r="BU25" s="596"/>
      <c r="BV25" s="596"/>
      <c r="BW25" s="596"/>
      <c r="BX25" s="596"/>
      <c r="BY25" s="596"/>
      <c r="BZ25" s="596"/>
      <c r="CA25" s="596"/>
      <c r="CB25" s="605"/>
      <c r="CD25" s="609" t="s">
        <v>279</v>
      </c>
      <c r="CE25" s="610"/>
      <c r="CF25" s="610"/>
      <c r="CG25" s="610"/>
      <c r="CH25" s="610"/>
      <c r="CI25" s="610"/>
      <c r="CJ25" s="610"/>
      <c r="CK25" s="610"/>
      <c r="CL25" s="610"/>
      <c r="CM25" s="610"/>
      <c r="CN25" s="610"/>
      <c r="CO25" s="610"/>
      <c r="CP25" s="610"/>
      <c r="CQ25" s="611"/>
      <c r="CR25" s="595">
        <v>2354902</v>
      </c>
      <c r="CS25" s="627"/>
      <c r="CT25" s="627"/>
      <c r="CU25" s="627"/>
      <c r="CV25" s="627"/>
      <c r="CW25" s="627"/>
      <c r="CX25" s="627"/>
      <c r="CY25" s="628"/>
      <c r="CZ25" s="629">
        <v>12.8</v>
      </c>
      <c r="DA25" s="630"/>
      <c r="DB25" s="630"/>
      <c r="DC25" s="631"/>
      <c r="DD25" s="604">
        <v>2220201</v>
      </c>
      <c r="DE25" s="627"/>
      <c r="DF25" s="627"/>
      <c r="DG25" s="627"/>
      <c r="DH25" s="627"/>
      <c r="DI25" s="627"/>
      <c r="DJ25" s="627"/>
      <c r="DK25" s="628"/>
      <c r="DL25" s="604">
        <v>1950238</v>
      </c>
      <c r="DM25" s="627"/>
      <c r="DN25" s="627"/>
      <c r="DO25" s="627"/>
      <c r="DP25" s="627"/>
      <c r="DQ25" s="627"/>
      <c r="DR25" s="627"/>
      <c r="DS25" s="627"/>
      <c r="DT25" s="627"/>
      <c r="DU25" s="627"/>
      <c r="DV25" s="628"/>
      <c r="DW25" s="600">
        <v>23</v>
      </c>
      <c r="DX25" s="625"/>
      <c r="DY25" s="625"/>
      <c r="DZ25" s="625"/>
      <c r="EA25" s="625"/>
      <c r="EB25" s="625"/>
      <c r="EC25" s="626"/>
    </row>
    <row r="26" spans="2:133" ht="11.25" customHeight="1" x14ac:dyDescent="0.15">
      <c r="B26" s="632" t="s">
        <v>280</v>
      </c>
      <c r="C26" s="633"/>
      <c r="D26" s="633"/>
      <c r="E26" s="633"/>
      <c r="F26" s="633"/>
      <c r="G26" s="633"/>
      <c r="H26" s="633"/>
      <c r="I26" s="633"/>
      <c r="J26" s="633"/>
      <c r="K26" s="633"/>
      <c r="L26" s="633"/>
      <c r="M26" s="633"/>
      <c r="N26" s="633"/>
      <c r="O26" s="633"/>
      <c r="P26" s="633"/>
      <c r="Q26" s="634"/>
      <c r="R26" s="595" t="s">
        <v>224</v>
      </c>
      <c r="S26" s="596"/>
      <c r="T26" s="596"/>
      <c r="U26" s="596"/>
      <c r="V26" s="596"/>
      <c r="W26" s="596"/>
      <c r="X26" s="596"/>
      <c r="Y26" s="597"/>
      <c r="Z26" s="598" t="s">
        <v>224</v>
      </c>
      <c r="AA26" s="598"/>
      <c r="AB26" s="598"/>
      <c r="AC26" s="598"/>
      <c r="AD26" s="599" t="s">
        <v>224</v>
      </c>
      <c r="AE26" s="599"/>
      <c r="AF26" s="599"/>
      <c r="AG26" s="599"/>
      <c r="AH26" s="599"/>
      <c r="AI26" s="599"/>
      <c r="AJ26" s="599"/>
      <c r="AK26" s="599"/>
      <c r="AL26" s="600" t="s">
        <v>224</v>
      </c>
      <c r="AM26" s="601"/>
      <c r="AN26" s="601"/>
      <c r="AO26" s="602"/>
      <c r="AP26" s="612" t="s">
        <v>281</v>
      </c>
      <c r="AQ26" s="635"/>
      <c r="AR26" s="635"/>
      <c r="AS26" s="635"/>
      <c r="AT26" s="635"/>
      <c r="AU26" s="635"/>
      <c r="AV26" s="635"/>
      <c r="AW26" s="635"/>
      <c r="AX26" s="635"/>
      <c r="AY26" s="635"/>
      <c r="AZ26" s="635"/>
      <c r="BA26" s="635"/>
      <c r="BB26" s="635"/>
      <c r="BC26" s="635"/>
      <c r="BD26" s="635"/>
      <c r="BE26" s="635"/>
      <c r="BF26" s="614"/>
      <c r="BG26" s="595" t="s">
        <v>224</v>
      </c>
      <c r="BH26" s="596"/>
      <c r="BI26" s="596"/>
      <c r="BJ26" s="596"/>
      <c r="BK26" s="596"/>
      <c r="BL26" s="596"/>
      <c r="BM26" s="596"/>
      <c r="BN26" s="597"/>
      <c r="BO26" s="598" t="s">
        <v>224</v>
      </c>
      <c r="BP26" s="598"/>
      <c r="BQ26" s="598"/>
      <c r="BR26" s="598"/>
      <c r="BS26" s="604" t="s">
        <v>224</v>
      </c>
      <c r="BT26" s="596"/>
      <c r="BU26" s="596"/>
      <c r="BV26" s="596"/>
      <c r="BW26" s="596"/>
      <c r="BX26" s="596"/>
      <c r="BY26" s="596"/>
      <c r="BZ26" s="596"/>
      <c r="CA26" s="596"/>
      <c r="CB26" s="605"/>
      <c r="CD26" s="609" t="s">
        <v>282</v>
      </c>
      <c r="CE26" s="610"/>
      <c r="CF26" s="610"/>
      <c r="CG26" s="610"/>
      <c r="CH26" s="610"/>
      <c r="CI26" s="610"/>
      <c r="CJ26" s="610"/>
      <c r="CK26" s="610"/>
      <c r="CL26" s="610"/>
      <c r="CM26" s="610"/>
      <c r="CN26" s="610"/>
      <c r="CO26" s="610"/>
      <c r="CP26" s="610"/>
      <c r="CQ26" s="611"/>
      <c r="CR26" s="595">
        <v>1320870</v>
      </c>
      <c r="CS26" s="596"/>
      <c r="CT26" s="596"/>
      <c r="CU26" s="596"/>
      <c r="CV26" s="596"/>
      <c r="CW26" s="596"/>
      <c r="CX26" s="596"/>
      <c r="CY26" s="597"/>
      <c r="CZ26" s="629">
        <v>7.2</v>
      </c>
      <c r="DA26" s="630"/>
      <c r="DB26" s="630"/>
      <c r="DC26" s="631"/>
      <c r="DD26" s="604">
        <v>1220837</v>
      </c>
      <c r="DE26" s="596"/>
      <c r="DF26" s="596"/>
      <c r="DG26" s="596"/>
      <c r="DH26" s="596"/>
      <c r="DI26" s="596"/>
      <c r="DJ26" s="596"/>
      <c r="DK26" s="597"/>
      <c r="DL26" s="604" t="s">
        <v>218</v>
      </c>
      <c r="DM26" s="596"/>
      <c r="DN26" s="596"/>
      <c r="DO26" s="596"/>
      <c r="DP26" s="596"/>
      <c r="DQ26" s="596"/>
      <c r="DR26" s="596"/>
      <c r="DS26" s="596"/>
      <c r="DT26" s="596"/>
      <c r="DU26" s="596"/>
      <c r="DV26" s="597"/>
      <c r="DW26" s="600" t="s">
        <v>218</v>
      </c>
      <c r="DX26" s="625"/>
      <c r="DY26" s="625"/>
      <c r="DZ26" s="625"/>
      <c r="EA26" s="625"/>
      <c r="EB26" s="625"/>
      <c r="EC26" s="626"/>
    </row>
    <row r="27" spans="2:133" ht="11.25" customHeight="1" x14ac:dyDescent="0.15">
      <c r="B27" s="592" t="s">
        <v>283</v>
      </c>
      <c r="C27" s="593"/>
      <c r="D27" s="593"/>
      <c r="E27" s="593"/>
      <c r="F27" s="593"/>
      <c r="G27" s="593"/>
      <c r="H27" s="593"/>
      <c r="I27" s="593"/>
      <c r="J27" s="593"/>
      <c r="K27" s="593"/>
      <c r="L27" s="593"/>
      <c r="M27" s="593"/>
      <c r="N27" s="593"/>
      <c r="O27" s="593"/>
      <c r="P27" s="593"/>
      <c r="Q27" s="594"/>
      <c r="R27" s="595">
        <v>1868314</v>
      </c>
      <c r="S27" s="596"/>
      <c r="T27" s="596"/>
      <c r="U27" s="596"/>
      <c r="V27" s="596"/>
      <c r="W27" s="596"/>
      <c r="X27" s="596"/>
      <c r="Y27" s="597"/>
      <c r="Z27" s="598">
        <v>9.6</v>
      </c>
      <c r="AA27" s="598"/>
      <c r="AB27" s="598"/>
      <c r="AC27" s="598"/>
      <c r="AD27" s="599" t="s">
        <v>224</v>
      </c>
      <c r="AE27" s="599"/>
      <c r="AF27" s="599"/>
      <c r="AG27" s="599"/>
      <c r="AH27" s="599"/>
      <c r="AI27" s="599"/>
      <c r="AJ27" s="599"/>
      <c r="AK27" s="599"/>
      <c r="AL27" s="600" t="s">
        <v>224</v>
      </c>
      <c r="AM27" s="601"/>
      <c r="AN27" s="601"/>
      <c r="AO27" s="602"/>
      <c r="AP27" s="592" t="s">
        <v>284</v>
      </c>
      <c r="AQ27" s="593"/>
      <c r="AR27" s="593"/>
      <c r="AS27" s="593"/>
      <c r="AT27" s="593"/>
      <c r="AU27" s="593"/>
      <c r="AV27" s="593"/>
      <c r="AW27" s="593"/>
      <c r="AX27" s="593"/>
      <c r="AY27" s="593"/>
      <c r="AZ27" s="593"/>
      <c r="BA27" s="593"/>
      <c r="BB27" s="593"/>
      <c r="BC27" s="593"/>
      <c r="BD27" s="593"/>
      <c r="BE27" s="593"/>
      <c r="BF27" s="594"/>
      <c r="BG27" s="595">
        <v>3766951</v>
      </c>
      <c r="BH27" s="596"/>
      <c r="BI27" s="596"/>
      <c r="BJ27" s="596"/>
      <c r="BK27" s="596"/>
      <c r="BL27" s="596"/>
      <c r="BM27" s="596"/>
      <c r="BN27" s="597"/>
      <c r="BO27" s="598">
        <v>100</v>
      </c>
      <c r="BP27" s="598"/>
      <c r="BQ27" s="598"/>
      <c r="BR27" s="598"/>
      <c r="BS27" s="604">
        <v>171504</v>
      </c>
      <c r="BT27" s="596"/>
      <c r="BU27" s="596"/>
      <c r="BV27" s="596"/>
      <c r="BW27" s="596"/>
      <c r="BX27" s="596"/>
      <c r="BY27" s="596"/>
      <c r="BZ27" s="596"/>
      <c r="CA27" s="596"/>
      <c r="CB27" s="605"/>
      <c r="CD27" s="609" t="s">
        <v>285</v>
      </c>
      <c r="CE27" s="610"/>
      <c r="CF27" s="610"/>
      <c r="CG27" s="610"/>
      <c r="CH27" s="610"/>
      <c r="CI27" s="610"/>
      <c r="CJ27" s="610"/>
      <c r="CK27" s="610"/>
      <c r="CL27" s="610"/>
      <c r="CM27" s="610"/>
      <c r="CN27" s="610"/>
      <c r="CO27" s="610"/>
      <c r="CP27" s="610"/>
      <c r="CQ27" s="611"/>
      <c r="CR27" s="595">
        <v>4353704</v>
      </c>
      <c r="CS27" s="627"/>
      <c r="CT27" s="627"/>
      <c r="CU27" s="627"/>
      <c r="CV27" s="627"/>
      <c r="CW27" s="627"/>
      <c r="CX27" s="627"/>
      <c r="CY27" s="628"/>
      <c r="CZ27" s="629">
        <v>23.7</v>
      </c>
      <c r="DA27" s="630"/>
      <c r="DB27" s="630"/>
      <c r="DC27" s="631"/>
      <c r="DD27" s="604">
        <v>1274666</v>
      </c>
      <c r="DE27" s="627"/>
      <c r="DF27" s="627"/>
      <c r="DG27" s="627"/>
      <c r="DH27" s="627"/>
      <c r="DI27" s="627"/>
      <c r="DJ27" s="627"/>
      <c r="DK27" s="628"/>
      <c r="DL27" s="604">
        <v>1258644</v>
      </c>
      <c r="DM27" s="627"/>
      <c r="DN27" s="627"/>
      <c r="DO27" s="627"/>
      <c r="DP27" s="627"/>
      <c r="DQ27" s="627"/>
      <c r="DR27" s="627"/>
      <c r="DS27" s="627"/>
      <c r="DT27" s="627"/>
      <c r="DU27" s="627"/>
      <c r="DV27" s="628"/>
      <c r="DW27" s="600">
        <v>14.8</v>
      </c>
      <c r="DX27" s="625"/>
      <c r="DY27" s="625"/>
      <c r="DZ27" s="625"/>
      <c r="EA27" s="625"/>
      <c r="EB27" s="625"/>
      <c r="EC27" s="626"/>
    </row>
    <row r="28" spans="2:133" ht="11.25" customHeight="1" x14ac:dyDescent="0.15">
      <c r="B28" s="592" t="s">
        <v>286</v>
      </c>
      <c r="C28" s="593"/>
      <c r="D28" s="593"/>
      <c r="E28" s="593"/>
      <c r="F28" s="593"/>
      <c r="G28" s="593"/>
      <c r="H28" s="593"/>
      <c r="I28" s="593"/>
      <c r="J28" s="593"/>
      <c r="K28" s="593"/>
      <c r="L28" s="593"/>
      <c r="M28" s="593"/>
      <c r="N28" s="593"/>
      <c r="O28" s="593"/>
      <c r="P28" s="593"/>
      <c r="Q28" s="594"/>
      <c r="R28" s="595">
        <v>12813</v>
      </c>
      <c r="S28" s="596"/>
      <c r="T28" s="596"/>
      <c r="U28" s="596"/>
      <c r="V28" s="596"/>
      <c r="W28" s="596"/>
      <c r="X28" s="596"/>
      <c r="Y28" s="597"/>
      <c r="Z28" s="598">
        <v>0.1</v>
      </c>
      <c r="AA28" s="598"/>
      <c r="AB28" s="598"/>
      <c r="AC28" s="598"/>
      <c r="AD28" s="599">
        <v>3901</v>
      </c>
      <c r="AE28" s="599"/>
      <c r="AF28" s="599"/>
      <c r="AG28" s="599"/>
      <c r="AH28" s="599"/>
      <c r="AI28" s="599"/>
      <c r="AJ28" s="599"/>
      <c r="AK28" s="599"/>
      <c r="AL28" s="600">
        <v>0</v>
      </c>
      <c r="AM28" s="601"/>
      <c r="AN28" s="601"/>
      <c r="AO28" s="602"/>
      <c r="AP28" s="638"/>
      <c r="AQ28" s="639"/>
      <c r="AR28" s="639"/>
      <c r="AS28" s="639"/>
      <c r="AT28" s="639"/>
      <c r="AU28" s="639"/>
      <c r="AV28" s="639"/>
      <c r="AW28" s="639"/>
      <c r="AX28" s="639"/>
      <c r="AY28" s="639"/>
      <c r="AZ28" s="639"/>
      <c r="BA28" s="639"/>
      <c r="BB28" s="639"/>
      <c r="BC28" s="639"/>
      <c r="BD28" s="639"/>
      <c r="BE28" s="639"/>
      <c r="BF28" s="640"/>
      <c r="BG28" s="595"/>
      <c r="BH28" s="596"/>
      <c r="BI28" s="596"/>
      <c r="BJ28" s="596"/>
      <c r="BK28" s="596"/>
      <c r="BL28" s="596"/>
      <c r="BM28" s="596"/>
      <c r="BN28" s="597"/>
      <c r="BO28" s="598"/>
      <c r="BP28" s="598"/>
      <c r="BQ28" s="598"/>
      <c r="BR28" s="598"/>
      <c r="BS28" s="599"/>
      <c r="BT28" s="599"/>
      <c r="BU28" s="599"/>
      <c r="BV28" s="599"/>
      <c r="BW28" s="599"/>
      <c r="BX28" s="599"/>
      <c r="BY28" s="599"/>
      <c r="BZ28" s="599"/>
      <c r="CA28" s="599"/>
      <c r="CB28" s="603"/>
      <c r="CD28" s="609" t="s">
        <v>287</v>
      </c>
      <c r="CE28" s="610"/>
      <c r="CF28" s="610"/>
      <c r="CG28" s="610"/>
      <c r="CH28" s="610"/>
      <c r="CI28" s="610"/>
      <c r="CJ28" s="610"/>
      <c r="CK28" s="610"/>
      <c r="CL28" s="610"/>
      <c r="CM28" s="610"/>
      <c r="CN28" s="610"/>
      <c r="CO28" s="610"/>
      <c r="CP28" s="610"/>
      <c r="CQ28" s="611"/>
      <c r="CR28" s="595">
        <v>1645900</v>
      </c>
      <c r="CS28" s="596"/>
      <c r="CT28" s="596"/>
      <c r="CU28" s="596"/>
      <c r="CV28" s="596"/>
      <c r="CW28" s="596"/>
      <c r="CX28" s="596"/>
      <c r="CY28" s="597"/>
      <c r="CZ28" s="629">
        <v>8.9</v>
      </c>
      <c r="DA28" s="630"/>
      <c r="DB28" s="630"/>
      <c r="DC28" s="631"/>
      <c r="DD28" s="604">
        <v>1545041</v>
      </c>
      <c r="DE28" s="596"/>
      <c r="DF28" s="596"/>
      <c r="DG28" s="596"/>
      <c r="DH28" s="596"/>
      <c r="DI28" s="596"/>
      <c r="DJ28" s="596"/>
      <c r="DK28" s="597"/>
      <c r="DL28" s="604">
        <v>1545041</v>
      </c>
      <c r="DM28" s="596"/>
      <c r="DN28" s="596"/>
      <c r="DO28" s="596"/>
      <c r="DP28" s="596"/>
      <c r="DQ28" s="596"/>
      <c r="DR28" s="596"/>
      <c r="DS28" s="596"/>
      <c r="DT28" s="596"/>
      <c r="DU28" s="596"/>
      <c r="DV28" s="597"/>
      <c r="DW28" s="600">
        <v>18.2</v>
      </c>
      <c r="DX28" s="625"/>
      <c r="DY28" s="625"/>
      <c r="DZ28" s="625"/>
      <c r="EA28" s="625"/>
      <c r="EB28" s="625"/>
      <c r="EC28" s="626"/>
    </row>
    <row r="29" spans="2:133" ht="11.25" customHeight="1" x14ac:dyDescent="0.15">
      <c r="B29" s="592" t="s">
        <v>288</v>
      </c>
      <c r="C29" s="593"/>
      <c r="D29" s="593"/>
      <c r="E29" s="593"/>
      <c r="F29" s="593"/>
      <c r="G29" s="593"/>
      <c r="H29" s="593"/>
      <c r="I29" s="593"/>
      <c r="J29" s="593"/>
      <c r="K29" s="593"/>
      <c r="L29" s="593"/>
      <c r="M29" s="593"/>
      <c r="N29" s="593"/>
      <c r="O29" s="593"/>
      <c r="P29" s="593"/>
      <c r="Q29" s="594"/>
      <c r="R29" s="595">
        <v>260330</v>
      </c>
      <c r="S29" s="596"/>
      <c r="T29" s="596"/>
      <c r="U29" s="596"/>
      <c r="V29" s="596"/>
      <c r="W29" s="596"/>
      <c r="X29" s="596"/>
      <c r="Y29" s="597"/>
      <c r="Z29" s="598">
        <v>1.3</v>
      </c>
      <c r="AA29" s="598"/>
      <c r="AB29" s="598"/>
      <c r="AC29" s="598"/>
      <c r="AD29" s="599" t="s">
        <v>224</v>
      </c>
      <c r="AE29" s="599"/>
      <c r="AF29" s="599"/>
      <c r="AG29" s="599"/>
      <c r="AH29" s="599"/>
      <c r="AI29" s="599"/>
      <c r="AJ29" s="599"/>
      <c r="AK29" s="599"/>
      <c r="AL29" s="600" t="s">
        <v>224</v>
      </c>
      <c r="AM29" s="601"/>
      <c r="AN29" s="601"/>
      <c r="AO29" s="602"/>
      <c r="AP29" s="574" t="s">
        <v>206</v>
      </c>
      <c r="AQ29" s="575"/>
      <c r="AR29" s="575"/>
      <c r="AS29" s="575"/>
      <c r="AT29" s="575"/>
      <c r="AU29" s="575"/>
      <c r="AV29" s="575"/>
      <c r="AW29" s="575"/>
      <c r="AX29" s="575"/>
      <c r="AY29" s="575"/>
      <c r="AZ29" s="575"/>
      <c r="BA29" s="575"/>
      <c r="BB29" s="575"/>
      <c r="BC29" s="575"/>
      <c r="BD29" s="575"/>
      <c r="BE29" s="575"/>
      <c r="BF29" s="576"/>
      <c r="BG29" s="574" t="s">
        <v>289</v>
      </c>
      <c r="BH29" s="636"/>
      <c r="BI29" s="636"/>
      <c r="BJ29" s="636"/>
      <c r="BK29" s="636"/>
      <c r="BL29" s="636"/>
      <c r="BM29" s="636"/>
      <c r="BN29" s="636"/>
      <c r="BO29" s="636"/>
      <c r="BP29" s="636"/>
      <c r="BQ29" s="637"/>
      <c r="BR29" s="574" t="s">
        <v>290</v>
      </c>
      <c r="BS29" s="636"/>
      <c r="BT29" s="636"/>
      <c r="BU29" s="636"/>
      <c r="BV29" s="636"/>
      <c r="BW29" s="636"/>
      <c r="BX29" s="636"/>
      <c r="BY29" s="636"/>
      <c r="BZ29" s="636"/>
      <c r="CA29" s="636"/>
      <c r="CB29" s="637"/>
      <c r="CD29" s="656" t="s">
        <v>291</v>
      </c>
      <c r="CE29" s="657"/>
      <c r="CF29" s="609" t="s">
        <v>58</v>
      </c>
      <c r="CG29" s="610"/>
      <c r="CH29" s="610"/>
      <c r="CI29" s="610"/>
      <c r="CJ29" s="610"/>
      <c r="CK29" s="610"/>
      <c r="CL29" s="610"/>
      <c r="CM29" s="610"/>
      <c r="CN29" s="610"/>
      <c r="CO29" s="610"/>
      <c r="CP29" s="610"/>
      <c r="CQ29" s="611"/>
      <c r="CR29" s="595">
        <v>1645900</v>
      </c>
      <c r="CS29" s="627"/>
      <c r="CT29" s="627"/>
      <c r="CU29" s="627"/>
      <c r="CV29" s="627"/>
      <c r="CW29" s="627"/>
      <c r="CX29" s="627"/>
      <c r="CY29" s="628"/>
      <c r="CZ29" s="629">
        <v>8.9</v>
      </c>
      <c r="DA29" s="630"/>
      <c r="DB29" s="630"/>
      <c r="DC29" s="631"/>
      <c r="DD29" s="604">
        <v>1545041</v>
      </c>
      <c r="DE29" s="627"/>
      <c r="DF29" s="627"/>
      <c r="DG29" s="627"/>
      <c r="DH29" s="627"/>
      <c r="DI29" s="627"/>
      <c r="DJ29" s="627"/>
      <c r="DK29" s="628"/>
      <c r="DL29" s="604">
        <v>1545041</v>
      </c>
      <c r="DM29" s="627"/>
      <c r="DN29" s="627"/>
      <c r="DO29" s="627"/>
      <c r="DP29" s="627"/>
      <c r="DQ29" s="627"/>
      <c r="DR29" s="627"/>
      <c r="DS29" s="627"/>
      <c r="DT29" s="627"/>
      <c r="DU29" s="627"/>
      <c r="DV29" s="628"/>
      <c r="DW29" s="600">
        <v>18.2</v>
      </c>
      <c r="DX29" s="625"/>
      <c r="DY29" s="625"/>
      <c r="DZ29" s="625"/>
      <c r="EA29" s="625"/>
      <c r="EB29" s="625"/>
      <c r="EC29" s="626"/>
    </row>
    <row r="30" spans="2:133" ht="11.25" customHeight="1" x14ac:dyDescent="0.15">
      <c r="B30" s="592" t="s">
        <v>292</v>
      </c>
      <c r="C30" s="593"/>
      <c r="D30" s="593"/>
      <c r="E30" s="593"/>
      <c r="F30" s="593"/>
      <c r="G30" s="593"/>
      <c r="H30" s="593"/>
      <c r="I30" s="593"/>
      <c r="J30" s="593"/>
      <c r="K30" s="593"/>
      <c r="L30" s="593"/>
      <c r="M30" s="593"/>
      <c r="N30" s="593"/>
      <c r="O30" s="593"/>
      <c r="P30" s="593"/>
      <c r="Q30" s="594"/>
      <c r="R30" s="595">
        <v>283986</v>
      </c>
      <c r="S30" s="596"/>
      <c r="T30" s="596"/>
      <c r="U30" s="596"/>
      <c r="V30" s="596"/>
      <c r="W30" s="596"/>
      <c r="X30" s="596"/>
      <c r="Y30" s="597"/>
      <c r="Z30" s="598">
        <v>1.5</v>
      </c>
      <c r="AA30" s="598"/>
      <c r="AB30" s="598"/>
      <c r="AC30" s="598"/>
      <c r="AD30" s="599" t="s">
        <v>224</v>
      </c>
      <c r="AE30" s="599"/>
      <c r="AF30" s="599"/>
      <c r="AG30" s="599"/>
      <c r="AH30" s="599"/>
      <c r="AI30" s="599"/>
      <c r="AJ30" s="599"/>
      <c r="AK30" s="599"/>
      <c r="AL30" s="600" t="s">
        <v>224</v>
      </c>
      <c r="AM30" s="601"/>
      <c r="AN30" s="601"/>
      <c r="AO30" s="602"/>
      <c r="AP30" s="641" t="s">
        <v>293</v>
      </c>
      <c r="AQ30" s="642"/>
      <c r="AR30" s="642"/>
      <c r="AS30" s="642"/>
      <c r="AT30" s="647" t="s">
        <v>294</v>
      </c>
      <c r="AU30" s="184"/>
      <c r="AV30" s="184"/>
      <c r="AW30" s="184"/>
      <c r="AX30" s="581" t="s">
        <v>172</v>
      </c>
      <c r="AY30" s="582"/>
      <c r="AZ30" s="582"/>
      <c r="BA30" s="582"/>
      <c r="BB30" s="582"/>
      <c r="BC30" s="582"/>
      <c r="BD30" s="582"/>
      <c r="BE30" s="582"/>
      <c r="BF30" s="583"/>
      <c r="BG30" s="653">
        <v>99</v>
      </c>
      <c r="BH30" s="654"/>
      <c r="BI30" s="654"/>
      <c r="BJ30" s="654"/>
      <c r="BK30" s="654"/>
      <c r="BL30" s="654"/>
      <c r="BM30" s="590">
        <v>95.1</v>
      </c>
      <c r="BN30" s="654"/>
      <c r="BO30" s="654"/>
      <c r="BP30" s="654"/>
      <c r="BQ30" s="655"/>
      <c r="BR30" s="653">
        <v>98.7</v>
      </c>
      <c r="BS30" s="654"/>
      <c r="BT30" s="654"/>
      <c r="BU30" s="654"/>
      <c r="BV30" s="654"/>
      <c r="BW30" s="654"/>
      <c r="BX30" s="590">
        <v>94.9</v>
      </c>
      <c r="BY30" s="654"/>
      <c r="BZ30" s="654"/>
      <c r="CA30" s="654"/>
      <c r="CB30" s="655"/>
      <c r="CD30" s="658"/>
      <c r="CE30" s="659"/>
      <c r="CF30" s="609" t="s">
        <v>295</v>
      </c>
      <c r="CG30" s="610"/>
      <c r="CH30" s="610"/>
      <c r="CI30" s="610"/>
      <c r="CJ30" s="610"/>
      <c r="CK30" s="610"/>
      <c r="CL30" s="610"/>
      <c r="CM30" s="610"/>
      <c r="CN30" s="610"/>
      <c r="CO30" s="610"/>
      <c r="CP30" s="610"/>
      <c r="CQ30" s="611"/>
      <c r="CR30" s="595">
        <v>1480843</v>
      </c>
      <c r="CS30" s="596"/>
      <c r="CT30" s="596"/>
      <c r="CU30" s="596"/>
      <c r="CV30" s="596"/>
      <c r="CW30" s="596"/>
      <c r="CX30" s="596"/>
      <c r="CY30" s="597"/>
      <c r="CZ30" s="629">
        <v>8</v>
      </c>
      <c r="DA30" s="630"/>
      <c r="DB30" s="630"/>
      <c r="DC30" s="631"/>
      <c r="DD30" s="604">
        <v>1379984</v>
      </c>
      <c r="DE30" s="596"/>
      <c r="DF30" s="596"/>
      <c r="DG30" s="596"/>
      <c r="DH30" s="596"/>
      <c r="DI30" s="596"/>
      <c r="DJ30" s="596"/>
      <c r="DK30" s="597"/>
      <c r="DL30" s="604">
        <v>1379984</v>
      </c>
      <c r="DM30" s="596"/>
      <c r="DN30" s="596"/>
      <c r="DO30" s="596"/>
      <c r="DP30" s="596"/>
      <c r="DQ30" s="596"/>
      <c r="DR30" s="596"/>
      <c r="DS30" s="596"/>
      <c r="DT30" s="596"/>
      <c r="DU30" s="596"/>
      <c r="DV30" s="597"/>
      <c r="DW30" s="600">
        <v>16.3</v>
      </c>
      <c r="DX30" s="625"/>
      <c r="DY30" s="625"/>
      <c r="DZ30" s="625"/>
      <c r="EA30" s="625"/>
      <c r="EB30" s="625"/>
      <c r="EC30" s="626"/>
    </row>
    <row r="31" spans="2:133" ht="11.25" customHeight="1" x14ac:dyDescent="0.15">
      <c r="B31" s="592" t="s">
        <v>296</v>
      </c>
      <c r="C31" s="593"/>
      <c r="D31" s="593"/>
      <c r="E31" s="593"/>
      <c r="F31" s="593"/>
      <c r="G31" s="593"/>
      <c r="H31" s="593"/>
      <c r="I31" s="593"/>
      <c r="J31" s="593"/>
      <c r="K31" s="593"/>
      <c r="L31" s="593"/>
      <c r="M31" s="593"/>
      <c r="N31" s="593"/>
      <c r="O31" s="593"/>
      <c r="P31" s="593"/>
      <c r="Q31" s="594"/>
      <c r="R31" s="595">
        <v>301096</v>
      </c>
      <c r="S31" s="596"/>
      <c r="T31" s="596"/>
      <c r="U31" s="596"/>
      <c r="V31" s="596"/>
      <c r="W31" s="596"/>
      <c r="X31" s="596"/>
      <c r="Y31" s="597"/>
      <c r="Z31" s="598">
        <v>1.5</v>
      </c>
      <c r="AA31" s="598"/>
      <c r="AB31" s="598"/>
      <c r="AC31" s="598"/>
      <c r="AD31" s="599" t="s">
        <v>224</v>
      </c>
      <c r="AE31" s="599"/>
      <c r="AF31" s="599"/>
      <c r="AG31" s="599"/>
      <c r="AH31" s="599"/>
      <c r="AI31" s="599"/>
      <c r="AJ31" s="599"/>
      <c r="AK31" s="599"/>
      <c r="AL31" s="600" t="s">
        <v>224</v>
      </c>
      <c r="AM31" s="601"/>
      <c r="AN31" s="601"/>
      <c r="AO31" s="602"/>
      <c r="AP31" s="643"/>
      <c r="AQ31" s="644"/>
      <c r="AR31" s="644"/>
      <c r="AS31" s="644"/>
      <c r="AT31" s="648"/>
      <c r="AU31" s="183" t="s">
        <v>297</v>
      </c>
      <c r="AV31" s="183"/>
      <c r="AW31" s="183"/>
      <c r="AX31" s="592" t="s">
        <v>298</v>
      </c>
      <c r="AY31" s="593"/>
      <c r="AZ31" s="593"/>
      <c r="BA31" s="593"/>
      <c r="BB31" s="593"/>
      <c r="BC31" s="593"/>
      <c r="BD31" s="593"/>
      <c r="BE31" s="593"/>
      <c r="BF31" s="594"/>
      <c r="BG31" s="650">
        <v>99.2</v>
      </c>
      <c r="BH31" s="627"/>
      <c r="BI31" s="627"/>
      <c r="BJ31" s="627"/>
      <c r="BK31" s="627"/>
      <c r="BL31" s="627"/>
      <c r="BM31" s="601">
        <v>95.8</v>
      </c>
      <c r="BN31" s="651"/>
      <c r="BO31" s="651"/>
      <c r="BP31" s="651"/>
      <c r="BQ31" s="652"/>
      <c r="BR31" s="650">
        <v>98.9</v>
      </c>
      <c r="BS31" s="627"/>
      <c r="BT31" s="627"/>
      <c r="BU31" s="627"/>
      <c r="BV31" s="627"/>
      <c r="BW31" s="627"/>
      <c r="BX31" s="601">
        <v>95.6</v>
      </c>
      <c r="BY31" s="651"/>
      <c r="BZ31" s="651"/>
      <c r="CA31" s="651"/>
      <c r="CB31" s="652"/>
      <c r="CD31" s="658"/>
      <c r="CE31" s="659"/>
      <c r="CF31" s="609" t="s">
        <v>299</v>
      </c>
      <c r="CG31" s="610"/>
      <c r="CH31" s="610"/>
      <c r="CI31" s="610"/>
      <c r="CJ31" s="610"/>
      <c r="CK31" s="610"/>
      <c r="CL31" s="610"/>
      <c r="CM31" s="610"/>
      <c r="CN31" s="610"/>
      <c r="CO31" s="610"/>
      <c r="CP31" s="610"/>
      <c r="CQ31" s="611"/>
      <c r="CR31" s="595">
        <v>165057</v>
      </c>
      <c r="CS31" s="627"/>
      <c r="CT31" s="627"/>
      <c r="CU31" s="627"/>
      <c r="CV31" s="627"/>
      <c r="CW31" s="627"/>
      <c r="CX31" s="627"/>
      <c r="CY31" s="628"/>
      <c r="CZ31" s="629">
        <v>0.9</v>
      </c>
      <c r="DA31" s="630"/>
      <c r="DB31" s="630"/>
      <c r="DC31" s="631"/>
      <c r="DD31" s="604">
        <v>165057</v>
      </c>
      <c r="DE31" s="627"/>
      <c r="DF31" s="627"/>
      <c r="DG31" s="627"/>
      <c r="DH31" s="627"/>
      <c r="DI31" s="627"/>
      <c r="DJ31" s="627"/>
      <c r="DK31" s="628"/>
      <c r="DL31" s="604">
        <v>165057</v>
      </c>
      <c r="DM31" s="627"/>
      <c r="DN31" s="627"/>
      <c r="DO31" s="627"/>
      <c r="DP31" s="627"/>
      <c r="DQ31" s="627"/>
      <c r="DR31" s="627"/>
      <c r="DS31" s="627"/>
      <c r="DT31" s="627"/>
      <c r="DU31" s="627"/>
      <c r="DV31" s="628"/>
      <c r="DW31" s="600">
        <v>1.9</v>
      </c>
      <c r="DX31" s="625"/>
      <c r="DY31" s="625"/>
      <c r="DZ31" s="625"/>
      <c r="EA31" s="625"/>
      <c r="EB31" s="625"/>
      <c r="EC31" s="626"/>
    </row>
    <row r="32" spans="2:133" ht="11.25" customHeight="1" x14ac:dyDescent="0.15">
      <c r="B32" s="592" t="s">
        <v>300</v>
      </c>
      <c r="C32" s="593"/>
      <c r="D32" s="593"/>
      <c r="E32" s="593"/>
      <c r="F32" s="593"/>
      <c r="G32" s="593"/>
      <c r="H32" s="593"/>
      <c r="I32" s="593"/>
      <c r="J32" s="593"/>
      <c r="K32" s="593"/>
      <c r="L32" s="593"/>
      <c r="M32" s="593"/>
      <c r="N32" s="593"/>
      <c r="O32" s="593"/>
      <c r="P32" s="593"/>
      <c r="Q32" s="594"/>
      <c r="R32" s="595">
        <v>383482</v>
      </c>
      <c r="S32" s="596"/>
      <c r="T32" s="596"/>
      <c r="U32" s="596"/>
      <c r="V32" s="596"/>
      <c r="W32" s="596"/>
      <c r="X32" s="596"/>
      <c r="Y32" s="597"/>
      <c r="Z32" s="598">
        <v>2</v>
      </c>
      <c r="AA32" s="598"/>
      <c r="AB32" s="598"/>
      <c r="AC32" s="598"/>
      <c r="AD32" s="599">
        <v>7920</v>
      </c>
      <c r="AE32" s="599"/>
      <c r="AF32" s="599"/>
      <c r="AG32" s="599"/>
      <c r="AH32" s="599"/>
      <c r="AI32" s="599"/>
      <c r="AJ32" s="599"/>
      <c r="AK32" s="599"/>
      <c r="AL32" s="600">
        <v>0.1</v>
      </c>
      <c r="AM32" s="601"/>
      <c r="AN32" s="601"/>
      <c r="AO32" s="602"/>
      <c r="AP32" s="645"/>
      <c r="AQ32" s="646"/>
      <c r="AR32" s="646"/>
      <c r="AS32" s="646"/>
      <c r="AT32" s="649"/>
      <c r="AU32" s="185"/>
      <c r="AV32" s="185"/>
      <c r="AW32" s="185"/>
      <c r="AX32" s="638" t="s">
        <v>301</v>
      </c>
      <c r="AY32" s="639"/>
      <c r="AZ32" s="639"/>
      <c r="BA32" s="639"/>
      <c r="BB32" s="639"/>
      <c r="BC32" s="639"/>
      <c r="BD32" s="639"/>
      <c r="BE32" s="639"/>
      <c r="BF32" s="640"/>
      <c r="BG32" s="662">
        <v>98.8</v>
      </c>
      <c r="BH32" s="663"/>
      <c r="BI32" s="663"/>
      <c r="BJ32" s="663"/>
      <c r="BK32" s="663"/>
      <c r="BL32" s="663"/>
      <c r="BM32" s="664">
        <v>94.2</v>
      </c>
      <c r="BN32" s="663"/>
      <c r="BO32" s="663"/>
      <c r="BP32" s="663"/>
      <c r="BQ32" s="665"/>
      <c r="BR32" s="662">
        <v>98.6</v>
      </c>
      <c r="BS32" s="663"/>
      <c r="BT32" s="663"/>
      <c r="BU32" s="663"/>
      <c r="BV32" s="663"/>
      <c r="BW32" s="663"/>
      <c r="BX32" s="664">
        <v>93.8</v>
      </c>
      <c r="BY32" s="663"/>
      <c r="BZ32" s="663"/>
      <c r="CA32" s="663"/>
      <c r="CB32" s="665"/>
      <c r="CD32" s="660"/>
      <c r="CE32" s="661"/>
      <c r="CF32" s="609" t="s">
        <v>302</v>
      </c>
      <c r="CG32" s="610"/>
      <c r="CH32" s="610"/>
      <c r="CI32" s="610"/>
      <c r="CJ32" s="610"/>
      <c r="CK32" s="610"/>
      <c r="CL32" s="610"/>
      <c r="CM32" s="610"/>
      <c r="CN32" s="610"/>
      <c r="CO32" s="610"/>
      <c r="CP32" s="610"/>
      <c r="CQ32" s="611"/>
      <c r="CR32" s="595" t="s">
        <v>224</v>
      </c>
      <c r="CS32" s="596"/>
      <c r="CT32" s="596"/>
      <c r="CU32" s="596"/>
      <c r="CV32" s="596"/>
      <c r="CW32" s="596"/>
      <c r="CX32" s="596"/>
      <c r="CY32" s="597"/>
      <c r="CZ32" s="629" t="s">
        <v>224</v>
      </c>
      <c r="DA32" s="630"/>
      <c r="DB32" s="630"/>
      <c r="DC32" s="631"/>
      <c r="DD32" s="604" t="s">
        <v>224</v>
      </c>
      <c r="DE32" s="596"/>
      <c r="DF32" s="596"/>
      <c r="DG32" s="596"/>
      <c r="DH32" s="596"/>
      <c r="DI32" s="596"/>
      <c r="DJ32" s="596"/>
      <c r="DK32" s="597"/>
      <c r="DL32" s="604" t="s">
        <v>224</v>
      </c>
      <c r="DM32" s="596"/>
      <c r="DN32" s="596"/>
      <c r="DO32" s="596"/>
      <c r="DP32" s="596"/>
      <c r="DQ32" s="596"/>
      <c r="DR32" s="596"/>
      <c r="DS32" s="596"/>
      <c r="DT32" s="596"/>
      <c r="DU32" s="596"/>
      <c r="DV32" s="597"/>
      <c r="DW32" s="600" t="s">
        <v>224</v>
      </c>
      <c r="DX32" s="625"/>
      <c r="DY32" s="625"/>
      <c r="DZ32" s="625"/>
      <c r="EA32" s="625"/>
      <c r="EB32" s="625"/>
      <c r="EC32" s="626"/>
    </row>
    <row r="33" spans="2:133" ht="11.25" customHeight="1" x14ac:dyDescent="0.15">
      <c r="B33" s="592" t="s">
        <v>303</v>
      </c>
      <c r="C33" s="593"/>
      <c r="D33" s="593"/>
      <c r="E33" s="593"/>
      <c r="F33" s="593"/>
      <c r="G33" s="593"/>
      <c r="H33" s="593"/>
      <c r="I33" s="593"/>
      <c r="J33" s="593"/>
      <c r="K33" s="593"/>
      <c r="L33" s="593"/>
      <c r="M33" s="593"/>
      <c r="N33" s="593"/>
      <c r="O33" s="593"/>
      <c r="P33" s="593"/>
      <c r="Q33" s="594"/>
      <c r="R33" s="595">
        <v>3201917</v>
      </c>
      <c r="S33" s="596"/>
      <c r="T33" s="596"/>
      <c r="U33" s="596"/>
      <c r="V33" s="596"/>
      <c r="W33" s="596"/>
      <c r="X33" s="596"/>
      <c r="Y33" s="597"/>
      <c r="Z33" s="598">
        <v>16.399999999999999</v>
      </c>
      <c r="AA33" s="598"/>
      <c r="AB33" s="598"/>
      <c r="AC33" s="598"/>
      <c r="AD33" s="599" t="s">
        <v>224</v>
      </c>
      <c r="AE33" s="599"/>
      <c r="AF33" s="599"/>
      <c r="AG33" s="599"/>
      <c r="AH33" s="599"/>
      <c r="AI33" s="599"/>
      <c r="AJ33" s="599"/>
      <c r="AK33" s="599"/>
      <c r="AL33" s="600" t="s">
        <v>224</v>
      </c>
      <c r="AM33" s="601"/>
      <c r="AN33" s="601"/>
      <c r="AO33" s="60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09" t="s">
        <v>304</v>
      </c>
      <c r="CE33" s="610"/>
      <c r="CF33" s="610"/>
      <c r="CG33" s="610"/>
      <c r="CH33" s="610"/>
      <c r="CI33" s="610"/>
      <c r="CJ33" s="610"/>
      <c r="CK33" s="610"/>
      <c r="CL33" s="610"/>
      <c r="CM33" s="610"/>
      <c r="CN33" s="610"/>
      <c r="CO33" s="610"/>
      <c r="CP33" s="610"/>
      <c r="CQ33" s="611"/>
      <c r="CR33" s="595">
        <v>6827536</v>
      </c>
      <c r="CS33" s="627"/>
      <c r="CT33" s="627"/>
      <c r="CU33" s="627"/>
      <c r="CV33" s="627"/>
      <c r="CW33" s="627"/>
      <c r="CX33" s="627"/>
      <c r="CY33" s="628"/>
      <c r="CZ33" s="629">
        <v>37.1</v>
      </c>
      <c r="DA33" s="630"/>
      <c r="DB33" s="630"/>
      <c r="DC33" s="631"/>
      <c r="DD33" s="604">
        <v>3917861</v>
      </c>
      <c r="DE33" s="627"/>
      <c r="DF33" s="627"/>
      <c r="DG33" s="627"/>
      <c r="DH33" s="627"/>
      <c r="DI33" s="627"/>
      <c r="DJ33" s="627"/>
      <c r="DK33" s="628"/>
      <c r="DL33" s="604">
        <v>3293407</v>
      </c>
      <c r="DM33" s="627"/>
      <c r="DN33" s="627"/>
      <c r="DO33" s="627"/>
      <c r="DP33" s="627"/>
      <c r="DQ33" s="627"/>
      <c r="DR33" s="627"/>
      <c r="DS33" s="627"/>
      <c r="DT33" s="627"/>
      <c r="DU33" s="627"/>
      <c r="DV33" s="628"/>
      <c r="DW33" s="600">
        <v>38.799999999999997</v>
      </c>
      <c r="DX33" s="625"/>
      <c r="DY33" s="625"/>
      <c r="DZ33" s="625"/>
      <c r="EA33" s="625"/>
      <c r="EB33" s="625"/>
      <c r="EC33" s="626"/>
    </row>
    <row r="34" spans="2:133" ht="11.25" customHeight="1" x14ac:dyDescent="0.15">
      <c r="B34" s="592" t="s">
        <v>305</v>
      </c>
      <c r="C34" s="593"/>
      <c r="D34" s="593"/>
      <c r="E34" s="593"/>
      <c r="F34" s="593"/>
      <c r="G34" s="593"/>
      <c r="H34" s="593"/>
      <c r="I34" s="593"/>
      <c r="J34" s="593"/>
      <c r="K34" s="593"/>
      <c r="L34" s="593"/>
      <c r="M34" s="593"/>
      <c r="N34" s="593"/>
      <c r="O34" s="593"/>
      <c r="P34" s="593"/>
      <c r="Q34" s="594"/>
      <c r="R34" s="595" t="s">
        <v>224</v>
      </c>
      <c r="S34" s="596"/>
      <c r="T34" s="596"/>
      <c r="U34" s="596"/>
      <c r="V34" s="596"/>
      <c r="W34" s="596"/>
      <c r="X34" s="596"/>
      <c r="Y34" s="597"/>
      <c r="Z34" s="598" t="s">
        <v>224</v>
      </c>
      <c r="AA34" s="598"/>
      <c r="AB34" s="598"/>
      <c r="AC34" s="598"/>
      <c r="AD34" s="599" t="s">
        <v>224</v>
      </c>
      <c r="AE34" s="599"/>
      <c r="AF34" s="599"/>
      <c r="AG34" s="599"/>
      <c r="AH34" s="599"/>
      <c r="AI34" s="599"/>
      <c r="AJ34" s="599"/>
      <c r="AK34" s="599"/>
      <c r="AL34" s="600" t="s">
        <v>224</v>
      </c>
      <c r="AM34" s="601"/>
      <c r="AN34" s="601"/>
      <c r="AO34" s="602"/>
      <c r="AP34" s="188"/>
      <c r="AQ34" s="574" t="s">
        <v>306</v>
      </c>
      <c r="AR34" s="575"/>
      <c r="AS34" s="575"/>
      <c r="AT34" s="575"/>
      <c r="AU34" s="575"/>
      <c r="AV34" s="575"/>
      <c r="AW34" s="575"/>
      <c r="AX34" s="575"/>
      <c r="AY34" s="575"/>
      <c r="AZ34" s="575"/>
      <c r="BA34" s="575"/>
      <c r="BB34" s="575"/>
      <c r="BC34" s="575"/>
      <c r="BD34" s="575"/>
      <c r="BE34" s="575"/>
      <c r="BF34" s="576"/>
      <c r="BG34" s="574" t="s">
        <v>307</v>
      </c>
      <c r="BH34" s="575"/>
      <c r="BI34" s="575"/>
      <c r="BJ34" s="575"/>
      <c r="BK34" s="575"/>
      <c r="BL34" s="575"/>
      <c r="BM34" s="575"/>
      <c r="BN34" s="575"/>
      <c r="BO34" s="575"/>
      <c r="BP34" s="575"/>
      <c r="BQ34" s="575"/>
      <c r="BR34" s="575"/>
      <c r="BS34" s="575"/>
      <c r="BT34" s="575"/>
      <c r="BU34" s="575"/>
      <c r="BV34" s="575"/>
      <c r="BW34" s="575"/>
      <c r="BX34" s="575"/>
      <c r="BY34" s="575"/>
      <c r="BZ34" s="575"/>
      <c r="CA34" s="575"/>
      <c r="CB34" s="576"/>
      <c r="CD34" s="609" t="s">
        <v>308</v>
      </c>
      <c r="CE34" s="610"/>
      <c r="CF34" s="610"/>
      <c r="CG34" s="610"/>
      <c r="CH34" s="610"/>
      <c r="CI34" s="610"/>
      <c r="CJ34" s="610"/>
      <c r="CK34" s="610"/>
      <c r="CL34" s="610"/>
      <c r="CM34" s="610"/>
      <c r="CN34" s="610"/>
      <c r="CO34" s="610"/>
      <c r="CP34" s="610"/>
      <c r="CQ34" s="611"/>
      <c r="CR34" s="595">
        <v>2993601</v>
      </c>
      <c r="CS34" s="596"/>
      <c r="CT34" s="596"/>
      <c r="CU34" s="596"/>
      <c r="CV34" s="596"/>
      <c r="CW34" s="596"/>
      <c r="CX34" s="596"/>
      <c r="CY34" s="597"/>
      <c r="CZ34" s="629">
        <v>16.3</v>
      </c>
      <c r="DA34" s="630"/>
      <c r="DB34" s="630"/>
      <c r="DC34" s="631"/>
      <c r="DD34" s="604">
        <v>1247301</v>
      </c>
      <c r="DE34" s="596"/>
      <c r="DF34" s="596"/>
      <c r="DG34" s="596"/>
      <c r="DH34" s="596"/>
      <c r="DI34" s="596"/>
      <c r="DJ34" s="596"/>
      <c r="DK34" s="597"/>
      <c r="DL34" s="604">
        <v>918060</v>
      </c>
      <c r="DM34" s="596"/>
      <c r="DN34" s="596"/>
      <c r="DO34" s="596"/>
      <c r="DP34" s="596"/>
      <c r="DQ34" s="596"/>
      <c r="DR34" s="596"/>
      <c r="DS34" s="596"/>
      <c r="DT34" s="596"/>
      <c r="DU34" s="596"/>
      <c r="DV34" s="597"/>
      <c r="DW34" s="600">
        <v>10.8</v>
      </c>
      <c r="DX34" s="625"/>
      <c r="DY34" s="625"/>
      <c r="DZ34" s="625"/>
      <c r="EA34" s="625"/>
      <c r="EB34" s="625"/>
      <c r="EC34" s="626"/>
    </row>
    <row r="35" spans="2:133" ht="11.25" customHeight="1" x14ac:dyDescent="0.15">
      <c r="B35" s="592" t="s">
        <v>309</v>
      </c>
      <c r="C35" s="593"/>
      <c r="D35" s="593"/>
      <c r="E35" s="593"/>
      <c r="F35" s="593"/>
      <c r="G35" s="593"/>
      <c r="H35" s="593"/>
      <c r="I35" s="593"/>
      <c r="J35" s="593"/>
      <c r="K35" s="593"/>
      <c r="L35" s="593"/>
      <c r="M35" s="593"/>
      <c r="N35" s="593"/>
      <c r="O35" s="593"/>
      <c r="P35" s="593"/>
      <c r="Q35" s="594"/>
      <c r="R35" s="595">
        <v>469517</v>
      </c>
      <c r="S35" s="596"/>
      <c r="T35" s="596"/>
      <c r="U35" s="596"/>
      <c r="V35" s="596"/>
      <c r="W35" s="596"/>
      <c r="X35" s="596"/>
      <c r="Y35" s="597"/>
      <c r="Z35" s="598">
        <v>2.4</v>
      </c>
      <c r="AA35" s="598"/>
      <c r="AB35" s="598"/>
      <c r="AC35" s="598"/>
      <c r="AD35" s="599" t="s">
        <v>224</v>
      </c>
      <c r="AE35" s="599"/>
      <c r="AF35" s="599"/>
      <c r="AG35" s="599"/>
      <c r="AH35" s="599"/>
      <c r="AI35" s="599"/>
      <c r="AJ35" s="599"/>
      <c r="AK35" s="599"/>
      <c r="AL35" s="600" t="s">
        <v>224</v>
      </c>
      <c r="AM35" s="601"/>
      <c r="AN35" s="601"/>
      <c r="AO35" s="602"/>
      <c r="AP35" s="188"/>
      <c r="AQ35" s="606" t="s">
        <v>310</v>
      </c>
      <c r="AR35" s="607"/>
      <c r="AS35" s="607"/>
      <c r="AT35" s="607"/>
      <c r="AU35" s="607"/>
      <c r="AV35" s="607"/>
      <c r="AW35" s="607"/>
      <c r="AX35" s="607"/>
      <c r="AY35" s="608"/>
      <c r="AZ35" s="584">
        <v>1775719</v>
      </c>
      <c r="BA35" s="585"/>
      <c r="BB35" s="585"/>
      <c r="BC35" s="585"/>
      <c r="BD35" s="585"/>
      <c r="BE35" s="585"/>
      <c r="BF35" s="666"/>
      <c r="BG35" s="606" t="s">
        <v>311</v>
      </c>
      <c r="BH35" s="607"/>
      <c r="BI35" s="607"/>
      <c r="BJ35" s="607"/>
      <c r="BK35" s="607"/>
      <c r="BL35" s="607"/>
      <c r="BM35" s="607"/>
      <c r="BN35" s="607"/>
      <c r="BO35" s="607"/>
      <c r="BP35" s="607"/>
      <c r="BQ35" s="607"/>
      <c r="BR35" s="607"/>
      <c r="BS35" s="607"/>
      <c r="BT35" s="607"/>
      <c r="BU35" s="608"/>
      <c r="BV35" s="584">
        <v>15170</v>
      </c>
      <c r="BW35" s="585"/>
      <c r="BX35" s="585"/>
      <c r="BY35" s="585"/>
      <c r="BZ35" s="585"/>
      <c r="CA35" s="585"/>
      <c r="CB35" s="666"/>
      <c r="CD35" s="609" t="s">
        <v>312</v>
      </c>
      <c r="CE35" s="610"/>
      <c r="CF35" s="610"/>
      <c r="CG35" s="610"/>
      <c r="CH35" s="610"/>
      <c r="CI35" s="610"/>
      <c r="CJ35" s="610"/>
      <c r="CK35" s="610"/>
      <c r="CL35" s="610"/>
      <c r="CM35" s="610"/>
      <c r="CN35" s="610"/>
      <c r="CO35" s="610"/>
      <c r="CP35" s="610"/>
      <c r="CQ35" s="611"/>
      <c r="CR35" s="595">
        <v>69632</v>
      </c>
      <c r="CS35" s="627"/>
      <c r="CT35" s="627"/>
      <c r="CU35" s="627"/>
      <c r="CV35" s="627"/>
      <c r="CW35" s="627"/>
      <c r="CX35" s="627"/>
      <c r="CY35" s="628"/>
      <c r="CZ35" s="629">
        <v>0.4</v>
      </c>
      <c r="DA35" s="630"/>
      <c r="DB35" s="630"/>
      <c r="DC35" s="631"/>
      <c r="DD35" s="604">
        <v>46036</v>
      </c>
      <c r="DE35" s="627"/>
      <c r="DF35" s="627"/>
      <c r="DG35" s="627"/>
      <c r="DH35" s="627"/>
      <c r="DI35" s="627"/>
      <c r="DJ35" s="627"/>
      <c r="DK35" s="628"/>
      <c r="DL35" s="604">
        <v>45227</v>
      </c>
      <c r="DM35" s="627"/>
      <c r="DN35" s="627"/>
      <c r="DO35" s="627"/>
      <c r="DP35" s="627"/>
      <c r="DQ35" s="627"/>
      <c r="DR35" s="627"/>
      <c r="DS35" s="627"/>
      <c r="DT35" s="627"/>
      <c r="DU35" s="627"/>
      <c r="DV35" s="628"/>
      <c r="DW35" s="600">
        <v>0.5</v>
      </c>
      <c r="DX35" s="625"/>
      <c r="DY35" s="625"/>
      <c r="DZ35" s="625"/>
      <c r="EA35" s="625"/>
      <c r="EB35" s="625"/>
      <c r="EC35" s="626"/>
    </row>
    <row r="36" spans="2:133" ht="11.25" customHeight="1" x14ac:dyDescent="0.15">
      <c r="B36" s="638" t="s">
        <v>313</v>
      </c>
      <c r="C36" s="639"/>
      <c r="D36" s="639"/>
      <c r="E36" s="639"/>
      <c r="F36" s="639"/>
      <c r="G36" s="639"/>
      <c r="H36" s="639"/>
      <c r="I36" s="639"/>
      <c r="J36" s="639"/>
      <c r="K36" s="639"/>
      <c r="L36" s="639"/>
      <c r="M36" s="639"/>
      <c r="N36" s="639"/>
      <c r="O36" s="639"/>
      <c r="P36" s="639"/>
      <c r="Q36" s="640"/>
      <c r="R36" s="667">
        <v>19485647</v>
      </c>
      <c r="S36" s="668"/>
      <c r="T36" s="668"/>
      <c r="U36" s="668"/>
      <c r="V36" s="668"/>
      <c r="W36" s="668"/>
      <c r="X36" s="668"/>
      <c r="Y36" s="669"/>
      <c r="Z36" s="670">
        <v>100</v>
      </c>
      <c r="AA36" s="670"/>
      <c r="AB36" s="670"/>
      <c r="AC36" s="670"/>
      <c r="AD36" s="671">
        <v>8015466</v>
      </c>
      <c r="AE36" s="671"/>
      <c r="AF36" s="671"/>
      <c r="AG36" s="671"/>
      <c r="AH36" s="671"/>
      <c r="AI36" s="671"/>
      <c r="AJ36" s="671"/>
      <c r="AK36" s="671"/>
      <c r="AL36" s="672">
        <v>100</v>
      </c>
      <c r="AM36" s="664"/>
      <c r="AN36" s="664"/>
      <c r="AO36" s="673"/>
      <c r="AQ36" s="674" t="s">
        <v>314</v>
      </c>
      <c r="AR36" s="675"/>
      <c r="AS36" s="675"/>
      <c r="AT36" s="675"/>
      <c r="AU36" s="675"/>
      <c r="AV36" s="675"/>
      <c r="AW36" s="675"/>
      <c r="AX36" s="675"/>
      <c r="AY36" s="676"/>
      <c r="AZ36" s="595">
        <v>236143</v>
      </c>
      <c r="BA36" s="596"/>
      <c r="BB36" s="596"/>
      <c r="BC36" s="596"/>
      <c r="BD36" s="627"/>
      <c r="BE36" s="627"/>
      <c r="BF36" s="652"/>
      <c r="BG36" s="609" t="s">
        <v>315</v>
      </c>
      <c r="BH36" s="610"/>
      <c r="BI36" s="610"/>
      <c r="BJ36" s="610"/>
      <c r="BK36" s="610"/>
      <c r="BL36" s="610"/>
      <c r="BM36" s="610"/>
      <c r="BN36" s="610"/>
      <c r="BO36" s="610"/>
      <c r="BP36" s="610"/>
      <c r="BQ36" s="610"/>
      <c r="BR36" s="610"/>
      <c r="BS36" s="610"/>
      <c r="BT36" s="610"/>
      <c r="BU36" s="611"/>
      <c r="BV36" s="595">
        <v>-72647</v>
      </c>
      <c r="BW36" s="596"/>
      <c r="BX36" s="596"/>
      <c r="BY36" s="596"/>
      <c r="BZ36" s="596"/>
      <c r="CA36" s="596"/>
      <c r="CB36" s="605"/>
      <c r="CD36" s="609" t="s">
        <v>316</v>
      </c>
      <c r="CE36" s="610"/>
      <c r="CF36" s="610"/>
      <c r="CG36" s="610"/>
      <c r="CH36" s="610"/>
      <c r="CI36" s="610"/>
      <c r="CJ36" s="610"/>
      <c r="CK36" s="610"/>
      <c r="CL36" s="610"/>
      <c r="CM36" s="610"/>
      <c r="CN36" s="610"/>
      <c r="CO36" s="610"/>
      <c r="CP36" s="610"/>
      <c r="CQ36" s="611"/>
      <c r="CR36" s="595">
        <v>1749001</v>
      </c>
      <c r="CS36" s="596"/>
      <c r="CT36" s="596"/>
      <c r="CU36" s="596"/>
      <c r="CV36" s="596"/>
      <c r="CW36" s="596"/>
      <c r="CX36" s="596"/>
      <c r="CY36" s="597"/>
      <c r="CZ36" s="629">
        <v>9.5</v>
      </c>
      <c r="DA36" s="630"/>
      <c r="DB36" s="630"/>
      <c r="DC36" s="631"/>
      <c r="DD36" s="604">
        <v>1361622</v>
      </c>
      <c r="DE36" s="596"/>
      <c r="DF36" s="596"/>
      <c r="DG36" s="596"/>
      <c r="DH36" s="596"/>
      <c r="DI36" s="596"/>
      <c r="DJ36" s="596"/>
      <c r="DK36" s="597"/>
      <c r="DL36" s="604">
        <v>1160330</v>
      </c>
      <c r="DM36" s="596"/>
      <c r="DN36" s="596"/>
      <c r="DO36" s="596"/>
      <c r="DP36" s="596"/>
      <c r="DQ36" s="596"/>
      <c r="DR36" s="596"/>
      <c r="DS36" s="596"/>
      <c r="DT36" s="596"/>
      <c r="DU36" s="596"/>
      <c r="DV36" s="597"/>
      <c r="DW36" s="600">
        <v>13.7</v>
      </c>
      <c r="DX36" s="625"/>
      <c r="DY36" s="625"/>
      <c r="DZ36" s="625"/>
      <c r="EA36" s="625"/>
      <c r="EB36" s="625"/>
      <c r="EC36" s="626"/>
    </row>
    <row r="37" spans="2:133" ht="11.25" customHeight="1" x14ac:dyDescent="0.15">
      <c r="AQ37" s="674" t="s">
        <v>317</v>
      </c>
      <c r="AR37" s="675"/>
      <c r="AS37" s="675"/>
      <c r="AT37" s="675"/>
      <c r="AU37" s="675"/>
      <c r="AV37" s="675"/>
      <c r="AW37" s="675"/>
      <c r="AX37" s="675"/>
      <c r="AY37" s="676"/>
      <c r="AZ37" s="595">
        <v>25200</v>
      </c>
      <c r="BA37" s="596"/>
      <c r="BB37" s="596"/>
      <c r="BC37" s="596"/>
      <c r="BD37" s="627"/>
      <c r="BE37" s="627"/>
      <c r="BF37" s="652"/>
      <c r="BG37" s="609" t="s">
        <v>318</v>
      </c>
      <c r="BH37" s="610"/>
      <c r="BI37" s="610"/>
      <c r="BJ37" s="610"/>
      <c r="BK37" s="610"/>
      <c r="BL37" s="610"/>
      <c r="BM37" s="610"/>
      <c r="BN37" s="610"/>
      <c r="BO37" s="610"/>
      <c r="BP37" s="610"/>
      <c r="BQ37" s="610"/>
      <c r="BR37" s="610"/>
      <c r="BS37" s="610"/>
      <c r="BT37" s="610"/>
      <c r="BU37" s="611"/>
      <c r="BV37" s="595">
        <v>5526</v>
      </c>
      <c r="BW37" s="596"/>
      <c r="BX37" s="596"/>
      <c r="BY37" s="596"/>
      <c r="BZ37" s="596"/>
      <c r="CA37" s="596"/>
      <c r="CB37" s="605"/>
      <c r="CD37" s="609" t="s">
        <v>319</v>
      </c>
      <c r="CE37" s="610"/>
      <c r="CF37" s="610"/>
      <c r="CG37" s="610"/>
      <c r="CH37" s="610"/>
      <c r="CI37" s="610"/>
      <c r="CJ37" s="610"/>
      <c r="CK37" s="610"/>
      <c r="CL37" s="610"/>
      <c r="CM37" s="610"/>
      <c r="CN37" s="610"/>
      <c r="CO37" s="610"/>
      <c r="CP37" s="610"/>
      <c r="CQ37" s="611"/>
      <c r="CR37" s="595">
        <v>729734</v>
      </c>
      <c r="CS37" s="627"/>
      <c r="CT37" s="627"/>
      <c r="CU37" s="627"/>
      <c r="CV37" s="627"/>
      <c r="CW37" s="627"/>
      <c r="CX37" s="627"/>
      <c r="CY37" s="628"/>
      <c r="CZ37" s="629">
        <v>4</v>
      </c>
      <c r="DA37" s="630"/>
      <c r="DB37" s="630"/>
      <c r="DC37" s="631"/>
      <c r="DD37" s="604">
        <v>729734</v>
      </c>
      <c r="DE37" s="627"/>
      <c r="DF37" s="627"/>
      <c r="DG37" s="627"/>
      <c r="DH37" s="627"/>
      <c r="DI37" s="627"/>
      <c r="DJ37" s="627"/>
      <c r="DK37" s="628"/>
      <c r="DL37" s="604">
        <v>695746</v>
      </c>
      <c r="DM37" s="627"/>
      <c r="DN37" s="627"/>
      <c r="DO37" s="627"/>
      <c r="DP37" s="627"/>
      <c r="DQ37" s="627"/>
      <c r="DR37" s="627"/>
      <c r="DS37" s="627"/>
      <c r="DT37" s="627"/>
      <c r="DU37" s="627"/>
      <c r="DV37" s="628"/>
      <c r="DW37" s="600">
        <v>8.1999999999999993</v>
      </c>
      <c r="DX37" s="625"/>
      <c r="DY37" s="625"/>
      <c r="DZ37" s="625"/>
      <c r="EA37" s="625"/>
      <c r="EB37" s="625"/>
      <c r="EC37" s="626"/>
    </row>
    <row r="38" spans="2:133" ht="11.25" customHeight="1" x14ac:dyDescent="0.15">
      <c r="AQ38" s="674" t="s">
        <v>320</v>
      </c>
      <c r="AR38" s="675"/>
      <c r="AS38" s="675"/>
      <c r="AT38" s="675"/>
      <c r="AU38" s="675"/>
      <c r="AV38" s="675"/>
      <c r="AW38" s="675"/>
      <c r="AX38" s="675"/>
      <c r="AY38" s="676"/>
      <c r="AZ38" s="595">
        <v>15467</v>
      </c>
      <c r="BA38" s="596"/>
      <c r="BB38" s="596"/>
      <c r="BC38" s="596"/>
      <c r="BD38" s="627"/>
      <c r="BE38" s="627"/>
      <c r="BF38" s="652"/>
      <c r="BG38" s="609" t="s">
        <v>321</v>
      </c>
      <c r="BH38" s="610"/>
      <c r="BI38" s="610"/>
      <c r="BJ38" s="610"/>
      <c r="BK38" s="610"/>
      <c r="BL38" s="610"/>
      <c r="BM38" s="610"/>
      <c r="BN38" s="610"/>
      <c r="BO38" s="610"/>
      <c r="BP38" s="610"/>
      <c r="BQ38" s="610"/>
      <c r="BR38" s="610"/>
      <c r="BS38" s="610"/>
      <c r="BT38" s="610"/>
      <c r="BU38" s="611"/>
      <c r="BV38" s="595">
        <v>9745</v>
      </c>
      <c r="BW38" s="596"/>
      <c r="BX38" s="596"/>
      <c r="BY38" s="596"/>
      <c r="BZ38" s="596"/>
      <c r="CA38" s="596"/>
      <c r="CB38" s="605"/>
      <c r="CD38" s="609" t="s">
        <v>322</v>
      </c>
      <c r="CE38" s="610"/>
      <c r="CF38" s="610"/>
      <c r="CG38" s="610"/>
      <c r="CH38" s="610"/>
      <c r="CI38" s="610"/>
      <c r="CJ38" s="610"/>
      <c r="CK38" s="610"/>
      <c r="CL38" s="610"/>
      <c r="CM38" s="610"/>
      <c r="CN38" s="610"/>
      <c r="CO38" s="610"/>
      <c r="CP38" s="610"/>
      <c r="CQ38" s="611"/>
      <c r="CR38" s="595">
        <v>1538926</v>
      </c>
      <c r="CS38" s="596"/>
      <c r="CT38" s="596"/>
      <c r="CU38" s="596"/>
      <c r="CV38" s="596"/>
      <c r="CW38" s="596"/>
      <c r="CX38" s="596"/>
      <c r="CY38" s="597"/>
      <c r="CZ38" s="629">
        <v>8.4</v>
      </c>
      <c r="DA38" s="630"/>
      <c r="DB38" s="630"/>
      <c r="DC38" s="631"/>
      <c r="DD38" s="604">
        <v>1258317</v>
      </c>
      <c r="DE38" s="596"/>
      <c r="DF38" s="596"/>
      <c r="DG38" s="596"/>
      <c r="DH38" s="596"/>
      <c r="DI38" s="596"/>
      <c r="DJ38" s="596"/>
      <c r="DK38" s="597"/>
      <c r="DL38" s="604">
        <v>1169790</v>
      </c>
      <c r="DM38" s="596"/>
      <c r="DN38" s="596"/>
      <c r="DO38" s="596"/>
      <c r="DP38" s="596"/>
      <c r="DQ38" s="596"/>
      <c r="DR38" s="596"/>
      <c r="DS38" s="596"/>
      <c r="DT38" s="596"/>
      <c r="DU38" s="596"/>
      <c r="DV38" s="597"/>
      <c r="DW38" s="600">
        <v>13.8</v>
      </c>
      <c r="DX38" s="625"/>
      <c r="DY38" s="625"/>
      <c r="DZ38" s="625"/>
      <c r="EA38" s="625"/>
      <c r="EB38" s="625"/>
      <c r="EC38" s="626"/>
    </row>
    <row r="39" spans="2:133" ht="11.25" customHeight="1" x14ac:dyDescent="0.15">
      <c r="AQ39" s="674" t="s">
        <v>323</v>
      </c>
      <c r="AR39" s="675"/>
      <c r="AS39" s="675"/>
      <c r="AT39" s="675"/>
      <c r="AU39" s="675"/>
      <c r="AV39" s="675"/>
      <c r="AW39" s="675"/>
      <c r="AX39" s="675"/>
      <c r="AY39" s="676"/>
      <c r="AZ39" s="595" t="s">
        <v>324</v>
      </c>
      <c r="BA39" s="596"/>
      <c r="BB39" s="596"/>
      <c r="BC39" s="596"/>
      <c r="BD39" s="627"/>
      <c r="BE39" s="627"/>
      <c r="BF39" s="652"/>
      <c r="BG39" s="680" t="s">
        <v>325</v>
      </c>
      <c r="BH39" s="681"/>
      <c r="BI39" s="681"/>
      <c r="BJ39" s="681"/>
      <c r="BK39" s="681"/>
      <c r="BL39" s="189"/>
      <c r="BM39" s="610" t="s">
        <v>326</v>
      </c>
      <c r="BN39" s="610"/>
      <c r="BO39" s="610"/>
      <c r="BP39" s="610"/>
      <c r="BQ39" s="610"/>
      <c r="BR39" s="610"/>
      <c r="BS39" s="610"/>
      <c r="BT39" s="610"/>
      <c r="BU39" s="611"/>
      <c r="BV39" s="595">
        <v>76</v>
      </c>
      <c r="BW39" s="596"/>
      <c r="BX39" s="596"/>
      <c r="BY39" s="596"/>
      <c r="BZ39" s="596"/>
      <c r="CA39" s="596"/>
      <c r="CB39" s="605"/>
      <c r="CD39" s="609" t="s">
        <v>327</v>
      </c>
      <c r="CE39" s="610"/>
      <c r="CF39" s="610"/>
      <c r="CG39" s="610"/>
      <c r="CH39" s="610"/>
      <c r="CI39" s="610"/>
      <c r="CJ39" s="610"/>
      <c r="CK39" s="610"/>
      <c r="CL39" s="610"/>
      <c r="CM39" s="610"/>
      <c r="CN39" s="610"/>
      <c r="CO39" s="610"/>
      <c r="CP39" s="610"/>
      <c r="CQ39" s="611"/>
      <c r="CR39" s="595">
        <v>272776</v>
      </c>
      <c r="CS39" s="627"/>
      <c r="CT39" s="627"/>
      <c r="CU39" s="627"/>
      <c r="CV39" s="627"/>
      <c r="CW39" s="627"/>
      <c r="CX39" s="627"/>
      <c r="CY39" s="628"/>
      <c r="CZ39" s="629">
        <v>1.5</v>
      </c>
      <c r="DA39" s="630"/>
      <c r="DB39" s="630"/>
      <c r="DC39" s="631"/>
      <c r="DD39" s="604">
        <v>4585</v>
      </c>
      <c r="DE39" s="627"/>
      <c r="DF39" s="627"/>
      <c r="DG39" s="627"/>
      <c r="DH39" s="627"/>
      <c r="DI39" s="627"/>
      <c r="DJ39" s="627"/>
      <c r="DK39" s="628"/>
      <c r="DL39" s="604" t="s">
        <v>324</v>
      </c>
      <c r="DM39" s="627"/>
      <c r="DN39" s="627"/>
      <c r="DO39" s="627"/>
      <c r="DP39" s="627"/>
      <c r="DQ39" s="627"/>
      <c r="DR39" s="627"/>
      <c r="DS39" s="627"/>
      <c r="DT39" s="627"/>
      <c r="DU39" s="627"/>
      <c r="DV39" s="628"/>
      <c r="DW39" s="600" t="s">
        <v>324</v>
      </c>
      <c r="DX39" s="625"/>
      <c r="DY39" s="625"/>
      <c r="DZ39" s="625"/>
      <c r="EA39" s="625"/>
      <c r="EB39" s="625"/>
      <c r="EC39" s="62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74" t="s">
        <v>328</v>
      </c>
      <c r="AR40" s="675"/>
      <c r="AS40" s="675"/>
      <c r="AT40" s="675"/>
      <c r="AU40" s="675"/>
      <c r="AV40" s="675"/>
      <c r="AW40" s="675"/>
      <c r="AX40" s="675"/>
      <c r="AY40" s="676"/>
      <c r="AZ40" s="595">
        <v>375224</v>
      </c>
      <c r="BA40" s="596"/>
      <c r="BB40" s="596"/>
      <c r="BC40" s="596"/>
      <c r="BD40" s="627"/>
      <c r="BE40" s="627"/>
      <c r="BF40" s="652"/>
      <c r="BG40" s="680"/>
      <c r="BH40" s="681"/>
      <c r="BI40" s="681"/>
      <c r="BJ40" s="681"/>
      <c r="BK40" s="681"/>
      <c r="BL40" s="189"/>
      <c r="BM40" s="610" t="s">
        <v>329</v>
      </c>
      <c r="BN40" s="610"/>
      <c r="BO40" s="610"/>
      <c r="BP40" s="610"/>
      <c r="BQ40" s="610"/>
      <c r="BR40" s="610"/>
      <c r="BS40" s="610"/>
      <c r="BT40" s="610"/>
      <c r="BU40" s="611"/>
      <c r="BV40" s="595">
        <v>160</v>
      </c>
      <c r="BW40" s="596"/>
      <c r="BX40" s="596"/>
      <c r="BY40" s="596"/>
      <c r="BZ40" s="596"/>
      <c r="CA40" s="596"/>
      <c r="CB40" s="605"/>
      <c r="CD40" s="609" t="s">
        <v>330</v>
      </c>
      <c r="CE40" s="610"/>
      <c r="CF40" s="610"/>
      <c r="CG40" s="610"/>
      <c r="CH40" s="610"/>
      <c r="CI40" s="610"/>
      <c r="CJ40" s="610"/>
      <c r="CK40" s="610"/>
      <c r="CL40" s="610"/>
      <c r="CM40" s="610"/>
      <c r="CN40" s="610"/>
      <c r="CO40" s="610"/>
      <c r="CP40" s="610"/>
      <c r="CQ40" s="611"/>
      <c r="CR40" s="595">
        <v>203600</v>
      </c>
      <c r="CS40" s="596"/>
      <c r="CT40" s="596"/>
      <c r="CU40" s="596"/>
      <c r="CV40" s="596"/>
      <c r="CW40" s="596"/>
      <c r="CX40" s="596"/>
      <c r="CY40" s="597"/>
      <c r="CZ40" s="629">
        <v>1.1000000000000001</v>
      </c>
      <c r="DA40" s="630"/>
      <c r="DB40" s="630"/>
      <c r="DC40" s="631"/>
      <c r="DD40" s="604" t="s">
        <v>324</v>
      </c>
      <c r="DE40" s="596"/>
      <c r="DF40" s="596"/>
      <c r="DG40" s="596"/>
      <c r="DH40" s="596"/>
      <c r="DI40" s="596"/>
      <c r="DJ40" s="596"/>
      <c r="DK40" s="597"/>
      <c r="DL40" s="604" t="s">
        <v>324</v>
      </c>
      <c r="DM40" s="596"/>
      <c r="DN40" s="596"/>
      <c r="DO40" s="596"/>
      <c r="DP40" s="596"/>
      <c r="DQ40" s="596"/>
      <c r="DR40" s="596"/>
      <c r="DS40" s="596"/>
      <c r="DT40" s="596"/>
      <c r="DU40" s="596"/>
      <c r="DV40" s="597"/>
      <c r="DW40" s="600" t="s">
        <v>324</v>
      </c>
      <c r="DX40" s="625"/>
      <c r="DY40" s="625"/>
      <c r="DZ40" s="625"/>
      <c r="EA40" s="625"/>
      <c r="EB40" s="625"/>
      <c r="EC40" s="62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15" t="s">
        <v>331</v>
      </c>
      <c r="AR41" s="616"/>
      <c r="AS41" s="616"/>
      <c r="AT41" s="616"/>
      <c r="AU41" s="616"/>
      <c r="AV41" s="616"/>
      <c r="AW41" s="616"/>
      <c r="AX41" s="616"/>
      <c r="AY41" s="617"/>
      <c r="AZ41" s="667">
        <v>1123685</v>
      </c>
      <c r="BA41" s="668"/>
      <c r="BB41" s="668"/>
      <c r="BC41" s="668"/>
      <c r="BD41" s="663"/>
      <c r="BE41" s="663"/>
      <c r="BF41" s="665"/>
      <c r="BG41" s="682"/>
      <c r="BH41" s="683"/>
      <c r="BI41" s="683"/>
      <c r="BJ41" s="683"/>
      <c r="BK41" s="683"/>
      <c r="BL41" s="191"/>
      <c r="BM41" s="616" t="s">
        <v>332</v>
      </c>
      <c r="BN41" s="616"/>
      <c r="BO41" s="616"/>
      <c r="BP41" s="616"/>
      <c r="BQ41" s="616"/>
      <c r="BR41" s="616"/>
      <c r="BS41" s="616"/>
      <c r="BT41" s="616"/>
      <c r="BU41" s="617"/>
      <c r="BV41" s="667">
        <v>338</v>
      </c>
      <c r="BW41" s="668"/>
      <c r="BX41" s="668"/>
      <c r="BY41" s="668"/>
      <c r="BZ41" s="668"/>
      <c r="CA41" s="668"/>
      <c r="CB41" s="677"/>
      <c r="CD41" s="609" t="s">
        <v>333</v>
      </c>
      <c r="CE41" s="610"/>
      <c r="CF41" s="610"/>
      <c r="CG41" s="610"/>
      <c r="CH41" s="610"/>
      <c r="CI41" s="610"/>
      <c r="CJ41" s="610"/>
      <c r="CK41" s="610"/>
      <c r="CL41" s="610"/>
      <c r="CM41" s="610"/>
      <c r="CN41" s="610"/>
      <c r="CO41" s="610"/>
      <c r="CP41" s="610"/>
      <c r="CQ41" s="611"/>
      <c r="CR41" s="595" t="s">
        <v>334</v>
      </c>
      <c r="CS41" s="627"/>
      <c r="CT41" s="627"/>
      <c r="CU41" s="627"/>
      <c r="CV41" s="627"/>
      <c r="CW41" s="627"/>
      <c r="CX41" s="627"/>
      <c r="CY41" s="628"/>
      <c r="CZ41" s="629" t="s">
        <v>334</v>
      </c>
      <c r="DA41" s="630"/>
      <c r="DB41" s="630"/>
      <c r="DC41" s="631"/>
      <c r="DD41" s="604" t="s">
        <v>334</v>
      </c>
      <c r="DE41" s="627"/>
      <c r="DF41" s="627"/>
      <c r="DG41" s="627"/>
      <c r="DH41" s="627"/>
      <c r="DI41" s="627"/>
      <c r="DJ41" s="627"/>
      <c r="DK41" s="628"/>
      <c r="DL41" s="684"/>
      <c r="DM41" s="685"/>
      <c r="DN41" s="685"/>
      <c r="DO41" s="685"/>
      <c r="DP41" s="685"/>
      <c r="DQ41" s="685"/>
      <c r="DR41" s="685"/>
      <c r="DS41" s="685"/>
      <c r="DT41" s="685"/>
      <c r="DU41" s="685"/>
      <c r="DV41" s="686"/>
      <c r="DW41" s="687"/>
      <c r="DX41" s="688"/>
      <c r="DY41" s="688"/>
      <c r="DZ41" s="688"/>
      <c r="EA41" s="688"/>
      <c r="EB41" s="688"/>
      <c r="EC41" s="689"/>
    </row>
    <row r="42" spans="2:133" ht="11.25" customHeight="1" x14ac:dyDescent="0.15">
      <c r="B42" s="183" t="s">
        <v>335</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92" t="s">
        <v>336</v>
      </c>
      <c r="CE42" s="593"/>
      <c r="CF42" s="593"/>
      <c r="CG42" s="593"/>
      <c r="CH42" s="593"/>
      <c r="CI42" s="593"/>
      <c r="CJ42" s="593"/>
      <c r="CK42" s="593"/>
      <c r="CL42" s="593"/>
      <c r="CM42" s="593"/>
      <c r="CN42" s="593"/>
      <c r="CO42" s="593"/>
      <c r="CP42" s="593"/>
      <c r="CQ42" s="594"/>
      <c r="CR42" s="595">
        <v>3214842</v>
      </c>
      <c r="CS42" s="596"/>
      <c r="CT42" s="596"/>
      <c r="CU42" s="596"/>
      <c r="CV42" s="596"/>
      <c r="CW42" s="596"/>
      <c r="CX42" s="596"/>
      <c r="CY42" s="597"/>
      <c r="CZ42" s="629">
        <v>17.5</v>
      </c>
      <c r="DA42" s="678"/>
      <c r="DB42" s="678"/>
      <c r="DC42" s="679"/>
      <c r="DD42" s="604">
        <v>343065</v>
      </c>
      <c r="DE42" s="596"/>
      <c r="DF42" s="596"/>
      <c r="DG42" s="596"/>
      <c r="DH42" s="596"/>
      <c r="DI42" s="596"/>
      <c r="DJ42" s="596"/>
      <c r="DK42" s="597"/>
      <c r="DL42" s="684"/>
      <c r="DM42" s="685"/>
      <c r="DN42" s="685"/>
      <c r="DO42" s="685"/>
      <c r="DP42" s="685"/>
      <c r="DQ42" s="685"/>
      <c r="DR42" s="685"/>
      <c r="DS42" s="685"/>
      <c r="DT42" s="685"/>
      <c r="DU42" s="685"/>
      <c r="DV42" s="686"/>
      <c r="DW42" s="687"/>
      <c r="DX42" s="688"/>
      <c r="DY42" s="688"/>
      <c r="DZ42" s="688"/>
      <c r="EA42" s="688"/>
      <c r="EB42" s="688"/>
      <c r="EC42" s="689"/>
    </row>
    <row r="43" spans="2:133" ht="11.25" customHeight="1" x14ac:dyDescent="0.15">
      <c r="B43" s="193" t="s">
        <v>337</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92" t="s">
        <v>338</v>
      </c>
      <c r="CE43" s="593"/>
      <c r="CF43" s="593"/>
      <c r="CG43" s="593"/>
      <c r="CH43" s="593"/>
      <c r="CI43" s="593"/>
      <c r="CJ43" s="593"/>
      <c r="CK43" s="593"/>
      <c r="CL43" s="593"/>
      <c r="CM43" s="593"/>
      <c r="CN43" s="593"/>
      <c r="CO43" s="593"/>
      <c r="CP43" s="593"/>
      <c r="CQ43" s="594"/>
      <c r="CR43" s="595">
        <v>80897</v>
      </c>
      <c r="CS43" s="627"/>
      <c r="CT43" s="627"/>
      <c r="CU43" s="627"/>
      <c r="CV43" s="627"/>
      <c r="CW43" s="627"/>
      <c r="CX43" s="627"/>
      <c r="CY43" s="628"/>
      <c r="CZ43" s="629">
        <v>0.4</v>
      </c>
      <c r="DA43" s="630"/>
      <c r="DB43" s="630"/>
      <c r="DC43" s="631"/>
      <c r="DD43" s="604">
        <v>80897</v>
      </c>
      <c r="DE43" s="627"/>
      <c r="DF43" s="627"/>
      <c r="DG43" s="627"/>
      <c r="DH43" s="627"/>
      <c r="DI43" s="627"/>
      <c r="DJ43" s="627"/>
      <c r="DK43" s="628"/>
      <c r="DL43" s="684"/>
      <c r="DM43" s="685"/>
      <c r="DN43" s="685"/>
      <c r="DO43" s="685"/>
      <c r="DP43" s="685"/>
      <c r="DQ43" s="685"/>
      <c r="DR43" s="685"/>
      <c r="DS43" s="685"/>
      <c r="DT43" s="685"/>
      <c r="DU43" s="685"/>
      <c r="DV43" s="686"/>
      <c r="DW43" s="687"/>
      <c r="DX43" s="688"/>
      <c r="DY43" s="688"/>
      <c r="DZ43" s="688"/>
      <c r="EA43" s="688"/>
      <c r="EB43" s="688"/>
      <c r="EC43" s="689"/>
    </row>
    <row r="44" spans="2:133" ht="11.25" customHeight="1" x14ac:dyDescent="0.15">
      <c r="B44" s="194" t="s">
        <v>339</v>
      </c>
      <c r="CD44" s="701" t="s">
        <v>291</v>
      </c>
      <c r="CE44" s="702"/>
      <c r="CF44" s="592" t="s">
        <v>340</v>
      </c>
      <c r="CG44" s="593"/>
      <c r="CH44" s="593"/>
      <c r="CI44" s="593"/>
      <c r="CJ44" s="593"/>
      <c r="CK44" s="593"/>
      <c r="CL44" s="593"/>
      <c r="CM44" s="593"/>
      <c r="CN44" s="593"/>
      <c r="CO44" s="593"/>
      <c r="CP44" s="593"/>
      <c r="CQ44" s="594"/>
      <c r="CR44" s="595">
        <v>1587811</v>
      </c>
      <c r="CS44" s="596"/>
      <c r="CT44" s="596"/>
      <c r="CU44" s="596"/>
      <c r="CV44" s="596"/>
      <c r="CW44" s="596"/>
      <c r="CX44" s="596"/>
      <c r="CY44" s="597"/>
      <c r="CZ44" s="629">
        <v>8.6</v>
      </c>
      <c r="DA44" s="678"/>
      <c r="DB44" s="678"/>
      <c r="DC44" s="679"/>
      <c r="DD44" s="604">
        <v>182794</v>
      </c>
      <c r="DE44" s="596"/>
      <c r="DF44" s="596"/>
      <c r="DG44" s="596"/>
      <c r="DH44" s="596"/>
      <c r="DI44" s="596"/>
      <c r="DJ44" s="596"/>
      <c r="DK44" s="597"/>
      <c r="DL44" s="684"/>
      <c r="DM44" s="685"/>
      <c r="DN44" s="685"/>
      <c r="DO44" s="685"/>
      <c r="DP44" s="685"/>
      <c r="DQ44" s="685"/>
      <c r="DR44" s="685"/>
      <c r="DS44" s="685"/>
      <c r="DT44" s="685"/>
      <c r="DU44" s="685"/>
      <c r="DV44" s="686"/>
      <c r="DW44" s="687"/>
      <c r="DX44" s="688"/>
      <c r="DY44" s="688"/>
      <c r="DZ44" s="688"/>
      <c r="EA44" s="688"/>
      <c r="EB44" s="688"/>
      <c r="EC44" s="689"/>
    </row>
    <row r="45" spans="2:133" ht="11.25" customHeight="1" x14ac:dyDescent="0.15">
      <c r="CD45" s="703"/>
      <c r="CE45" s="704"/>
      <c r="CF45" s="592" t="s">
        <v>341</v>
      </c>
      <c r="CG45" s="593"/>
      <c r="CH45" s="593"/>
      <c r="CI45" s="593"/>
      <c r="CJ45" s="593"/>
      <c r="CK45" s="593"/>
      <c r="CL45" s="593"/>
      <c r="CM45" s="593"/>
      <c r="CN45" s="593"/>
      <c r="CO45" s="593"/>
      <c r="CP45" s="593"/>
      <c r="CQ45" s="594"/>
      <c r="CR45" s="595">
        <v>901799</v>
      </c>
      <c r="CS45" s="627"/>
      <c r="CT45" s="627"/>
      <c r="CU45" s="627"/>
      <c r="CV45" s="627"/>
      <c r="CW45" s="627"/>
      <c r="CX45" s="627"/>
      <c r="CY45" s="628"/>
      <c r="CZ45" s="629">
        <v>4.9000000000000004</v>
      </c>
      <c r="DA45" s="630"/>
      <c r="DB45" s="630"/>
      <c r="DC45" s="631"/>
      <c r="DD45" s="604">
        <v>54932</v>
      </c>
      <c r="DE45" s="627"/>
      <c r="DF45" s="627"/>
      <c r="DG45" s="627"/>
      <c r="DH45" s="627"/>
      <c r="DI45" s="627"/>
      <c r="DJ45" s="627"/>
      <c r="DK45" s="628"/>
      <c r="DL45" s="684"/>
      <c r="DM45" s="685"/>
      <c r="DN45" s="685"/>
      <c r="DO45" s="685"/>
      <c r="DP45" s="685"/>
      <c r="DQ45" s="685"/>
      <c r="DR45" s="685"/>
      <c r="DS45" s="685"/>
      <c r="DT45" s="685"/>
      <c r="DU45" s="685"/>
      <c r="DV45" s="686"/>
      <c r="DW45" s="687"/>
      <c r="DX45" s="688"/>
      <c r="DY45" s="688"/>
      <c r="DZ45" s="688"/>
      <c r="EA45" s="688"/>
      <c r="EB45" s="688"/>
      <c r="EC45" s="689"/>
    </row>
    <row r="46" spans="2:133" ht="11.25" customHeight="1" x14ac:dyDescent="0.15">
      <c r="CD46" s="703"/>
      <c r="CE46" s="704"/>
      <c r="CF46" s="592" t="s">
        <v>342</v>
      </c>
      <c r="CG46" s="593"/>
      <c r="CH46" s="593"/>
      <c r="CI46" s="593"/>
      <c r="CJ46" s="593"/>
      <c r="CK46" s="593"/>
      <c r="CL46" s="593"/>
      <c r="CM46" s="593"/>
      <c r="CN46" s="593"/>
      <c r="CO46" s="593"/>
      <c r="CP46" s="593"/>
      <c r="CQ46" s="594"/>
      <c r="CR46" s="595">
        <v>612986</v>
      </c>
      <c r="CS46" s="596"/>
      <c r="CT46" s="596"/>
      <c r="CU46" s="596"/>
      <c r="CV46" s="596"/>
      <c r="CW46" s="596"/>
      <c r="CX46" s="596"/>
      <c r="CY46" s="597"/>
      <c r="CZ46" s="629">
        <v>3.3</v>
      </c>
      <c r="DA46" s="678"/>
      <c r="DB46" s="678"/>
      <c r="DC46" s="679"/>
      <c r="DD46" s="604">
        <v>103436</v>
      </c>
      <c r="DE46" s="596"/>
      <c r="DF46" s="596"/>
      <c r="DG46" s="596"/>
      <c r="DH46" s="596"/>
      <c r="DI46" s="596"/>
      <c r="DJ46" s="596"/>
      <c r="DK46" s="597"/>
      <c r="DL46" s="684"/>
      <c r="DM46" s="685"/>
      <c r="DN46" s="685"/>
      <c r="DO46" s="685"/>
      <c r="DP46" s="685"/>
      <c r="DQ46" s="685"/>
      <c r="DR46" s="685"/>
      <c r="DS46" s="685"/>
      <c r="DT46" s="685"/>
      <c r="DU46" s="685"/>
      <c r="DV46" s="686"/>
      <c r="DW46" s="687"/>
      <c r="DX46" s="688"/>
      <c r="DY46" s="688"/>
      <c r="DZ46" s="688"/>
      <c r="EA46" s="688"/>
      <c r="EB46" s="688"/>
      <c r="EC46" s="689"/>
    </row>
    <row r="47" spans="2:133" ht="11.25" customHeight="1" x14ac:dyDescent="0.15">
      <c r="CD47" s="703"/>
      <c r="CE47" s="704"/>
      <c r="CF47" s="592" t="s">
        <v>343</v>
      </c>
      <c r="CG47" s="593"/>
      <c r="CH47" s="593"/>
      <c r="CI47" s="593"/>
      <c r="CJ47" s="593"/>
      <c r="CK47" s="593"/>
      <c r="CL47" s="593"/>
      <c r="CM47" s="593"/>
      <c r="CN47" s="593"/>
      <c r="CO47" s="593"/>
      <c r="CP47" s="593"/>
      <c r="CQ47" s="594"/>
      <c r="CR47" s="595">
        <v>1627031</v>
      </c>
      <c r="CS47" s="627"/>
      <c r="CT47" s="627"/>
      <c r="CU47" s="627"/>
      <c r="CV47" s="627"/>
      <c r="CW47" s="627"/>
      <c r="CX47" s="627"/>
      <c r="CY47" s="628"/>
      <c r="CZ47" s="629">
        <v>8.8000000000000007</v>
      </c>
      <c r="DA47" s="630"/>
      <c r="DB47" s="630"/>
      <c r="DC47" s="631"/>
      <c r="DD47" s="604">
        <v>160271</v>
      </c>
      <c r="DE47" s="627"/>
      <c r="DF47" s="627"/>
      <c r="DG47" s="627"/>
      <c r="DH47" s="627"/>
      <c r="DI47" s="627"/>
      <c r="DJ47" s="627"/>
      <c r="DK47" s="628"/>
      <c r="DL47" s="684"/>
      <c r="DM47" s="685"/>
      <c r="DN47" s="685"/>
      <c r="DO47" s="685"/>
      <c r="DP47" s="685"/>
      <c r="DQ47" s="685"/>
      <c r="DR47" s="685"/>
      <c r="DS47" s="685"/>
      <c r="DT47" s="685"/>
      <c r="DU47" s="685"/>
      <c r="DV47" s="686"/>
      <c r="DW47" s="687"/>
      <c r="DX47" s="688"/>
      <c r="DY47" s="688"/>
      <c r="DZ47" s="688"/>
      <c r="EA47" s="688"/>
      <c r="EB47" s="688"/>
      <c r="EC47" s="689"/>
    </row>
    <row r="48" spans="2:133" x14ac:dyDescent="0.15">
      <c r="CD48" s="705"/>
      <c r="CE48" s="706"/>
      <c r="CF48" s="592" t="s">
        <v>344</v>
      </c>
      <c r="CG48" s="593"/>
      <c r="CH48" s="593"/>
      <c r="CI48" s="593"/>
      <c r="CJ48" s="593"/>
      <c r="CK48" s="593"/>
      <c r="CL48" s="593"/>
      <c r="CM48" s="593"/>
      <c r="CN48" s="593"/>
      <c r="CO48" s="593"/>
      <c r="CP48" s="593"/>
      <c r="CQ48" s="594"/>
      <c r="CR48" s="595" t="s">
        <v>224</v>
      </c>
      <c r="CS48" s="596"/>
      <c r="CT48" s="596"/>
      <c r="CU48" s="596"/>
      <c r="CV48" s="596"/>
      <c r="CW48" s="596"/>
      <c r="CX48" s="596"/>
      <c r="CY48" s="597"/>
      <c r="CZ48" s="629" t="s">
        <v>224</v>
      </c>
      <c r="DA48" s="678"/>
      <c r="DB48" s="678"/>
      <c r="DC48" s="679"/>
      <c r="DD48" s="604" t="s">
        <v>224</v>
      </c>
      <c r="DE48" s="596"/>
      <c r="DF48" s="596"/>
      <c r="DG48" s="596"/>
      <c r="DH48" s="596"/>
      <c r="DI48" s="596"/>
      <c r="DJ48" s="596"/>
      <c r="DK48" s="597"/>
      <c r="DL48" s="684"/>
      <c r="DM48" s="685"/>
      <c r="DN48" s="685"/>
      <c r="DO48" s="685"/>
      <c r="DP48" s="685"/>
      <c r="DQ48" s="685"/>
      <c r="DR48" s="685"/>
      <c r="DS48" s="685"/>
      <c r="DT48" s="685"/>
      <c r="DU48" s="685"/>
      <c r="DV48" s="686"/>
      <c r="DW48" s="687"/>
      <c r="DX48" s="688"/>
      <c r="DY48" s="688"/>
      <c r="DZ48" s="688"/>
      <c r="EA48" s="688"/>
      <c r="EB48" s="688"/>
      <c r="EC48" s="689"/>
    </row>
    <row r="49" spans="82:133" ht="11.25" customHeight="1" x14ac:dyDescent="0.15">
      <c r="CD49" s="638" t="s">
        <v>345</v>
      </c>
      <c r="CE49" s="639"/>
      <c r="CF49" s="639"/>
      <c r="CG49" s="639"/>
      <c r="CH49" s="639"/>
      <c r="CI49" s="639"/>
      <c r="CJ49" s="639"/>
      <c r="CK49" s="639"/>
      <c r="CL49" s="639"/>
      <c r="CM49" s="639"/>
      <c r="CN49" s="639"/>
      <c r="CO49" s="639"/>
      <c r="CP49" s="639"/>
      <c r="CQ49" s="640"/>
      <c r="CR49" s="667">
        <v>18396884</v>
      </c>
      <c r="CS49" s="663"/>
      <c r="CT49" s="663"/>
      <c r="CU49" s="663"/>
      <c r="CV49" s="663"/>
      <c r="CW49" s="663"/>
      <c r="CX49" s="663"/>
      <c r="CY49" s="690"/>
      <c r="CZ49" s="691">
        <v>100</v>
      </c>
      <c r="DA49" s="692"/>
      <c r="DB49" s="692"/>
      <c r="DC49" s="693"/>
      <c r="DD49" s="694">
        <v>9300834</v>
      </c>
      <c r="DE49" s="663"/>
      <c r="DF49" s="663"/>
      <c r="DG49" s="663"/>
      <c r="DH49" s="663"/>
      <c r="DI49" s="663"/>
      <c r="DJ49" s="663"/>
      <c r="DK49" s="690"/>
      <c r="DL49" s="695"/>
      <c r="DM49" s="696"/>
      <c r="DN49" s="696"/>
      <c r="DO49" s="696"/>
      <c r="DP49" s="696"/>
      <c r="DQ49" s="696"/>
      <c r="DR49" s="696"/>
      <c r="DS49" s="696"/>
      <c r="DT49" s="696"/>
      <c r="DU49" s="696"/>
      <c r="DV49" s="697"/>
      <c r="DW49" s="698"/>
      <c r="DX49" s="699"/>
      <c r="DY49" s="699"/>
      <c r="DZ49" s="699"/>
      <c r="EA49" s="699"/>
      <c r="EB49" s="699"/>
      <c r="EC49" s="70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346</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36" t="s">
        <v>347</v>
      </c>
      <c r="DK2" s="737"/>
      <c r="DL2" s="737"/>
      <c r="DM2" s="737"/>
      <c r="DN2" s="737"/>
      <c r="DO2" s="738"/>
      <c r="DP2" s="202"/>
      <c r="DQ2" s="736" t="s">
        <v>348</v>
      </c>
      <c r="DR2" s="737"/>
      <c r="DS2" s="737"/>
      <c r="DT2" s="737"/>
      <c r="DU2" s="737"/>
      <c r="DV2" s="737"/>
      <c r="DW2" s="737"/>
      <c r="DX2" s="737"/>
      <c r="DY2" s="737"/>
      <c r="DZ2" s="73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39" t="s">
        <v>349</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05"/>
      <c r="BA4" s="205"/>
      <c r="BB4" s="205"/>
      <c r="BC4" s="205"/>
      <c r="BD4" s="205"/>
      <c r="BE4" s="206"/>
      <c r="BF4" s="206"/>
      <c r="BG4" s="206"/>
      <c r="BH4" s="206"/>
      <c r="BI4" s="206"/>
      <c r="BJ4" s="206"/>
      <c r="BK4" s="206"/>
      <c r="BL4" s="206"/>
      <c r="BM4" s="206"/>
      <c r="BN4" s="206"/>
      <c r="BO4" s="206"/>
      <c r="BP4" s="206"/>
      <c r="BQ4" s="205" t="s">
        <v>350</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30" t="s">
        <v>351</v>
      </c>
      <c r="B5" s="731"/>
      <c r="C5" s="731"/>
      <c r="D5" s="731"/>
      <c r="E5" s="731"/>
      <c r="F5" s="731"/>
      <c r="G5" s="731"/>
      <c r="H5" s="731"/>
      <c r="I5" s="731"/>
      <c r="J5" s="731"/>
      <c r="K5" s="731"/>
      <c r="L5" s="731"/>
      <c r="M5" s="731"/>
      <c r="N5" s="731"/>
      <c r="O5" s="731"/>
      <c r="P5" s="732"/>
      <c r="Q5" s="707" t="s">
        <v>352</v>
      </c>
      <c r="R5" s="708"/>
      <c r="S5" s="708"/>
      <c r="T5" s="708"/>
      <c r="U5" s="709"/>
      <c r="V5" s="707" t="s">
        <v>353</v>
      </c>
      <c r="W5" s="708"/>
      <c r="X5" s="708"/>
      <c r="Y5" s="708"/>
      <c r="Z5" s="709"/>
      <c r="AA5" s="707" t="s">
        <v>354</v>
      </c>
      <c r="AB5" s="708"/>
      <c r="AC5" s="708"/>
      <c r="AD5" s="708"/>
      <c r="AE5" s="708"/>
      <c r="AF5" s="740" t="s">
        <v>355</v>
      </c>
      <c r="AG5" s="708"/>
      <c r="AH5" s="708"/>
      <c r="AI5" s="708"/>
      <c r="AJ5" s="719"/>
      <c r="AK5" s="708" t="s">
        <v>356</v>
      </c>
      <c r="AL5" s="708"/>
      <c r="AM5" s="708"/>
      <c r="AN5" s="708"/>
      <c r="AO5" s="709"/>
      <c r="AP5" s="707" t="s">
        <v>357</v>
      </c>
      <c r="AQ5" s="708"/>
      <c r="AR5" s="708"/>
      <c r="AS5" s="708"/>
      <c r="AT5" s="709"/>
      <c r="AU5" s="707" t="s">
        <v>358</v>
      </c>
      <c r="AV5" s="708"/>
      <c r="AW5" s="708"/>
      <c r="AX5" s="708"/>
      <c r="AY5" s="719"/>
      <c r="AZ5" s="209"/>
      <c r="BA5" s="209"/>
      <c r="BB5" s="209"/>
      <c r="BC5" s="209"/>
      <c r="BD5" s="209"/>
      <c r="BE5" s="210"/>
      <c r="BF5" s="210"/>
      <c r="BG5" s="210"/>
      <c r="BH5" s="210"/>
      <c r="BI5" s="210"/>
      <c r="BJ5" s="210"/>
      <c r="BK5" s="210"/>
      <c r="BL5" s="210"/>
      <c r="BM5" s="210"/>
      <c r="BN5" s="210"/>
      <c r="BO5" s="210"/>
      <c r="BP5" s="210"/>
      <c r="BQ5" s="730" t="s">
        <v>359</v>
      </c>
      <c r="BR5" s="731"/>
      <c r="BS5" s="731"/>
      <c r="BT5" s="731"/>
      <c r="BU5" s="731"/>
      <c r="BV5" s="731"/>
      <c r="BW5" s="731"/>
      <c r="BX5" s="731"/>
      <c r="BY5" s="731"/>
      <c r="BZ5" s="731"/>
      <c r="CA5" s="731"/>
      <c r="CB5" s="731"/>
      <c r="CC5" s="731"/>
      <c r="CD5" s="731"/>
      <c r="CE5" s="731"/>
      <c r="CF5" s="731"/>
      <c r="CG5" s="732"/>
      <c r="CH5" s="707" t="s">
        <v>360</v>
      </c>
      <c r="CI5" s="708"/>
      <c r="CJ5" s="708"/>
      <c r="CK5" s="708"/>
      <c r="CL5" s="709"/>
      <c r="CM5" s="707" t="s">
        <v>361</v>
      </c>
      <c r="CN5" s="708"/>
      <c r="CO5" s="708"/>
      <c r="CP5" s="708"/>
      <c r="CQ5" s="709"/>
      <c r="CR5" s="707" t="s">
        <v>362</v>
      </c>
      <c r="CS5" s="708"/>
      <c r="CT5" s="708"/>
      <c r="CU5" s="708"/>
      <c r="CV5" s="709"/>
      <c r="CW5" s="707" t="s">
        <v>363</v>
      </c>
      <c r="CX5" s="708"/>
      <c r="CY5" s="708"/>
      <c r="CZ5" s="708"/>
      <c r="DA5" s="709"/>
      <c r="DB5" s="707" t="s">
        <v>364</v>
      </c>
      <c r="DC5" s="708"/>
      <c r="DD5" s="708"/>
      <c r="DE5" s="708"/>
      <c r="DF5" s="709"/>
      <c r="DG5" s="713" t="s">
        <v>365</v>
      </c>
      <c r="DH5" s="714"/>
      <c r="DI5" s="714"/>
      <c r="DJ5" s="714"/>
      <c r="DK5" s="715"/>
      <c r="DL5" s="713" t="s">
        <v>366</v>
      </c>
      <c r="DM5" s="714"/>
      <c r="DN5" s="714"/>
      <c r="DO5" s="714"/>
      <c r="DP5" s="715"/>
      <c r="DQ5" s="707" t="s">
        <v>367</v>
      </c>
      <c r="DR5" s="708"/>
      <c r="DS5" s="708"/>
      <c r="DT5" s="708"/>
      <c r="DU5" s="709"/>
      <c r="DV5" s="707" t="s">
        <v>358</v>
      </c>
      <c r="DW5" s="708"/>
      <c r="DX5" s="708"/>
      <c r="DY5" s="708"/>
      <c r="DZ5" s="719"/>
      <c r="EA5" s="207"/>
    </row>
    <row r="6" spans="1:131" s="208" customFormat="1" ht="26.25" customHeight="1" thickBot="1" x14ac:dyDescent="0.2">
      <c r="A6" s="733"/>
      <c r="B6" s="734"/>
      <c r="C6" s="734"/>
      <c r="D6" s="734"/>
      <c r="E6" s="734"/>
      <c r="F6" s="734"/>
      <c r="G6" s="734"/>
      <c r="H6" s="734"/>
      <c r="I6" s="734"/>
      <c r="J6" s="734"/>
      <c r="K6" s="734"/>
      <c r="L6" s="734"/>
      <c r="M6" s="734"/>
      <c r="N6" s="734"/>
      <c r="O6" s="734"/>
      <c r="P6" s="735"/>
      <c r="Q6" s="710"/>
      <c r="R6" s="711"/>
      <c r="S6" s="711"/>
      <c r="T6" s="711"/>
      <c r="U6" s="712"/>
      <c r="V6" s="710"/>
      <c r="W6" s="711"/>
      <c r="X6" s="711"/>
      <c r="Y6" s="711"/>
      <c r="Z6" s="712"/>
      <c r="AA6" s="710"/>
      <c r="AB6" s="711"/>
      <c r="AC6" s="711"/>
      <c r="AD6" s="711"/>
      <c r="AE6" s="711"/>
      <c r="AF6" s="741"/>
      <c r="AG6" s="711"/>
      <c r="AH6" s="711"/>
      <c r="AI6" s="711"/>
      <c r="AJ6" s="720"/>
      <c r="AK6" s="711"/>
      <c r="AL6" s="711"/>
      <c r="AM6" s="711"/>
      <c r="AN6" s="711"/>
      <c r="AO6" s="712"/>
      <c r="AP6" s="710"/>
      <c r="AQ6" s="711"/>
      <c r="AR6" s="711"/>
      <c r="AS6" s="711"/>
      <c r="AT6" s="712"/>
      <c r="AU6" s="710"/>
      <c r="AV6" s="711"/>
      <c r="AW6" s="711"/>
      <c r="AX6" s="711"/>
      <c r="AY6" s="720"/>
      <c r="AZ6" s="205"/>
      <c r="BA6" s="205"/>
      <c r="BB6" s="205"/>
      <c r="BC6" s="205"/>
      <c r="BD6" s="205"/>
      <c r="BE6" s="206"/>
      <c r="BF6" s="206"/>
      <c r="BG6" s="206"/>
      <c r="BH6" s="206"/>
      <c r="BI6" s="206"/>
      <c r="BJ6" s="206"/>
      <c r="BK6" s="206"/>
      <c r="BL6" s="206"/>
      <c r="BM6" s="206"/>
      <c r="BN6" s="206"/>
      <c r="BO6" s="206"/>
      <c r="BP6" s="206"/>
      <c r="BQ6" s="733"/>
      <c r="BR6" s="734"/>
      <c r="BS6" s="734"/>
      <c r="BT6" s="734"/>
      <c r="BU6" s="734"/>
      <c r="BV6" s="734"/>
      <c r="BW6" s="734"/>
      <c r="BX6" s="734"/>
      <c r="BY6" s="734"/>
      <c r="BZ6" s="734"/>
      <c r="CA6" s="734"/>
      <c r="CB6" s="734"/>
      <c r="CC6" s="734"/>
      <c r="CD6" s="734"/>
      <c r="CE6" s="734"/>
      <c r="CF6" s="734"/>
      <c r="CG6" s="735"/>
      <c r="CH6" s="710"/>
      <c r="CI6" s="711"/>
      <c r="CJ6" s="711"/>
      <c r="CK6" s="711"/>
      <c r="CL6" s="712"/>
      <c r="CM6" s="710"/>
      <c r="CN6" s="711"/>
      <c r="CO6" s="711"/>
      <c r="CP6" s="711"/>
      <c r="CQ6" s="712"/>
      <c r="CR6" s="710"/>
      <c r="CS6" s="711"/>
      <c r="CT6" s="711"/>
      <c r="CU6" s="711"/>
      <c r="CV6" s="712"/>
      <c r="CW6" s="710"/>
      <c r="CX6" s="711"/>
      <c r="CY6" s="711"/>
      <c r="CZ6" s="711"/>
      <c r="DA6" s="712"/>
      <c r="DB6" s="710"/>
      <c r="DC6" s="711"/>
      <c r="DD6" s="711"/>
      <c r="DE6" s="711"/>
      <c r="DF6" s="712"/>
      <c r="DG6" s="716"/>
      <c r="DH6" s="717"/>
      <c r="DI6" s="717"/>
      <c r="DJ6" s="717"/>
      <c r="DK6" s="718"/>
      <c r="DL6" s="716"/>
      <c r="DM6" s="717"/>
      <c r="DN6" s="717"/>
      <c r="DO6" s="717"/>
      <c r="DP6" s="718"/>
      <c r="DQ6" s="710"/>
      <c r="DR6" s="711"/>
      <c r="DS6" s="711"/>
      <c r="DT6" s="711"/>
      <c r="DU6" s="712"/>
      <c r="DV6" s="710"/>
      <c r="DW6" s="711"/>
      <c r="DX6" s="711"/>
      <c r="DY6" s="711"/>
      <c r="DZ6" s="720"/>
      <c r="EA6" s="207"/>
    </row>
    <row r="7" spans="1:131" s="208" customFormat="1" ht="26.25" customHeight="1" thickTop="1" x14ac:dyDescent="0.15">
      <c r="A7" s="211">
        <v>1</v>
      </c>
      <c r="B7" s="721" t="s">
        <v>368</v>
      </c>
      <c r="C7" s="722"/>
      <c r="D7" s="722"/>
      <c r="E7" s="722"/>
      <c r="F7" s="722"/>
      <c r="G7" s="722"/>
      <c r="H7" s="722"/>
      <c r="I7" s="722"/>
      <c r="J7" s="722"/>
      <c r="K7" s="722"/>
      <c r="L7" s="722"/>
      <c r="M7" s="722"/>
      <c r="N7" s="722"/>
      <c r="O7" s="722"/>
      <c r="P7" s="723"/>
      <c r="Q7" s="724">
        <v>19486</v>
      </c>
      <c r="R7" s="725"/>
      <c r="S7" s="725"/>
      <c r="T7" s="725"/>
      <c r="U7" s="725"/>
      <c r="V7" s="725">
        <v>18397</v>
      </c>
      <c r="W7" s="725"/>
      <c r="X7" s="725"/>
      <c r="Y7" s="725"/>
      <c r="Z7" s="725"/>
      <c r="AA7" s="725">
        <f>Q7-V7</f>
        <v>1089</v>
      </c>
      <c r="AB7" s="725"/>
      <c r="AC7" s="725"/>
      <c r="AD7" s="725"/>
      <c r="AE7" s="726"/>
      <c r="AF7" s="727">
        <v>675</v>
      </c>
      <c r="AG7" s="728"/>
      <c r="AH7" s="728"/>
      <c r="AI7" s="728"/>
      <c r="AJ7" s="729"/>
      <c r="AK7" s="764">
        <v>0</v>
      </c>
      <c r="AL7" s="765"/>
      <c r="AM7" s="765"/>
      <c r="AN7" s="765"/>
      <c r="AO7" s="765"/>
      <c r="AP7" s="765">
        <v>17643</v>
      </c>
      <c r="AQ7" s="765"/>
      <c r="AR7" s="765"/>
      <c r="AS7" s="765"/>
      <c r="AT7" s="765"/>
      <c r="AU7" s="766"/>
      <c r="AV7" s="766"/>
      <c r="AW7" s="766"/>
      <c r="AX7" s="766"/>
      <c r="AY7" s="767"/>
      <c r="AZ7" s="205"/>
      <c r="BA7" s="205"/>
      <c r="BB7" s="205"/>
      <c r="BC7" s="205"/>
      <c r="BD7" s="205"/>
      <c r="BE7" s="206"/>
      <c r="BF7" s="206"/>
      <c r="BG7" s="206"/>
      <c r="BH7" s="206"/>
      <c r="BI7" s="206"/>
      <c r="BJ7" s="206"/>
      <c r="BK7" s="206"/>
      <c r="BL7" s="206"/>
      <c r="BM7" s="206"/>
      <c r="BN7" s="206"/>
      <c r="BO7" s="206"/>
      <c r="BP7" s="206"/>
      <c r="BQ7" s="212">
        <v>1</v>
      </c>
      <c r="BR7" s="213"/>
      <c r="BS7" s="768" t="s">
        <v>550</v>
      </c>
      <c r="BT7" s="769"/>
      <c r="BU7" s="769"/>
      <c r="BV7" s="769"/>
      <c r="BW7" s="769"/>
      <c r="BX7" s="769"/>
      <c r="BY7" s="769"/>
      <c r="BZ7" s="769"/>
      <c r="CA7" s="769"/>
      <c r="CB7" s="769"/>
      <c r="CC7" s="769"/>
      <c r="CD7" s="769"/>
      <c r="CE7" s="769"/>
      <c r="CF7" s="769"/>
      <c r="CG7" s="770"/>
      <c r="CH7" s="761">
        <v>6</v>
      </c>
      <c r="CI7" s="762"/>
      <c r="CJ7" s="762"/>
      <c r="CK7" s="762"/>
      <c r="CL7" s="763"/>
      <c r="CM7" s="761">
        <v>18</v>
      </c>
      <c r="CN7" s="762"/>
      <c r="CO7" s="762"/>
      <c r="CP7" s="762"/>
      <c r="CQ7" s="763"/>
      <c r="CR7" s="761">
        <v>1</v>
      </c>
      <c r="CS7" s="762"/>
      <c r="CT7" s="762"/>
      <c r="CU7" s="762"/>
      <c r="CV7" s="763"/>
      <c r="CW7" s="761" t="s">
        <v>551</v>
      </c>
      <c r="CX7" s="762"/>
      <c r="CY7" s="762"/>
      <c r="CZ7" s="762"/>
      <c r="DA7" s="763"/>
      <c r="DB7" s="761" t="s">
        <v>552</v>
      </c>
      <c r="DC7" s="762"/>
      <c r="DD7" s="762"/>
      <c r="DE7" s="762"/>
      <c r="DF7" s="763"/>
      <c r="DG7" s="761">
        <v>317</v>
      </c>
      <c r="DH7" s="762"/>
      <c r="DI7" s="762"/>
      <c r="DJ7" s="762"/>
      <c r="DK7" s="763"/>
      <c r="DL7" s="761" t="s">
        <v>552</v>
      </c>
      <c r="DM7" s="762"/>
      <c r="DN7" s="762"/>
      <c r="DO7" s="762"/>
      <c r="DP7" s="763"/>
      <c r="DQ7" s="761">
        <v>151</v>
      </c>
      <c r="DR7" s="762"/>
      <c r="DS7" s="762"/>
      <c r="DT7" s="762"/>
      <c r="DU7" s="763"/>
      <c r="DV7" s="742"/>
      <c r="DW7" s="743"/>
      <c r="DX7" s="743"/>
      <c r="DY7" s="743"/>
      <c r="DZ7" s="744"/>
      <c r="EA7" s="207"/>
    </row>
    <row r="8" spans="1:131" s="208" customFormat="1" ht="26.25" customHeight="1" x14ac:dyDescent="0.15">
      <c r="A8" s="214">
        <v>2</v>
      </c>
      <c r="B8" s="745"/>
      <c r="C8" s="746"/>
      <c r="D8" s="746"/>
      <c r="E8" s="746"/>
      <c r="F8" s="746"/>
      <c r="G8" s="746"/>
      <c r="H8" s="746"/>
      <c r="I8" s="746"/>
      <c r="J8" s="746"/>
      <c r="K8" s="746"/>
      <c r="L8" s="746"/>
      <c r="M8" s="746"/>
      <c r="N8" s="746"/>
      <c r="O8" s="746"/>
      <c r="P8" s="747"/>
      <c r="Q8" s="748"/>
      <c r="R8" s="749"/>
      <c r="S8" s="749"/>
      <c r="T8" s="749"/>
      <c r="U8" s="749"/>
      <c r="V8" s="749"/>
      <c r="W8" s="749"/>
      <c r="X8" s="749"/>
      <c r="Y8" s="749"/>
      <c r="Z8" s="749"/>
      <c r="AA8" s="749"/>
      <c r="AB8" s="749"/>
      <c r="AC8" s="749"/>
      <c r="AD8" s="749"/>
      <c r="AE8" s="750"/>
      <c r="AF8" s="751"/>
      <c r="AG8" s="752"/>
      <c r="AH8" s="752"/>
      <c r="AI8" s="752"/>
      <c r="AJ8" s="753"/>
      <c r="AK8" s="754"/>
      <c r="AL8" s="755"/>
      <c r="AM8" s="755"/>
      <c r="AN8" s="755"/>
      <c r="AO8" s="755"/>
      <c r="AP8" s="755"/>
      <c r="AQ8" s="755"/>
      <c r="AR8" s="755"/>
      <c r="AS8" s="755"/>
      <c r="AT8" s="755"/>
      <c r="AU8" s="756"/>
      <c r="AV8" s="756"/>
      <c r="AW8" s="756"/>
      <c r="AX8" s="756"/>
      <c r="AY8" s="757"/>
      <c r="AZ8" s="205"/>
      <c r="BA8" s="205"/>
      <c r="BB8" s="205"/>
      <c r="BC8" s="205"/>
      <c r="BD8" s="205"/>
      <c r="BE8" s="206"/>
      <c r="BF8" s="206"/>
      <c r="BG8" s="206"/>
      <c r="BH8" s="206"/>
      <c r="BI8" s="206"/>
      <c r="BJ8" s="206"/>
      <c r="BK8" s="206"/>
      <c r="BL8" s="206"/>
      <c r="BM8" s="206"/>
      <c r="BN8" s="206"/>
      <c r="BO8" s="206"/>
      <c r="BP8" s="206"/>
      <c r="BQ8" s="215">
        <v>2</v>
      </c>
      <c r="BR8" s="216"/>
      <c r="BS8" s="758"/>
      <c r="BT8" s="759"/>
      <c r="BU8" s="759"/>
      <c r="BV8" s="759"/>
      <c r="BW8" s="759"/>
      <c r="BX8" s="759"/>
      <c r="BY8" s="759"/>
      <c r="BZ8" s="759"/>
      <c r="CA8" s="759"/>
      <c r="CB8" s="759"/>
      <c r="CC8" s="759"/>
      <c r="CD8" s="759"/>
      <c r="CE8" s="759"/>
      <c r="CF8" s="759"/>
      <c r="CG8" s="760"/>
      <c r="CH8" s="771"/>
      <c r="CI8" s="772"/>
      <c r="CJ8" s="772"/>
      <c r="CK8" s="772"/>
      <c r="CL8" s="773"/>
      <c r="CM8" s="771"/>
      <c r="CN8" s="772"/>
      <c r="CO8" s="772"/>
      <c r="CP8" s="772"/>
      <c r="CQ8" s="773"/>
      <c r="CR8" s="771"/>
      <c r="CS8" s="772"/>
      <c r="CT8" s="772"/>
      <c r="CU8" s="772"/>
      <c r="CV8" s="773"/>
      <c r="CW8" s="771"/>
      <c r="CX8" s="772"/>
      <c r="CY8" s="772"/>
      <c r="CZ8" s="772"/>
      <c r="DA8" s="773"/>
      <c r="DB8" s="771"/>
      <c r="DC8" s="772"/>
      <c r="DD8" s="772"/>
      <c r="DE8" s="772"/>
      <c r="DF8" s="773"/>
      <c r="DG8" s="771"/>
      <c r="DH8" s="772"/>
      <c r="DI8" s="772"/>
      <c r="DJ8" s="772"/>
      <c r="DK8" s="773"/>
      <c r="DL8" s="771"/>
      <c r="DM8" s="772"/>
      <c r="DN8" s="772"/>
      <c r="DO8" s="772"/>
      <c r="DP8" s="773"/>
      <c r="DQ8" s="771"/>
      <c r="DR8" s="772"/>
      <c r="DS8" s="772"/>
      <c r="DT8" s="772"/>
      <c r="DU8" s="773"/>
      <c r="DV8" s="774"/>
      <c r="DW8" s="775"/>
      <c r="DX8" s="775"/>
      <c r="DY8" s="775"/>
      <c r="DZ8" s="776"/>
      <c r="EA8" s="207"/>
    </row>
    <row r="9" spans="1:131" s="208" customFormat="1" ht="26.25" customHeight="1" x14ac:dyDescent="0.15">
      <c r="A9" s="214">
        <v>3</v>
      </c>
      <c r="B9" s="745"/>
      <c r="C9" s="746"/>
      <c r="D9" s="746"/>
      <c r="E9" s="746"/>
      <c r="F9" s="746"/>
      <c r="G9" s="746"/>
      <c r="H9" s="746"/>
      <c r="I9" s="746"/>
      <c r="J9" s="746"/>
      <c r="K9" s="746"/>
      <c r="L9" s="746"/>
      <c r="M9" s="746"/>
      <c r="N9" s="746"/>
      <c r="O9" s="746"/>
      <c r="P9" s="747"/>
      <c r="Q9" s="748"/>
      <c r="R9" s="749"/>
      <c r="S9" s="749"/>
      <c r="T9" s="749"/>
      <c r="U9" s="749"/>
      <c r="V9" s="749"/>
      <c r="W9" s="749"/>
      <c r="X9" s="749"/>
      <c r="Y9" s="749"/>
      <c r="Z9" s="749"/>
      <c r="AA9" s="749"/>
      <c r="AB9" s="749"/>
      <c r="AC9" s="749"/>
      <c r="AD9" s="749"/>
      <c r="AE9" s="750"/>
      <c r="AF9" s="751"/>
      <c r="AG9" s="752"/>
      <c r="AH9" s="752"/>
      <c r="AI9" s="752"/>
      <c r="AJ9" s="753"/>
      <c r="AK9" s="754"/>
      <c r="AL9" s="755"/>
      <c r="AM9" s="755"/>
      <c r="AN9" s="755"/>
      <c r="AO9" s="755"/>
      <c r="AP9" s="755"/>
      <c r="AQ9" s="755"/>
      <c r="AR9" s="755"/>
      <c r="AS9" s="755"/>
      <c r="AT9" s="755"/>
      <c r="AU9" s="756"/>
      <c r="AV9" s="756"/>
      <c r="AW9" s="756"/>
      <c r="AX9" s="756"/>
      <c r="AY9" s="757"/>
      <c r="AZ9" s="205"/>
      <c r="BA9" s="205"/>
      <c r="BB9" s="205"/>
      <c r="BC9" s="205"/>
      <c r="BD9" s="205"/>
      <c r="BE9" s="206"/>
      <c r="BF9" s="206"/>
      <c r="BG9" s="206"/>
      <c r="BH9" s="206"/>
      <c r="BI9" s="206"/>
      <c r="BJ9" s="206"/>
      <c r="BK9" s="206"/>
      <c r="BL9" s="206"/>
      <c r="BM9" s="206"/>
      <c r="BN9" s="206"/>
      <c r="BO9" s="206"/>
      <c r="BP9" s="206"/>
      <c r="BQ9" s="215">
        <v>3</v>
      </c>
      <c r="BR9" s="216"/>
      <c r="BS9" s="758"/>
      <c r="BT9" s="759"/>
      <c r="BU9" s="759"/>
      <c r="BV9" s="759"/>
      <c r="BW9" s="759"/>
      <c r="BX9" s="759"/>
      <c r="BY9" s="759"/>
      <c r="BZ9" s="759"/>
      <c r="CA9" s="759"/>
      <c r="CB9" s="759"/>
      <c r="CC9" s="759"/>
      <c r="CD9" s="759"/>
      <c r="CE9" s="759"/>
      <c r="CF9" s="759"/>
      <c r="CG9" s="760"/>
      <c r="CH9" s="771"/>
      <c r="CI9" s="772"/>
      <c r="CJ9" s="772"/>
      <c r="CK9" s="772"/>
      <c r="CL9" s="773"/>
      <c r="CM9" s="771"/>
      <c r="CN9" s="772"/>
      <c r="CO9" s="772"/>
      <c r="CP9" s="772"/>
      <c r="CQ9" s="773"/>
      <c r="CR9" s="771"/>
      <c r="CS9" s="772"/>
      <c r="CT9" s="772"/>
      <c r="CU9" s="772"/>
      <c r="CV9" s="773"/>
      <c r="CW9" s="771"/>
      <c r="CX9" s="772"/>
      <c r="CY9" s="772"/>
      <c r="CZ9" s="772"/>
      <c r="DA9" s="773"/>
      <c r="DB9" s="771"/>
      <c r="DC9" s="772"/>
      <c r="DD9" s="772"/>
      <c r="DE9" s="772"/>
      <c r="DF9" s="773"/>
      <c r="DG9" s="771"/>
      <c r="DH9" s="772"/>
      <c r="DI9" s="772"/>
      <c r="DJ9" s="772"/>
      <c r="DK9" s="773"/>
      <c r="DL9" s="771"/>
      <c r="DM9" s="772"/>
      <c r="DN9" s="772"/>
      <c r="DO9" s="772"/>
      <c r="DP9" s="773"/>
      <c r="DQ9" s="771"/>
      <c r="DR9" s="772"/>
      <c r="DS9" s="772"/>
      <c r="DT9" s="772"/>
      <c r="DU9" s="773"/>
      <c r="DV9" s="774"/>
      <c r="DW9" s="775"/>
      <c r="DX9" s="775"/>
      <c r="DY9" s="775"/>
      <c r="DZ9" s="776"/>
      <c r="EA9" s="207"/>
    </row>
    <row r="10" spans="1:131" s="208" customFormat="1" ht="26.25" customHeight="1" x14ac:dyDescent="0.15">
      <c r="A10" s="214">
        <v>4</v>
      </c>
      <c r="B10" s="745"/>
      <c r="C10" s="746"/>
      <c r="D10" s="746"/>
      <c r="E10" s="746"/>
      <c r="F10" s="746"/>
      <c r="G10" s="746"/>
      <c r="H10" s="746"/>
      <c r="I10" s="746"/>
      <c r="J10" s="746"/>
      <c r="K10" s="746"/>
      <c r="L10" s="746"/>
      <c r="M10" s="746"/>
      <c r="N10" s="746"/>
      <c r="O10" s="746"/>
      <c r="P10" s="747"/>
      <c r="Q10" s="748"/>
      <c r="R10" s="749"/>
      <c r="S10" s="749"/>
      <c r="T10" s="749"/>
      <c r="U10" s="749"/>
      <c r="V10" s="749"/>
      <c r="W10" s="749"/>
      <c r="X10" s="749"/>
      <c r="Y10" s="749"/>
      <c r="Z10" s="749"/>
      <c r="AA10" s="749"/>
      <c r="AB10" s="749"/>
      <c r="AC10" s="749"/>
      <c r="AD10" s="749"/>
      <c r="AE10" s="750"/>
      <c r="AF10" s="751"/>
      <c r="AG10" s="752"/>
      <c r="AH10" s="752"/>
      <c r="AI10" s="752"/>
      <c r="AJ10" s="753"/>
      <c r="AK10" s="754"/>
      <c r="AL10" s="755"/>
      <c r="AM10" s="755"/>
      <c r="AN10" s="755"/>
      <c r="AO10" s="755"/>
      <c r="AP10" s="755"/>
      <c r="AQ10" s="755"/>
      <c r="AR10" s="755"/>
      <c r="AS10" s="755"/>
      <c r="AT10" s="755"/>
      <c r="AU10" s="756"/>
      <c r="AV10" s="756"/>
      <c r="AW10" s="756"/>
      <c r="AX10" s="756"/>
      <c r="AY10" s="757"/>
      <c r="AZ10" s="205"/>
      <c r="BA10" s="205"/>
      <c r="BB10" s="205"/>
      <c r="BC10" s="205"/>
      <c r="BD10" s="205"/>
      <c r="BE10" s="206"/>
      <c r="BF10" s="206"/>
      <c r="BG10" s="206"/>
      <c r="BH10" s="206"/>
      <c r="BI10" s="206"/>
      <c r="BJ10" s="206"/>
      <c r="BK10" s="206"/>
      <c r="BL10" s="206"/>
      <c r="BM10" s="206"/>
      <c r="BN10" s="206"/>
      <c r="BO10" s="206"/>
      <c r="BP10" s="206"/>
      <c r="BQ10" s="215">
        <v>4</v>
      </c>
      <c r="BR10" s="216"/>
      <c r="BS10" s="758"/>
      <c r="BT10" s="759"/>
      <c r="BU10" s="759"/>
      <c r="BV10" s="759"/>
      <c r="BW10" s="759"/>
      <c r="BX10" s="759"/>
      <c r="BY10" s="759"/>
      <c r="BZ10" s="759"/>
      <c r="CA10" s="759"/>
      <c r="CB10" s="759"/>
      <c r="CC10" s="759"/>
      <c r="CD10" s="759"/>
      <c r="CE10" s="759"/>
      <c r="CF10" s="759"/>
      <c r="CG10" s="760"/>
      <c r="CH10" s="771"/>
      <c r="CI10" s="772"/>
      <c r="CJ10" s="772"/>
      <c r="CK10" s="772"/>
      <c r="CL10" s="773"/>
      <c r="CM10" s="771"/>
      <c r="CN10" s="772"/>
      <c r="CO10" s="772"/>
      <c r="CP10" s="772"/>
      <c r="CQ10" s="773"/>
      <c r="CR10" s="771"/>
      <c r="CS10" s="772"/>
      <c r="CT10" s="772"/>
      <c r="CU10" s="772"/>
      <c r="CV10" s="773"/>
      <c r="CW10" s="771"/>
      <c r="CX10" s="772"/>
      <c r="CY10" s="772"/>
      <c r="CZ10" s="772"/>
      <c r="DA10" s="773"/>
      <c r="DB10" s="771"/>
      <c r="DC10" s="772"/>
      <c r="DD10" s="772"/>
      <c r="DE10" s="772"/>
      <c r="DF10" s="773"/>
      <c r="DG10" s="771"/>
      <c r="DH10" s="772"/>
      <c r="DI10" s="772"/>
      <c r="DJ10" s="772"/>
      <c r="DK10" s="773"/>
      <c r="DL10" s="771"/>
      <c r="DM10" s="772"/>
      <c r="DN10" s="772"/>
      <c r="DO10" s="772"/>
      <c r="DP10" s="773"/>
      <c r="DQ10" s="771"/>
      <c r="DR10" s="772"/>
      <c r="DS10" s="772"/>
      <c r="DT10" s="772"/>
      <c r="DU10" s="773"/>
      <c r="DV10" s="774"/>
      <c r="DW10" s="775"/>
      <c r="DX10" s="775"/>
      <c r="DY10" s="775"/>
      <c r="DZ10" s="776"/>
      <c r="EA10" s="207"/>
    </row>
    <row r="11" spans="1:131" s="208" customFormat="1" ht="26.25" customHeight="1" x14ac:dyDescent="0.15">
      <c r="A11" s="214">
        <v>5</v>
      </c>
      <c r="B11" s="745"/>
      <c r="C11" s="746"/>
      <c r="D11" s="746"/>
      <c r="E11" s="746"/>
      <c r="F11" s="746"/>
      <c r="G11" s="746"/>
      <c r="H11" s="746"/>
      <c r="I11" s="746"/>
      <c r="J11" s="746"/>
      <c r="K11" s="746"/>
      <c r="L11" s="746"/>
      <c r="M11" s="746"/>
      <c r="N11" s="746"/>
      <c r="O11" s="746"/>
      <c r="P11" s="747"/>
      <c r="Q11" s="748"/>
      <c r="R11" s="749"/>
      <c r="S11" s="749"/>
      <c r="T11" s="749"/>
      <c r="U11" s="749"/>
      <c r="V11" s="749"/>
      <c r="W11" s="749"/>
      <c r="X11" s="749"/>
      <c r="Y11" s="749"/>
      <c r="Z11" s="749"/>
      <c r="AA11" s="749"/>
      <c r="AB11" s="749"/>
      <c r="AC11" s="749"/>
      <c r="AD11" s="749"/>
      <c r="AE11" s="750"/>
      <c r="AF11" s="751"/>
      <c r="AG11" s="752"/>
      <c r="AH11" s="752"/>
      <c r="AI11" s="752"/>
      <c r="AJ11" s="753"/>
      <c r="AK11" s="754"/>
      <c r="AL11" s="755"/>
      <c r="AM11" s="755"/>
      <c r="AN11" s="755"/>
      <c r="AO11" s="755"/>
      <c r="AP11" s="755"/>
      <c r="AQ11" s="755"/>
      <c r="AR11" s="755"/>
      <c r="AS11" s="755"/>
      <c r="AT11" s="755"/>
      <c r="AU11" s="756"/>
      <c r="AV11" s="756"/>
      <c r="AW11" s="756"/>
      <c r="AX11" s="756"/>
      <c r="AY11" s="757"/>
      <c r="AZ11" s="205"/>
      <c r="BA11" s="205"/>
      <c r="BB11" s="205"/>
      <c r="BC11" s="205"/>
      <c r="BD11" s="205"/>
      <c r="BE11" s="206"/>
      <c r="BF11" s="206"/>
      <c r="BG11" s="206"/>
      <c r="BH11" s="206"/>
      <c r="BI11" s="206"/>
      <c r="BJ11" s="206"/>
      <c r="BK11" s="206"/>
      <c r="BL11" s="206"/>
      <c r="BM11" s="206"/>
      <c r="BN11" s="206"/>
      <c r="BO11" s="206"/>
      <c r="BP11" s="206"/>
      <c r="BQ11" s="215">
        <v>5</v>
      </c>
      <c r="BR11" s="216"/>
      <c r="BS11" s="758"/>
      <c r="BT11" s="759"/>
      <c r="BU11" s="759"/>
      <c r="BV11" s="759"/>
      <c r="BW11" s="759"/>
      <c r="BX11" s="759"/>
      <c r="BY11" s="759"/>
      <c r="BZ11" s="759"/>
      <c r="CA11" s="759"/>
      <c r="CB11" s="759"/>
      <c r="CC11" s="759"/>
      <c r="CD11" s="759"/>
      <c r="CE11" s="759"/>
      <c r="CF11" s="759"/>
      <c r="CG11" s="760"/>
      <c r="CH11" s="771"/>
      <c r="CI11" s="772"/>
      <c r="CJ11" s="772"/>
      <c r="CK11" s="772"/>
      <c r="CL11" s="773"/>
      <c r="CM11" s="771"/>
      <c r="CN11" s="772"/>
      <c r="CO11" s="772"/>
      <c r="CP11" s="772"/>
      <c r="CQ11" s="773"/>
      <c r="CR11" s="771"/>
      <c r="CS11" s="772"/>
      <c r="CT11" s="772"/>
      <c r="CU11" s="772"/>
      <c r="CV11" s="773"/>
      <c r="CW11" s="771"/>
      <c r="CX11" s="772"/>
      <c r="CY11" s="772"/>
      <c r="CZ11" s="772"/>
      <c r="DA11" s="773"/>
      <c r="DB11" s="771"/>
      <c r="DC11" s="772"/>
      <c r="DD11" s="772"/>
      <c r="DE11" s="772"/>
      <c r="DF11" s="773"/>
      <c r="DG11" s="771"/>
      <c r="DH11" s="772"/>
      <c r="DI11" s="772"/>
      <c r="DJ11" s="772"/>
      <c r="DK11" s="773"/>
      <c r="DL11" s="771"/>
      <c r="DM11" s="772"/>
      <c r="DN11" s="772"/>
      <c r="DO11" s="772"/>
      <c r="DP11" s="773"/>
      <c r="DQ11" s="771"/>
      <c r="DR11" s="772"/>
      <c r="DS11" s="772"/>
      <c r="DT11" s="772"/>
      <c r="DU11" s="773"/>
      <c r="DV11" s="774"/>
      <c r="DW11" s="775"/>
      <c r="DX11" s="775"/>
      <c r="DY11" s="775"/>
      <c r="DZ11" s="776"/>
      <c r="EA11" s="207"/>
    </row>
    <row r="12" spans="1:131" s="208" customFormat="1" ht="26.25" customHeight="1" x14ac:dyDescent="0.15">
      <c r="A12" s="214">
        <v>6</v>
      </c>
      <c r="B12" s="745"/>
      <c r="C12" s="746"/>
      <c r="D12" s="746"/>
      <c r="E12" s="746"/>
      <c r="F12" s="746"/>
      <c r="G12" s="746"/>
      <c r="H12" s="746"/>
      <c r="I12" s="746"/>
      <c r="J12" s="746"/>
      <c r="K12" s="746"/>
      <c r="L12" s="746"/>
      <c r="M12" s="746"/>
      <c r="N12" s="746"/>
      <c r="O12" s="746"/>
      <c r="P12" s="747"/>
      <c r="Q12" s="748"/>
      <c r="R12" s="749"/>
      <c r="S12" s="749"/>
      <c r="T12" s="749"/>
      <c r="U12" s="749"/>
      <c r="V12" s="749"/>
      <c r="W12" s="749"/>
      <c r="X12" s="749"/>
      <c r="Y12" s="749"/>
      <c r="Z12" s="749"/>
      <c r="AA12" s="749"/>
      <c r="AB12" s="749"/>
      <c r="AC12" s="749"/>
      <c r="AD12" s="749"/>
      <c r="AE12" s="750"/>
      <c r="AF12" s="751"/>
      <c r="AG12" s="752"/>
      <c r="AH12" s="752"/>
      <c r="AI12" s="752"/>
      <c r="AJ12" s="753"/>
      <c r="AK12" s="754"/>
      <c r="AL12" s="755"/>
      <c r="AM12" s="755"/>
      <c r="AN12" s="755"/>
      <c r="AO12" s="755"/>
      <c r="AP12" s="755"/>
      <c r="AQ12" s="755"/>
      <c r="AR12" s="755"/>
      <c r="AS12" s="755"/>
      <c r="AT12" s="755"/>
      <c r="AU12" s="756"/>
      <c r="AV12" s="756"/>
      <c r="AW12" s="756"/>
      <c r="AX12" s="756"/>
      <c r="AY12" s="757"/>
      <c r="AZ12" s="205"/>
      <c r="BA12" s="205"/>
      <c r="BB12" s="205"/>
      <c r="BC12" s="205"/>
      <c r="BD12" s="205"/>
      <c r="BE12" s="206"/>
      <c r="BF12" s="206"/>
      <c r="BG12" s="206"/>
      <c r="BH12" s="206"/>
      <c r="BI12" s="206"/>
      <c r="BJ12" s="206"/>
      <c r="BK12" s="206"/>
      <c r="BL12" s="206"/>
      <c r="BM12" s="206"/>
      <c r="BN12" s="206"/>
      <c r="BO12" s="206"/>
      <c r="BP12" s="206"/>
      <c r="BQ12" s="215">
        <v>6</v>
      </c>
      <c r="BR12" s="216"/>
      <c r="BS12" s="758"/>
      <c r="BT12" s="759"/>
      <c r="BU12" s="759"/>
      <c r="BV12" s="759"/>
      <c r="BW12" s="759"/>
      <c r="BX12" s="759"/>
      <c r="BY12" s="759"/>
      <c r="BZ12" s="759"/>
      <c r="CA12" s="759"/>
      <c r="CB12" s="759"/>
      <c r="CC12" s="759"/>
      <c r="CD12" s="759"/>
      <c r="CE12" s="759"/>
      <c r="CF12" s="759"/>
      <c r="CG12" s="760"/>
      <c r="CH12" s="771"/>
      <c r="CI12" s="772"/>
      <c r="CJ12" s="772"/>
      <c r="CK12" s="772"/>
      <c r="CL12" s="773"/>
      <c r="CM12" s="771"/>
      <c r="CN12" s="772"/>
      <c r="CO12" s="772"/>
      <c r="CP12" s="772"/>
      <c r="CQ12" s="773"/>
      <c r="CR12" s="771"/>
      <c r="CS12" s="772"/>
      <c r="CT12" s="772"/>
      <c r="CU12" s="772"/>
      <c r="CV12" s="773"/>
      <c r="CW12" s="771"/>
      <c r="CX12" s="772"/>
      <c r="CY12" s="772"/>
      <c r="CZ12" s="772"/>
      <c r="DA12" s="773"/>
      <c r="DB12" s="771"/>
      <c r="DC12" s="772"/>
      <c r="DD12" s="772"/>
      <c r="DE12" s="772"/>
      <c r="DF12" s="773"/>
      <c r="DG12" s="771"/>
      <c r="DH12" s="772"/>
      <c r="DI12" s="772"/>
      <c r="DJ12" s="772"/>
      <c r="DK12" s="773"/>
      <c r="DL12" s="771"/>
      <c r="DM12" s="772"/>
      <c r="DN12" s="772"/>
      <c r="DO12" s="772"/>
      <c r="DP12" s="773"/>
      <c r="DQ12" s="771"/>
      <c r="DR12" s="772"/>
      <c r="DS12" s="772"/>
      <c r="DT12" s="772"/>
      <c r="DU12" s="773"/>
      <c r="DV12" s="774"/>
      <c r="DW12" s="775"/>
      <c r="DX12" s="775"/>
      <c r="DY12" s="775"/>
      <c r="DZ12" s="776"/>
      <c r="EA12" s="207"/>
    </row>
    <row r="13" spans="1:131" s="208" customFormat="1" ht="26.25" customHeight="1" x14ac:dyDescent="0.15">
      <c r="A13" s="214">
        <v>7</v>
      </c>
      <c r="B13" s="745"/>
      <c r="C13" s="746"/>
      <c r="D13" s="746"/>
      <c r="E13" s="746"/>
      <c r="F13" s="746"/>
      <c r="G13" s="746"/>
      <c r="H13" s="746"/>
      <c r="I13" s="746"/>
      <c r="J13" s="746"/>
      <c r="K13" s="746"/>
      <c r="L13" s="746"/>
      <c r="M13" s="746"/>
      <c r="N13" s="746"/>
      <c r="O13" s="746"/>
      <c r="P13" s="747"/>
      <c r="Q13" s="748"/>
      <c r="R13" s="749"/>
      <c r="S13" s="749"/>
      <c r="T13" s="749"/>
      <c r="U13" s="749"/>
      <c r="V13" s="749"/>
      <c r="W13" s="749"/>
      <c r="X13" s="749"/>
      <c r="Y13" s="749"/>
      <c r="Z13" s="749"/>
      <c r="AA13" s="749"/>
      <c r="AB13" s="749"/>
      <c r="AC13" s="749"/>
      <c r="AD13" s="749"/>
      <c r="AE13" s="750"/>
      <c r="AF13" s="751"/>
      <c r="AG13" s="752"/>
      <c r="AH13" s="752"/>
      <c r="AI13" s="752"/>
      <c r="AJ13" s="753"/>
      <c r="AK13" s="754"/>
      <c r="AL13" s="755"/>
      <c r="AM13" s="755"/>
      <c r="AN13" s="755"/>
      <c r="AO13" s="755"/>
      <c r="AP13" s="755"/>
      <c r="AQ13" s="755"/>
      <c r="AR13" s="755"/>
      <c r="AS13" s="755"/>
      <c r="AT13" s="755"/>
      <c r="AU13" s="756"/>
      <c r="AV13" s="756"/>
      <c r="AW13" s="756"/>
      <c r="AX13" s="756"/>
      <c r="AY13" s="757"/>
      <c r="AZ13" s="205"/>
      <c r="BA13" s="205"/>
      <c r="BB13" s="205"/>
      <c r="BC13" s="205"/>
      <c r="BD13" s="205"/>
      <c r="BE13" s="206"/>
      <c r="BF13" s="206"/>
      <c r="BG13" s="206"/>
      <c r="BH13" s="206"/>
      <c r="BI13" s="206"/>
      <c r="BJ13" s="206"/>
      <c r="BK13" s="206"/>
      <c r="BL13" s="206"/>
      <c r="BM13" s="206"/>
      <c r="BN13" s="206"/>
      <c r="BO13" s="206"/>
      <c r="BP13" s="206"/>
      <c r="BQ13" s="215">
        <v>7</v>
      </c>
      <c r="BR13" s="216"/>
      <c r="BS13" s="758"/>
      <c r="BT13" s="759"/>
      <c r="BU13" s="759"/>
      <c r="BV13" s="759"/>
      <c r="BW13" s="759"/>
      <c r="BX13" s="759"/>
      <c r="BY13" s="759"/>
      <c r="BZ13" s="759"/>
      <c r="CA13" s="759"/>
      <c r="CB13" s="759"/>
      <c r="CC13" s="759"/>
      <c r="CD13" s="759"/>
      <c r="CE13" s="759"/>
      <c r="CF13" s="759"/>
      <c r="CG13" s="760"/>
      <c r="CH13" s="771"/>
      <c r="CI13" s="772"/>
      <c r="CJ13" s="772"/>
      <c r="CK13" s="772"/>
      <c r="CL13" s="773"/>
      <c r="CM13" s="771"/>
      <c r="CN13" s="772"/>
      <c r="CO13" s="772"/>
      <c r="CP13" s="772"/>
      <c r="CQ13" s="773"/>
      <c r="CR13" s="771"/>
      <c r="CS13" s="772"/>
      <c r="CT13" s="772"/>
      <c r="CU13" s="772"/>
      <c r="CV13" s="773"/>
      <c r="CW13" s="771"/>
      <c r="CX13" s="772"/>
      <c r="CY13" s="772"/>
      <c r="CZ13" s="772"/>
      <c r="DA13" s="773"/>
      <c r="DB13" s="771"/>
      <c r="DC13" s="772"/>
      <c r="DD13" s="772"/>
      <c r="DE13" s="772"/>
      <c r="DF13" s="773"/>
      <c r="DG13" s="771"/>
      <c r="DH13" s="772"/>
      <c r="DI13" s="772"/>
      <c r="DJ13" s="772"/>
      <c r="DK13" s="773"/>
      <c r="DL13" s="771"/>
      <c r="DM13" s="772"/>
      <c r="DN13" s="772"/>
      <c r="DO13" s="772"/>
      <c r="DP13" s="773"/>
      <c r="DQ13" s="771"/>
      <c r="DR13" s="772"/>
      <c r="DS13" s="772"/>
      <c r="DT13" s="772"/>
      <c r="DU13" s="773"/>
      <c r="DV13" s="774"/>
      <c r="DW13" s="775"/>
      <c r="DX13" s="775"/>
      <c r="DY13" s="775"/>
      <c r="DZ13" s="776"/>
      <c r="EA13" s="207"/>
    </row>
    <row r="14" spans="1:131" s="208" customFormat="1" ht="26.25" customHeight="1" x14ac:dyDescent="0.15">
      <c r="A14" s="214">
        <v>8</v>
      </c>
      <c r="B14" s="745"/>
      <c r="C14" s="746"/>
      <c r="D14" s="746"/>
      <c r="E14" s="746"/>
      <c r="F14" s="746"/>
      <c r="G14" s="746"/>
      <c r="H14" s="746"/>
      <c r="I14" s="746"/>
      <c r="J14" s="746"/>
      <c r="K14" s="746"/>
      <c r="L14" s="746"/>
      <c r="M14" s="746"/>
      <c r="N14" s="746"/>
      <c r="O14" s="746"/>
      <c r="P14" s="747"/>
      <c r="Q14" s="748"/>
      <c r="R14" s="749"/>
      <c r="S14" s="749"/>
      <c r="T14" s="749"/>
      <c r="U14" s="749"/>
      <c r="V14" s="749"/>
      <c r="W14" s="749"/>
      <c r="X14" s="749"/>
      <c r="Y14" s="749"/>
      <c r="Z14" s="749"/>
      <c r="AA14" s="749"/>
      <c r="AB14" s="749"/>
      <c r="AC14" s="749"/>
      <c r="AD14" s="749"/>
      <c r="AE14" s="750"/>
      <c r="AF14" s="751"/>
      <c r="AG14" s="752"/>
      <c r="AH14" s="752"/>
      <c r="AI14" s="752"/>
      <c r="AJ14" s="753"/>
      <c r="AK14" s="754"/>
      <c r="AL14" s="755"/>
      <c r="AM14" s="755"/>
      <c r="AN14" s="755"/>
      <c r="AO14" s="755"/>
      <c r="AP14" s="755"/>
      <c r="AQ14" s="755"/>
      <c r="AR14" s="755"/>
      <c r="AS14" s="755"/>
      <c r="AT14" s="755"/>
      <c r="AU14" s="756"/>
      <c r="AV14" s="756"/>
      <c r="AW14" s="756"/>
      <c r="AX14" s="756"/>
      <c r="AY14" s="757"/>
      <c r="AZ14" s="205"/>
      <c r="BA14" s="205"/>
      <c r="BB14" s="205"/>
      <c r="BC14" s="205"/>
      <c r="BD14" s="205"/>
      <c r="BE14" s="206"/>
      <c r="BF14" s="206"/>
      <c r="BG14" s="206"/>
      <c r="BH14" s="206"/>
      <c r="BI14" s="206"/>
      <c r="BJ14" s="206"/>
      <c r="BK14" s="206"/>
      <c r="BL14" s="206"/>
      <c r="BM14" s="206"/>
      <c r="BN14" s="206"/>
      <c r="BO14" s="206"/>
      <c r="BP14" s="206"/>
      <c r="BQ14" s="215">
        <v>8</v>
      </c>
      <c r="BR14" s="216"/>
      <c r="BS14" s="758"/>
      <c r="BT14" s="759"/>
      <c r="BU14" s="759"/>
      <c r="BV14" s="759"/>
      <c r="BW14" s="759"/>
      <c r="BX14" s="759"/>
      <c r="BY14" s="759"/>
      <c r="BZ14" s="759"/>
      <c r="CA14" s="759"/>
      <c r="CB14" s="759"/>
      <c r="CC14" s="759"/>
      <c r="CD14" s="759"/>
      <c r="CE14" s="759"/>
      <c r="CF14" s="759"/>
      <c r="CG14" s="760"/>
      <c r="CH14" s="771"/>
      <c r="CI14" s="772"/>
      <c r="CJ14" s="772"/>
      <c r="CK14" s="772"/>
      <c r="CL14" s="773"/>
      <c r="CM14" s="771"/>
      <c r="CN14" s="772"/>
      <c r="CO14" s="772"/>
      <c r="CP14" s="772"/>
      <c r="CQ14" s="773"/>
      <c r="CR14" s="771"/>
      <c r="CS14" s="772"/>
      <c r="CT14" s="772"/>
      <c r="CU14" s="772"/>
      <c r="CV14" s="773"/>
      <c r="CW14" s="771"/>
      <c r="CX14" s="772"/>
      <c r="CY14" s="772"/>
      <c r="CZ14" s="772"/>
      <c r="DA14" s="773"/>
      <c r="DB14" s="771"/>
      <c r="DC14" s="772"/>
      <c r="DD14" s="772"/>
      <c r="DE14" s="772"/>
      <c r="DF14" s="773"/>
      <c r="DG14" s="771"/>
      <c r="DH14" s="772"/>
      <c r="DI14" s="772"/>
      <c r="DJ14" s="772"/>
      <c r="DK14" s="773"/>
      <c r="DL14" s="771"/>
      <c r="DM14" s="772"/>
      <c r="DN14" s="772"/>
      <c r="DO14" s="772"/>
      <c r="DP14" s="773"/>
      <c r="DQ14" s="771"/>
      <c r="DR14" s="772"/>
      <c r="DS14" s="772"/>
      <c r="DT14" s="772"/>
      <c r="DU14" s="773"/>
      <c r="DV14" s="774"/>
      <c r="DW14" s="775"/>
      <c r="DX14" s="775"/>
      <c r="DY14" s="775"/>
      <c r="DZ14" s="776"/>
      <c r="EA14" s="207"/>
    </row>
    <row r="15" spans="1:131" s="208" customFormat="1" ht="26.25" customHeight="1" x14ac:dyDescent="0.15">
      <c r="A15" s="214">
        <v>9</v>
      </c>
      <c r="B15" s="745"/>
      <c r="C15" s="746"/>
      <c r="D15" s="746"/>
      <c r="E15" s="746"/>
      <c r="F15" s="746"/>
      <c r="G15" s="746"/>
      <c r="H15" s="746"/>
      <c r="I15" s="746"/>
      <c r="J15" s="746"/>
      <c r="K15" s="746"/>
      <c r="L15" s="746"/>
      <c r="M15" s="746"/>
      <c r="N15" s="746"/>
      <c r="O15" s="746"/>
      <c r="P15" s="747"/>
      <c r="Q15" s="748"/>
      <c r="R15" s="749"/>
      <c r="S15" s="749"/>
      <c r="T15" s="749"/>
      <c r="U15" s="749"/>
      <c r="V15" s="749"/>
      <c r="W15" s="749"/>
      <c r="X15" s="749"/>
      <c r="Y15" s="749"/>
      <c r="Z15" s="749"/>
      <c r="AA15" s="749"/>
      <c r="AB15" s="749"/>
      <c r="AC15" s="749"/>
      <c r="AD15" s="749"/>
      <c r="AE15" s="750"/>
      <c r="AF15" s="751"/>
      <c r="AG15" s="752"/>
      <c r="AH15" s="752"/>
      <c r="AI15" s="752"/>
      <c r="AJ15" s="753"/>
      <c r="AK15" s="754"/>
      <c r="AL15" s="755"/>
      <c r="AM15" s="755"/>
      <c r="AN15" s="755"/>
      <c r="AO15" s="755"/>
      <c r="AP15" s="755"/>
      <c r="AQ15" s="755"/>
      <c r="AR15" s="755"/>
      <c r="AS15" s="755"/>
      <c r="AT15" s="755"/>
      <c r="AU15" s="756"/>
      <c r="AV15" s="756"/>
      <c r="AW15" s="756"/>
      <c r="AX15" s="756"/>
      <c r="AY15" s="757"/>
      <c r="AZ15" s="205"/>
      <c r="BA15" s="205"/>
      <c r="BB15" s="205"/>
      <c r="BC15" s="205"/>
      <c r="BD15" s="205"/>
      <c r="BE15" s="206"/>
      <c r="BF15" s="206"/>
      <c r="BG15" s="206"/>
      <c r="BH15" s="206"/>
      <c r="BI15" s="206"/>
      <c r="BJ15" s="206"/>
      <c r="BK15" s="206"/>
      <c r="BL15" s="206"/>
      <c r="BM15" s="206"/>
      <c r="BN15" s="206"/>
      <c r="BO15" s="206"/>
      <c r="BP15" s="206"/>
      <c r="BQ15" s="215">
        <v>9</v>
      </c>
      <c r="BR15" s="216"/>
      <c r="BS15" s="758"/>
      <c r="BT15" s="759"/>
      <c r="BU15" s="759"/>
      <c r="BV15" s="759"/>
      <c r="BW15" s="759"/>
      <c r="BX15" s="759"/>
      <c r="BY15" s="759"/>
      <c r="BZ15" s="759"/>
      <c r="CA15" s="759"/>
      <c r="CB15" s="759"/>
      <c r="CC15" s="759"/>
      <c r="CD15" s="759"/>
      <c r="CE15" s="759"/>
      <c r="CF15" s="759"/>
      <c r="CG15" s="760"/>
      <c r="CH15" s="771"/>
      <c r="CI15" s="772"/>
      <c r="CJ15" s="772"/>
      <c r="CK15" s="772"/>
      <c r="CL15" s="773"/>
      <c r="CM15" s="771"/>
      <c r="CN15" s="772"/>
      <c r="CO15" s="772"/>
      <c r="CP15" s="772"/>
      <c r="CQ15" s="773"/>
      <c r="CR15" s="771"/>
      <c r="CS15" s="772"/>
      <c r="CT15" s="772"/>
      <c r="CU15" s="772"/>
      <c r="CV15" s="773"/>
      <c r="CW15" s="771"/>
      <c r="CX15" s="772"/>
      <c r="CY15" s="772"/>
      <c r="CZ15" s="772"/>
      <c r="DA15" s="773"/>
      <c r="DB15" s="771"/>
      <c r="DC15" s="772"/>
      <c r="DD15" s="772"/>
      <c r="DE15" s="772"/>
      <c r="DF15" s="773"/>
      <c r="DG15" s="771"/>
      <c r="DH15" s="772"/>
      <c r="DI15" s="772"/>
      <c r="DJ15" s="772"/>
      <c r="DK15" s="773"/>
      <c r="DL15" s="771"/>
      <c r="DM15" s="772"/>
      <c r="DN15" s="772"/>
      <c r="DO15" s="772"/>
      <c r="DP15" s="773"/>
      <c r="DQ15" s="771"/>
      <c r="DR15" s="772"/>
      <c r="DS15" s="772"/>
      <c r="DT15" s="772"/>
      <c r="DU15" s="773"/>
      <c r="DV15" s="774"/>
      <c r="DW15" s="775"/>
      <c r="DX15" s="775"/>
      <c r="DY15" s="775"/>
      <c r="DZ15" s="776"/>
      <c r="EA15" s="207"/>
    </row>
    <row r="16" spans="1:131" s="208" customFormat="1" ht="26.25" customHeight="1" x14ac:dyDescent="0.15">
      <c r="A16" s="214">
        <v>10</v>
      </c>
      <c r="B16" s="745"/>
      <c r="C16" s="746"/>
      <c r="D16" s="746"/>
      <c r="E16" s="746"/>
      <c r="F16" s="746"/>
      <c r="G16" s="746"/>
      <c r="H16" s="746"/>
      <c r="I16" s="746"/>
      <c r="J16" s="746"/>
      <c r="K16" s="746"/>
      <c r="L16" s="746"/>
      <c r="M16" s="746"/>
      <c r="N16" s="746"/>
      <c r="O16" s="746"/>
      <c r="P16" s="747"/>
      <c r="Q16" s="748"/>
      <c r="R16" s="749"/>
      <c r="S16" s="749"/>
      <c r="T16" s="749"/>
      <c r="U16" s="749"/>
      <c r="V16" s="749"/>
      <c r="W16" s="749"/>
      <c r="X16" s="749"/>
      <c r="Y16" s="749"/>
      <c r="Z16" s="749"/>
      <c r="AA16" s="749"/>
      <c r="AB16" s="749"/>
      <c r="AC16" s="749"/>
      <c r="AD16" s="749"/>
      <c r="AE16" s="750"/>
      <c r="AF16" s="751"/>
      <c r="AG16" s="752"/>
      <c r="AH16" s="752"/>
      <c r="AI16" s="752"/>
      <c r="AJ16" s="753"/>
      <c r="AK16" s="754"/>
      <c r="AL16" s="755"/>
      <c r="AM16" s="755"/>
      <c r="AN16" s="755"/>
      <c r="AO16" s="755"/>
      <c r="AP16" s="755"/>
      <c r="AQ16" s="755"/>
      <c r="AR16" s="755"/>
      <c r="AS16" s="755"/>
      <c r="AT16" s="755"/>
      <c r="AU16" s="756"/>
      <c r="AV16" s="756"/>
      <c r="AW16" s="756"/>
      <c r="AX16" s="756"/>
      <c r="AY16" s="757"/>
      <c r="AZ16" s="205"/>
      <c r="BA16" s="205"/>
      <c r="BB16" s="205"/>
      <c r="BC16" s="205"/>
      <c r="BD16" s="205"/>
      <c r="BE16" s="206"/>
      <c r="BF16" s="206"/>
      <c r="BG16" s="206"/>
      <c r="BH16" s="206"/>
      <c r="BI16" s="206"/>
      <c r="BJ16" s="206"/>
      <c r="BK16" s="206"/>
      <c r="BL16" s="206"/>
      <c r="BM16" s="206"/>
      <c r="BN16" s="206"/>
      <c r="BO16" s="206"/>
      <c r="BP16" s="206"/>
      <c r="BQ16" s="215">
        <v>10</v>
      </c>
      <c r="BR16" s="216"/>
      <c r="BS16" s="758"/>
      <c r="BT16" s="759"/>
      <c r="BU16" s="759"/>
      <c r="BV16" s="759"/>
      <c r="BW16" s="759"/>
      <c r="BX16" s="759"/>
      <c r="BY16" s="759"/>
      <c r="BZ16" s="759"/>
      <c r="CA16" s="759"/>
      <c r="CB16" s="759"/>
      <c r="CC16" s="759"/>
      <c r="CD16" s="759"/>
      <c r="CE16" s="759"/>
      <c r="CF16" s="759"/>
      <c r="CG16" s="760"/>
      <c r="CH16" s="771"/>
      <c r="CI16" s="772"/>
      <c r="CJ16" s="772"/>
      <c r="CK16" s="772"/>
      <c r="CL16" s="773"/>
      <c r="CM16" s="771"/>
      <c r="CN16" s="772"/>
      <c r="CO16" s="772"/>
      <c r="CP16" s="772"/>
      <c r="CQ16" s="773"/>
      <c r="CR16" s="771"/>
      <c r="CS16" s="772"/>
      <c r="CT16" s="772"/>
      <c r="CU16" s="772"/>
      <c r="CV16" s="773"/>
      <c r="CW16" s="771"/>
      <c r="CX16" s="772"/>
      <c r="CY16" s="772"/>
      <c r="CZ16" s="772"/>
      <c r="DA16" s="773"/>
      <c r="DB16" s="771"/>
      <c r="DC16" s="772"/>
      <c r="DD16" s="772"/>
      <c r="DE16" s="772"/>
      <c r="DF16" s="773"/>
      <c r="DG16" s="771"/>
      <c r="DH16" s="772"/>
      <c r="DI16" s="772"/>
      <c r="DJ16" s="772"/>
      <c r="DK16" s="773"/>
      <c r="DL16" s="771"/>
      <c r="DM16" s="772"/>
      <c r="DN16" s="772"/>
      <c r="DO16" s="772"/>
      <c r="DP16" s="773"/>
      <c r="DQ16" s="771"/>
      <c r="DR16" s="772"/>
      <c r="DS16" s="772"/>
      <c r="DT16" s="772"/>
      <c r="DU16" s="773"/>
      <c r="DV16" s="774"/>
      <c r="DW16" s="775"/>
      <c r="DX16" s="775"/>
      <c r="DY16" s="775"/>
      <c r="DZ16" s="776"/>
      <c r="EA16" s="207"/>
    </row>
    <row r="17" spans="1:131" s="208" customFormat="1" ht="26.25" customHeight="1" x14ac:dyDescent="0.15">
      <c r="A17" s="214">
        <v>11</v>
      </c>
      <c r="B17" s="745"/>
      <c r="C17" s="746"/>
      <c r="D17" s="746"/>
      <c r="E17" s="746"/>
      <c r="F17" s="746"/>
      <c r="G17" s="746"/>
      <c r="H17" s="746"/>
      <c r="I17" s="746"/>
      <c r="J17" s="746"/>
      <c r="K17" s="746"/>
      <c r="L17" s="746"/>
      <c r="M17" s="746"/>
      <c r="N17" s="746"/>
      <c r="O17" s="746"/>
      <c r="P17" s="747"/>
      <c r="Q17" s="748"/>
      <c r="R17" s="749"/>
      <c r="S17" s="749"/>
      <c r="T17" s="749"/>
      <c r="U17" s="749"/>
      <c r="V17" s="749"/>
      <c r="W17" s="749"/>
      <c r="X17" s="749"/>
      <c r="Y17" s="749"/>
      <c r="Z17" s="749"/>
      <c r="AA17" s="749"/>
      <c r="AB17" s="749"/>
      <c r="AC17" s="749"/>
      <c r="AD17" s="749"/>
      <c r="AE17" s="750"/>
      <c r="AF17" s="751"/>
      <c r="AG17" s="752"/>
      <c r="AH17" s="752"/>
      <c r="AI17" s="752"/>
      <c r="AJ17" s="753"/>
      <c r="AK17" s="754"/>
      <c r="AL17" s="755"/>
      <c r="AM17" s="755"/>
      <c r="AN17" s="755"/>
      <c r="AO17" s="755"/>
      <c r="AP17" s="755"/>
      <c r="AQ17" s="755"/>
      <c r="AR17" s="755"/>
      <c r="AS17" s="755"/>
      <c r="AT17" s="755"/>
      <c r="AU17" s="756"/>
      <c r="AV17" s="756"/>
      <c r="AW17" s="756"/>
      <c r="AX17" s="756"/>
      <c r="AY17" s="757"/>
      <c r="AZ17" s="205"/>
      <c r="BA17" s="205"/>
      <c r="BB17" s="205"/>
      <c r="BC17" s="205"/>
      <c r="BD17" s="205"/>
      <c r="BE17" s="206"/>
      <c r="BF17" s="206"/>
      <c r="BG17" s="206"/>
      <c r="BH17" s="206"/>
      <c r="BI17" s="206"/>
      <c r="BJ17" s="206"/>
      <c r="BK17" s="206"/>
      <c r="BL17" s="206"/>
      <c r="BM17" s="206"/>
      <c r="BN17" s="206"/>
      <c r="BO17" s="206"/>
      <c r="BP17" s="206"/>
      <c r="BQ17" s="215">
        <v>11</v>
      </c>
      <c r="BR17" s="216"/>
      <c r="BS17" s="758"/>
      <c r="BT17" s="759"/>
      <c r="BU17" s="759"/>
      <c r="BV17" s="759"/>
      <c r="BW17" s="759"/>
      <c r="BX17" s="759"/>
      <c r="BY17" s="759"/>
      <c r="BZ17" s="759"/>
      <c r="CA17" s="759"/>
      <c r="CB17" s="759"/>
      <c r="CC17" s="759"/>
      <c r="CD17" s="759"/>
      <c r="CE17" s="759"/>
      <c r="CF17" s="759"/>
      <c r="CG17" s="760"/>
      <c r="CH17" s="771"/>
      <c r="CI17" s="772"/>
      <c r="CJ17" s="772"/>
      <c r="CK17" s="772"/>
      <c r="CL17" s="773"/>
      <c r="CM17" s="771"/>
      <c r="CN17" s="772"/>
      <c r="CO17" s="772"/>
      <c r="CP17" s="772"/>
      <c r="CQ17" s="773"/>
      <c r="CR17" s="771"/>
      <c r="CS17" s="772"/>
      <c r="CT17" s="772"/>
      <c r="CU17" s="772"/>
      <c r="CV17" s="773"/>
      <c r="CW17" s="771"/>
      <c r="CX17" s="772"/>
      <c r="CY17" s="772"/>
      <c r="CZ17" s="772"/>
      <c r="DA17" s="773"/>
      <c r="DB17" s="771"/>
      <c r="DC17" s="772"/>
      <c r="DD17" s="772"/>
      <c r="DE17" s="772"/>
      <c r="DF17" s="773"/>
      <c r="DG17" s="771"/>
      <c r="DH17" s="772"/>
      <c r="DI17" s="772"/>
      <c r="DJ17" s="772"/>
      <c r="DK17" s="773"/>
      <c r="DL17" s="771"/>
      <c r="DM17" s="772"/>
      <c r="DN17" s="772"/>
      <c r="DO17" s="772"/>
      <c r="DP17" s="773"/>
      <c r="DQ17" s="771"/>
      <c r="DR17" s="772"/>
      <c r="DS17" s="772"/>
      <c r="DT17" s="772"/>
      <c r="DU17" s="773"/>
      <c r="DV17" s="774"/>
      <c r="DW17" s="775"/>
      <c r="DX17" s="775"/>
      <c r="DY17" s="775"/>
      <c r="DZ17" s="776"/>
      <c r="EA17" s="207"/>
    </row>
    <row r="18" spans="1:131" s="208" customFormat="1" ht="26.25" customHeight="1" x14ac:dyDescent="0.15">
      <c r="A18" s="214">
        <v>12</v>
      </c>
      <c r="B18" s="745"/>
      <c r="C18" s="746"/>
      <c r="D18" s="746"/>
      <c r="E18" s="746"/>
      <c r="F18" s="746"/>
      <c r="G18" s="746"/>
      <c r="H18" s="746"/>
      <c r="I18" s="746"/>
      <c r="J18" s="746"/>
      <c r="K18" s="746"/>
      <c r="L18" s="746"/>
      <c r="M18" s="746"/>
      <c r="N18" s="746"/>
      <c r="O18" s="746"/>
      <c r="P18" s="747"/>
      <c r="Q18" s="748"/>
      <c r="R18" s="749"/>
      <c r="S18" s="749"/>
      <c r="T18" s="749"/>
      <c r="U18" s="749"/>
      <c r="V18" s="749"/>
      <c r="W18" s="749"/>
      <c r="X18" s="749"/>
      <c r="Y18" s="749"/>
      <c r="Z18" s="749"/>
      <c r="AA18" s="749"/>
      <c r="AB18" s="749"/>
      <c r="AC18" s="749"/>
      <c r="AD18" s="749"/>
      <c r="AE18" s="750"/>
      <c r="AF18" s="751"/>
      <c r="AG18" s="752"/>
      <c r="AH18" s="752"/>
      <c r="AI18" s="752"/>
      <c r="AJ18" s="753"/>
      <c r="AK18" s="754"/>
      <c r="AL18" s="755"/>
      <c r="AM18" s="755"/>
      <c r="AN18" s="755"/>
      <c r="AO18" s="755"/>
      <c r="AP18" s="755"/>
      <c r="AQ18" s="755"/>
      <c r="AR18" s="755"/>
      <c r="AS18" s="755"/>
      <c r="AT18" s="755"/>
      <c r="AU18" s="756"/>
      <c r="AV18" s="756"/>
      <c r="AW18" s="756"/>
      <c r="AX18" s="756"/>
      <c r="AY18" s="757"/>
      <c r="AZ18" s="205"/>
      <c r="BA18" s="205"/>
      <c r="BB18" s="205"/>
      <c r="BC18" s="205"/>
      <c r="BD18" s="205"/>
      <c r="BE18" s="206"/>
      <c r="BF18" s="206"/>
      <c r="BG18" s="206"/>
      <c r="BH18" s="206"/>
      <c r="BI18" s="206"/>
      <c r="BJ18" s="206"/>
      <c r="BK18" s="206"/>
      <c r="BL18" s="206"/>
      <c r="BM18" s="206"/>
      <c r="BN18" s="206"/>
      <c r="BO18" s="206"/>
      <c r="BP18" s="206"/>
      <c r="BQ18" s="215">
        <v>12</v>
      </c>
      <c r="BR18" s="216"/>
      <c r="BS18" s="758"/>
      <c r="BT18" s="759"/>
      <c r="BU18" s="759"/>
      <c r="BV18" s="759"/>
      <c r="BW18" s="759"/>
      <c r="BX18" s="759"/>
      <c r="BY18" s="759"/>
      <c r="BZ18" s="759"/>
      <c r="CA18" s="759"/>
      <c r="CB18" s="759"/>
      <c r="CC18" s="759"/>
      <c r="CD18" s="759"/>
      <c r="CE18" s="759"/>
      <c r="CF18" s="759"/>
      <c r="CG18" s="760"/>
      <c r="CH18" s="771"/>
      <c r="CI18" s="772"/>
      <c r="CJ18" s="772"/>
      <c r="CK18" s="772"/>
      <c r="CL18" s="773"/>
      <c r="CM18" s="771"/>
      <c r="CN18" s="772"/>
      <c r="CO18" s="772"/>
      <c r="CP18" s="772"/>
      <c r="CQ18" s="773"/>
      <c r="CR18" s="771"/>
      <c r="CS18" s="772"/>
      <c r="CT18" s="772"/>
      <c r="CU18" s="772"/>
      <c r="CV18" s="773"/>
      <c r="CW18" s="771"/>
      <c r="CX18" s="772"/>
      <c r="CY18" s="772"/>
      <c r="CZ18" s="772"/>
      <c r="DA18" s="773"/>
      <c r="DB18" s="771"/>
      <c r="DC18" s="772"/>
      <c r="DD18" s="772"/>
      <c r="DE18" s="772"/>
      <c r="DF18" s="773"/>
      <c r="DG18" s="771"/>
      <c r="DH18" s="772"/>
      <c r="DI18" s="772"/>
      <c r="DJ18" s="772"/>
      <c r="DK18" s="773"/>
      <c r="DL18" s="771"/>
      <c r="DM18" s="772"/>
      <c r="DN18" s="772"/>
      <c r="DO18" s="772"/>
      <c r="DP18" s="773"/>
      <c r="DQ18" s="771"/>
      <c r="DR18" s="772"/>
      <c r="DS18" s="772"/>
      <c r="DT18" s="772"/>
      <c r="DU18" s="773"/>
      <c r="DV18" s="774"/>
      <c r="DW18" s="775"/>
      <c r="DX18" s="775"/>
      <c r="DY18" s="775"/>
      <c r="DZ18" s="776"/>
      <c r="EA18" s="207"/>
    </row>
    <row r="19" spans="1:131" s="208" customFormat="1" ht="26.25" customHeight="1" x14ac:dyDescent="0.15">
      <c r="A19" s="214">
        <v>13</v>
      </c>
      <c r="B19" s="745"/>
      <c r="C19" s="746"/>
      <c r="D19" s="746"/>
      <c r="E19" s="746"/>
      <c r="F19" s="746"/>
      <c r="G19" s="746"/>
      <c r="H19" s="746"/>
      <c r="I19" s="746"/>
      <c r="J19" s="746"/>
      <c r="K19" s="746"/>
      <c r="L19" s="746"/>
      <c r="M19" s="746"/>
      <c r="N19" s="746"/>
      <c r="O19" s="746"/>
      <c r="P19" s="747"/>
      <c r="Q19" s="748"/>
      <c r="R19" s="749"/>
      <c r="S19" s="749"/>
      <c r="T19" s="749"/>
      <c r="U19" s="749"/>
      <c r="V19" s="749"/>
      <c r="W19" s="749"/>
      <c r="X19" s="749"/>
      <c r="Y19" s="749"/>
      <c r="Z19" s="749"/>
      <c r="AA19" s="749"/>
      <c r="AB19" s="749"/>
      <c r="AC19" s="749"/>
      <c r="AD19" s="749"/>
      <c r="AE19" s="750"/>
      <c r="AF19" s="751"/>
      <c r="AG19" s="752"/>
      <c r="AH19" s="752"/>
      <c r="AI19" s="752"/>
      <c r="AJ19" s="753"/>
      <c r="AK19" s="754"/>
      <c r="AL19" s="755"/>
      <c r="AM19" s="755"/>
      <c r="AN19" s="755"/>
      <c r="AO19" s="755"/>
      <c r="AP19" s="755"/>
      <c r="AQ19" s="755"/>
      <c r="AR19" s="755"/>
      <c r="AS19" s="755"/>
      <c r="AT19" s="755"/>
      <c r="AU19" s="756"/>
      <c r="AV19" s="756"/>
      <c r="AW19" s="756"/>
      <c r="AX19" s="756"/>
      <c r="AY19" s="757"/>
      <c r="AZ19" s="205"/>
      <c r="BA19" s="205"/>
      <c r="BB19" s="205"/>
      <c r="BC19" s="205"/>
      <c r="BD19" s="205"/>
      <c r="BE19" s="206"/>
      <c r="BF19" s="206"/>
      <c r="BG19" s="206"/>
      <c r="BH19" s="206"/>
      <c r="BI19" s="206"/>
      <c r="BJ19" s="206"/>
      <c r="BK19" s="206"/>
      <c r="BL19" s="206"/>
      <c r="BM19" s="206"/>
      <c r="BN19" s="206"/>
      <c r="BO19" s="206"/>
      <c r="BP19" s="206"/>
      <c r="BQ19" s="215">
        <v>13</v>
      </c>
      <c r="BR19" s="216"/>
      <c r="BS19" s="758"/>
      <c r="BT19" s="759"/>
      <c r="BU19" s="759"/>
      <c r="BV19" s="759"/>
      <c r="BW19" s="759"/>
      <c r="BX19" s="759"/>
      <c r="BY19" s="759"/>
      <c r="BZ19" s="759"/>
      <c r="CA19" s="759"/>
      <c r="CB19" s="759"/>
      <c r="CC19" s="759"/>
      <c r="CD19" s="759"/>
      <c r="CE19" s="759"/>
      <c r="CF19" s="759"/>
      <c r="CG19" s="760"/>
      <c r="CH19" s="771"/>
      <c r="CI19" s="772"/>
      <c r="CJ19" s="772"/>
      <c r="CK19" s="772"/>
      <c r="CL19" s="773"/>
      <c r="CM19" s="771"/>
      <c r="CN19" s="772"/>
      <c r="CO19" s="772"/>
      <c r="CP19" s="772"/>
      <c r="CQ19" s="773"/>
      <c r="CR19" s="771"/>
      <c r="CS19" s="772"/>
      <c r="CT19" s="772"/>
      <c r="CU19" s="772"/>
      <c r="CV19" s="773"/>
      <c r="CW19" s="771"/>
      <c r="CX19" s="772"/>
      <c r="CY19" s="772"/>
      <c r="CZ19" s="772"/>
      <c r="DA19" s="773"/>
      <c r="DB19" s="771"/>
      <c r="DC19" s="772"/>
      <c r="DD19" s="772"/>
      <c r="DE19" s="772"/>
      <c r="DF19" s="773"/>
      <c r="DG19" s="771"/>
      <c r="DH19" s="772"/>
      <c r="DI19" s="772"/>
      <c r="DJ19" s="772"/>
      <c r="DK19" s="773"/>
      <c r="DL19" s="771"/>
      <c r="DM19" s="772"/>
      <c r="DN19" s="772"/>
      <c r="DO19" s="772"/>
      <c r="DP19" s="773"/>
      <c r="DQ19" s="771"/>
      <c r="DR19" s="772"/>
      <c r="DS19" s="772"/>
      <c r="DT19" s="772"/>
      <c r="DU19" s="773"/>
      <c r="DV19" s="774"/>
      <c r="DW19" s="775"/>
      <c r="DX19" s="775"/>
      <c r="DY19" s="775"/>
      <c r="DZ19" s="776"/>
      <c r="EA19" s="207"/>
    </row>
    <row r="20" spans="1:131" s="208" customFormat="1" ht="26.25" customHeight="1" x14ac:dyDescent="0.15">
      <c r="A20" s="214">
        <v>14</v>
      </c>
      <c r="B20" s="745"/>
      <c r="C20" s="746"/>
      <c r="D20" s="746"/>
      <c r="E20" s="746"/>
      <c r="F20" s="746"/>
      <c r="G20" s="746"/>
      <c r="H20" s="746"/>
      <c r="I20" s="746"/>
      <c r="J20" s="746"/>
      <c r="K20" s="746"/>
      <c r="L20" s="746"/>
      <c r="M20" s="746"/>
      <c r="N20" s="746"/>
      <c r="O20" s="746"/>
      <c r="P20" s="747"/>
      <c r="Q20" s="748"/>
      <c r="R20" s="749"/>
      <c r="S20" s="749"/>
      <c r="T20" s="749"/>
      <c r="U20" s="749"/>
      <c r="V20" s="749"/>
      <c r="W20" s="749"/>
      <c r="X20" s="749"/>
      <c r="Y20" s="749"/>
      <c r="Z20" s="749"/>
      <c r="AA20" s="749"/>
      <c r="AB20" s="749"/>
      <c r="AC20" s="749"/>
      <c r="AD20" s="749"/>
      <c r="AE20" s="750"/>
      <c r="AF20" s="751"/>
      <c r="AG20" s="752"/>
      <c r="AH20" s="752"/>
      <c r="AI20" s="752"/>
      <c r="AJ20" s="753"/>
      <c r="AK20" s="754"/>
      <c r="AL20" s="755"/>
      <c r="AM20" s="755"/>
      <c r="AN20" s="755"/>
      <c r="AO20" s="755"/>
      <c r="AP20" s="755"/>
      <c r="AQ20" s="755"/>
      <c r="AR20" s="755"/>
      <c r="AS20" s="755"/>
      <c r="AT20" s="755"/>
      <c r="AU20" s="756"/>
      <c r="AV20" s="756"/>
      <c r="AW20" s="756"/>
      <c r="AX20" s="756"/>
      <c r="AY20" s="757"/>
      <c r="AZ20" s="205"/>
      <c r="BA20" s="205"/>
      <c r="BB20" s="205"/>
      <c r="BC20" s="205"/>
      <c r="BD20" s="205"/>
      <c r="BE20" s="206"/>
      <c r="BF20" s="206"/>
      <c r="BG20" s="206"/>
      <c r="BH20" s="206"/>
      <c r="BI20" s="206"/>
      <c r="BJ20" s="206"/>
      <c r="BK20" s="206"/>
      <c r="BL20" s="206"/>
      <c r="BM20" s="206"/>
      <c r="BN20" s="206"/>
      <c r="BO20" s="206"/>
      <c r="BP20" s="206"/>
      <c r="BQ20" s="215">
        <v>14</v>
      </c>
      <c r="BR20" s="216"/>
      <c r="BS20" s="758"/>
      <c r="BT20" s="759"/>
      <c r="BU20" s="759"/>
      <c r="BV20" s="759"/>
      <c r="BW20" s="759"/>
      <c r="BX20" s="759"/>
      <c r="BY20" s="759"/>
      <c r="BZ20" s="759"/>
      <c r="CA20" s="759"/>
      <c r="CB20" s="759"/>
      <c r="CC20" s="759"/>
      <c r="CD20" s="759"/>
      <c r="CE20" s="759"/>
      <c r="CF20" s="759"/>
      <c r="CG20" s="760"/>
      <c r="CH20" s="771"/>
      <c r="CI20" s="772"/>
      <c r="CJ20" s="772"/>
      <c r="CK20" s="772"/>
      <c r="CL20" s="773"/>
      <c r="CM20" s="771"/>
      <c r="CN20" s="772"/>
      <c r="CO20" s="772"/>
      <c r="CP20" s="772"/>
      <c r="CQ20" s="773"/>
      <c r="CR20" s="771"/>
      <c r="CS20" s="772"/>
      <c r="CT20" s="772"/>
      <c r="CU20" s="772"/>
      <c r="CV20" s="773"/>
      <c r="CW20" s="771"/>
      <c r="CX20" s="772"/>
      <c r="CY20" s="772"/>
      <c r="CZ20" s="772"/>
      <c r="DA20" s="773"/>
      <c r="DB20" s="771"/>
      <c r="DC20" s="772"/>
      <c r="DD20" s="772"/>
      <c r="DE20" s="772"/>
      <c r="DF20" s="773"/>
      <c r="DG20" s="771"/>
      <c r="DH20" s="772"/>
      <c r="DI20" s="772"/>
      <c r="DJ20" s="772"/>
      <c r="DK20" s="773"/>
      <c r="DL20" s="771"/>
      <c r="DM20" s="772"/>
      <c r="DN20" s="772"/>
      <c r="DO20" s="772"/>
      <c r="DP20" s="773"/>
      <c r="DQ20" s="771"/>
      <c r="DR20" s="772"/>
      <c r="DS20" s="772"/>
      <c r="DT20" s="772"/>
      <c r="DU20" s="773"/>
      <c r="DV20" s="774"/>
      <c r="DW20" s="775"/>
      <c r="DX20" s="775"/>
      <c r="DY20" s="775"/>
      <c r="DZ20" s="776"/>
      <c r="EA20" s="207"/>
    </row>
    <row r="21" spans="1:131" s="208" customFormat="1" ht="26.25" customHeight="1" thickBot="1" x14ac:dyDescent="0.2">
      <c r="A21" s="214">
        <v>15</v>
      </c>
      <c r="B21" s="745"/>
      <c r="C21" s="746"/>
      <c r="D21" s="746"/>
      <c r="E21" s="746"/>
      <c r="F21" s="746"/>
      <c r="G21" s="746"/>
      <c r="H21" s="746"/>
      <c r="I21" s="746"/>
      <c r="J21" s="746"/>
      <c r="K21" s="746"/>
      <c r="L21" s="746"/>
      <c r="M21" s="746"/>
      <c r="N21" s="746"/>
      <c r="O21" s="746"/>
      <c r="P21" s="747"/>
      <c r="Q21" s="748"/>
      <c r="R21" s="749"/>
      <c r="S21" s="749"/>
      <c r="T21" s="749"/>
      <c r="U21" s="749"/>
      <c r="V21" s="749"/>
      <c r="W21" s="749"/>
      <c r="X21" s="749"/>
      <c r="Y21" s="749"/>
      <c r="Z21" s="749"/>
      <c r="AA21" s="749"/>
      <c r="AB21" s="749"/>
      <c r="AC21" s="749"/>
      <c r="AD21" s="749"/>
      <c r="AE21" s="750"/>
      <c r="AF21" s="751"/>
      <c r="AG21" s="752"/>
      <c r="AH21" s="752"/>
      <c r="AI21" s="752"/>
      <c r="AJ21" s="753"/>
      <c r="AK21" s="754"/>
      <c r="AL21" s="755"/>
      <c r="AM21" s="755"/>
      <c r="AN21" s="755"/>
      <c r="AO21" s="755"/>
      <c r="AP21" s="755"/>
      <c r="AQ21" s="755"/>
      <c r="AR21" s="755"/>
      <c r="AS21" s="755"/>
      <c r="AT21" s="755"/>
      <c r="AU21" s="756"/>
      <c r="AV21" s="756"/>
      <c r="AW21" s="756"/>
      <c r="AX21" s="756"/>
      <c r="AY21" s="757"/>
      <c r="AZ21" s="205"/>
      <c r="BA21" s="205"/>
      <c r="BB21" s="205"/>
      <c r="BC21" s="205"/>
      <c r="BD21" s="205"/>
      <c r="BE21" s="206"/>
      <c r="BF21" s="206"/>
      <c r="BG21" s="206"/>
      <c r="BH21" s="206"/>
      <c r="BI21" s="206"/>
      <c r="BJ21" s="206"/>
      <c r="BK21" s="206"/>
      <c r="BL21" s="206"/>
      <c r="BM21" s="206"/>
      <c r="BN21" s="206"/>
      <c r="BO21" s="206"/>
      <c r="BP21" s="206"/>
      <c r="BQ21" s="215">
        <v>15</v>
      </c>
      <c r="BR21" s="216"/>
      <c r="BS21" s="758"/>
      <c r="BT21" s="759"/>
      <c r="BU21" s="759"/>
      <c r="BV21" s="759"/>
      <c r="BW21" s="759"/>
      <c r="BX21" s="759"/>
      <c r="BY21" s="759"/>
      <c r="BZ21" s="759"/>
      <c r="CA21" s="759"/>
      <c r="CB21" s="759"/>
      <c r="CC21" s="759"/>
      <c r="CD21" s="759"/>
      <c r="CE21" s="759"/>
      <c r="CF21" s="759"/>
      <c r="CG21" s="760"/>
      <c r="CH21" s="771"/>
      <c r="CI21" s="772"/>
      <c r="CJ21" s="772"/>
      <c r="CK21" s="772"/>
      <c r="CL21" s="773"/>
      <c r="CM21" s="771"/>
      <c r="CN21" s="772"/>
      <c r="CO21" s="772"/>
      <c r="CP21" s="772"/>
      <c r="CQ21" s="773"/>
      <c r="CR21" s="771"/>
      <c r="CS21" s="772"/>
      <c r="CT21" s="772"/>
      <c r="CU21" s="772"/>
      <c r="CV21" s="773"/>
      <c r="CW21" s="771"/>
      <c r="CX21" s="772"/>
      <c r="CY21" s="772"/>
      <c r="CZ21" s="772"/>
      <c r="DA21" s="773"/>
      <c r="DB21" s="771"/>
      <c r="DC21" s="772"/>
      <c r="DD21" s="772"/>
      <c r="DE21" s="772"/>
      <c r="DF21" s="773"/>
      <c r="DG21" s="771"/>
      <c r="DH21" s="772"/>
      <c r="DI21" s="772"/>
      <c r="DJ21" s="772"/>
      <c r="DK21" s="773"/>
      <c r="DL21" s="771"/>
      <c r="DM21" s="772"/>
      <c r="DN21" s="772"/>
      <c r="DO21" s="772"/>
      <c r="DP21" s="773"/>
      <c r="DQ21" s="771"/>
      <c r="DR21" s="772"/>
      <c r="DS21" s="772"/>
      <c r="DT21" s="772"/>
      <c r="DU21" s="773"/>
      <c r="DV21" s="774"/>
      <c r="DW21" s="775"/>
      <c r="DX21" s="775"/>
      <c r="DY21" s="775"/>
      <c r="DZ21" s="776"/>
      <c r="EA21" s="207"/>
    </row>
    <row r="22" spans="1:131" s="208" customFormat="1" ht="26.25" customHeight="1" x14ac:dyDescent="0.15">
      <c r="A22" s="214">
        <v>16</v>
      </c>
      <c r="B22" s="745"/>
      <c r="C22" s="746"/>
      <c r="D22" s="746"/>
      <c r="E22" s="746"/>
      <c r="F22" s="746"/>
      <c r="G22" s="746"/>
      <c r="H22" s="746"/>
      <c r="I22" s="746"/>
      <c r="J22" s="746"/>
      <c r="K22" s="746"/>
      <c r="L22" s="746"/>
      <c r="M22" s="746"/>
      <c r="N22" s="746"/>
      <c r="O22" s="746"/>
      <c r="P22" s="747"/>
      <c r="Q22" s="777"/>
      <c r="R22" s="778"/>
      <c r="S22" s="778"/>
      <c r="T22" s="778"/>
      <c r="U22" s="778"/>
      <c r="V22" s="778"/>
      <c r="W22" s="778"/>
      <c r="X22" s="778"/>
      <c r="Y22" s="778"/>
      <c r="Z22" s="778"/>
      <c r="AA22" s="778"/>
      <c r="AB22" s="778"/>
      <c r="AC22" s="778"/>
      <c r="AD22" s="778"/>
      <c r="AE22" s="779"/>
      <c r="AF22" s="751"/>
      <c r="AG22" s="752"/>
      <c r="AH22" s="752"/>
      <c r="AI22" s="752"/>
      <c r="AJ22" s="753"/>
      <c r="AK22" s="792"/>
      <c r="AL22" s="793"/>
      <c r="AM22" s="793"/>
      <c r="AN22" s="793"/>
      <c r="AO22" s="793"/>
      <c r="AP22" s="793"/>
      <c r="AQ22" s="793"/>
      <c r="AR22" s="793"/>
      <c r="AS22" s="793"/>
      <c r="AT22" s="793"/>
      <c r="AU22" s="794"/>
      <c r="AV22" s="794"/>
      <c r="AW22" s="794"/>
      <c r="AX22" s="794"/>
      <c r="AY22" s="795"/>
      <c r="AZ22" s="796" t="s">
        <v>369</v>
      </c>
      <c r="BA22" s="796"/>
      <c r="BB22" s="796"/>
      <c r="BC22" s="796"/>
      <c r="BD22" s="797"/>
      <c r="BE22" s="206"/>
      <c r="BF22" s="206"/>
      <c r="BG22" s="206"/>
      <c r="BH22" s="206"/>
      <c r="BI22" s="206"/>
      <c r="BJ22" s="206"/>
      <c r="BK22" s="206"/>
      <c r="BL22" s="206"/>
      <c r="BM22" s="206"/>
      <c r="BN22" s="206"/>
      <c r="BO22" s="206"/>
      <c r="BP22" s="206"/>
      <c r="BQ22" s="215">
        <v>16</v>
      </c>
      <c r="BR22" s="216"/>
      <c r="BS22" s="758"/>
      <c r="BT22" s="759"/>
      <c r="BU22" s="759"/>
      <c r="BV22" s="759"/>
      <c r="BW22" s="759"/>
      <c r="BX22" s="759"/>
      <c r="BY22" s="759"/>
      <c r="BZ22" s="759"/>
      <c r="CA22" s="759"/>
      <c r="CB22" s="759"/>
      <c r="CC22" s="759"/>
      <c r="CD22" s="759"/>
      <c r="CE22" s="759"/>
      <c r="CF22" s="759"/>
      <c r="CG22" s="760"/>
      <c r="CH22" s="771"/>
      <c r="CI22" s="772"/>
      <c r="CJ22" s="772"/>
      <c r="CK22" s="772"/>
      <c r="CL22" s="773"/>
      <c r="CM22" s="771"/>
      <c r="CN22" s="772"/>
      <c r="CO22" s="772"/>
      <c r="CP22" s="772"/>
      <c r="CQ22" s="773"/>
      <c r="CR22" s="771"/>
      <c r="CS22" s="772"/>
      <c r="CT22" s="772"/>
      <c r="CU22" s="772"/>
      <c r="CV22" s="773"/>
      <c r="CW22" s="771"/>
      <c r="CX22" s="772"/>
      <c r="CY22" s="772"/>
      <c r="CZ22" s="772"/>
      <c r="DA22" s="773"/>
      <c r="DB22" s="771"/>
      <c r="DC22" s="772"/>
      <c r="DD22" s="772"/>
      <c r="DE22" s="772"/>
      <c r="DF22" s="773"/>
      <c r="DG22" s="771"/>
      <c r="DH22" s="772"/>
      <c r="DI22" s="772"/>
      <c r="DJ22" s="772"/>
      <c r="DK22" s="773"/>
      <c r="DL22" s="771"/>
      <c r="DM22" s="772"/>
      <c r="DN22" s="772"/>
      <c r="DO22" s="772"/>
      <c r="DP22" s="773"/>
      <c r="DQ22" s="771"/>
      <c r="DR22" s="772"/>
      <c r="DS22" s="772"/>
      <c r="DT22" s="772"/>
      <c r="DU22" s="773"/>
      <c r="DV22" s="774"/>
      <c r="DW22" s="775"/>
      <c r="DX22" s="775"/>
      <c r="DY22" s="775"/>
      <c r="DZ22" s="776"/>
      <c r="EA22" s="207"/>
    </row>
    <row r="23" spans="1:131" s="208" customFormat="1" ht="26.25" customHeight="1" thickBot="1" x14ac:dyDescent="0.2">
      <c r="A23" s="217" t="s">
        <v>370</v>
      </c>
      <c r="B23" s="780" t="s">
        <v>371</v>
      </c>
      <c r="C23" s="781"/>
      <c r="D23" s="781"/>
      <c r="E23" s="781"/>
      <c r="F23" s="781"/>
      <c r="G23" s="781"/>
      <c r="H23" s="781"/>
      <c r="I23" s="781"/>
      <c r="J23" s="781"/>
      <c r="K23" s="781"/>
      <c r="L23" s="781"/>
      <c r="M23" s="781"/>
      <c r="N23" s="781"/>
      <c r="O23" s="781"/>
      <c r="P23" s="782"/>
      <c r="Q23" s="783">
        <f>Q7</f>
        <v>19486</v>
      </c>
      <c r="R23" s="784"/>
      <c r="S23" s="784"/>
      <c r="T23" s="784"/>
      <c r="U23" s="784"/>
      <c r="V23" s="784">
        <f t="shared" ref="V23" si="0">V7</f>
        <v>18397</v>
      </c>
      <c r="W23" s="784"/>
      <c r="X23" s="784"/>
      <c r="Y23" s="784"/>
      <c r="Z23" s="784"/>
      <c r="AA23" s="784">
        <f t="shared" ref="AA23" si="1">AA7</f>
        <v>1089</v>
      </c>
      <c r="AB23" s="784"/>
      <c r="AC23" s="784"/>
      <c r="AD23" s="784"/>
      <c r="AE23" s="785"/>
      <c r="AF23" s="786">
        <v>675</v>
      </c>
      <c r="AG23" s="784"/>
      <c r="AH23" s="784"/>
      <c r="AI23" s="784"/>
      <c r="AJ23" s="787"/>
      <c r="AK23" s="788"/>
      <c r="AL23" s="789"/>
      <c r="AM23" s="789"/>
      <c r="AN23" s="789"/>
      <c r="AO23" s="789"/>
      <c r="AP23" s="784">
        <f t="shared" ref="AP23" si="2">AP7</f>
        <v>17643</v>
      </c>
      <c r="AQ23" s="784"/>
      <c r="AR23" s="784"/>
      <c r="AS23" s="784"/>
      <c r="AT23" s="784"/>
      <c r="AU23" s="790"/>
      <c r="AV23" s="790"/>
      <c r="AW23" s="790"/>
      <c r="AX23" s="790"/>
      <c r="AY23" s="791"/>
      <c r="AZ23" s="799" t="s">
        <v>224</v>
      </c>
      <c r="BA23" s="800"/>
      <c r="BB23" s="800"/>
      <c r="BC23" s="800"/>
      <c r="BD23" s="801"/>
      <c r="BE23" s="206"/>
      <c r="BF23" s="206"/>
      <c r="BG23" s="206"/>
      <c r="BH23" s="206"/>
      <c r="BI23" s="206"/>
      <c r="BJ23" s="206"/>
      <c r="BK23" s="206"/>
      <c r="BL23" s="206"/>
      <c r="BM23" s="206"/>
      <c r="BN23" s="206"/>
      <c r="BO23" s="206"/>
      <c r="BP23" s="206"/>
      <c r="BQ23" s="215">
        <v>17</v>
      </c>
      <c r="BR23" s="216"/>
      <c r="BS23" s="758"/>
      <c r="BT23" s="759"/>
      <c r="BU23" s="759"/>
      <c r="BV23" s="759"/>
      <c r="BW23" s="759"/>
      <c r="BX23" s="759"/>
      <c r="BY23" s="759"/>
      <c r="BZ23" s="759"/>
      <c r="CA23" s="759"/>
      <c r="CB23" s="759"/>
      <c r="CC23" s="759"/>
      <c r="CD23" s="759"/>
      <c r="CE23" s="759"/>
      <c r="CF23" s="759"/>
      <c r="CG23" s="760"/>
      <c r="CH23" s="771"/>
      <c r="CI23" s="772"/>
      <c r="CJ23" s="772"/>
      <c r="CK23" s="772"/>
      <c r="CL23" s="773"/>
      <c r="CM23" s="771"/>
      <c r="CN23" s="772"/>
      <c r="CO23" s="772"/>
      <c r="CP23" s="772"/>
      <c r="CQ23" s="773"/>
      <c r="CR23" s="771"/>
      <c r="CS23" s="772"/>
      <c r="CT23" s="772"/>
      <c r="CU23" s="772"/>
      <c r="CV23" s="773"/>
      <c r="CW23" s="771"/>
      <c r="CX23" s="772"/>
      <c r="CY23" s="772"/>
      <c r="CZ23" s="772"/>
      <c r="DA23" s="773"/>
      <c r="DB23" s="771"/>
      <c r="DC23" s="772"/>
      <c r="DD23" s="772"/>
      <c r="DE23" s="772"/>
      <c r="DF23" s="773"/>
      <c r="DG23" s="771"/>
      <c r="DH23" s="772"/>
      <c r="DI23" s="772"/>
      <c r="DJ23" s="772"/>
      <c r="DK23" s="773"/>
      <c r="DL23" s="771"/>
      <c r="DM23" s="772"/>
      <c r="DN23" s="772"/>
      <c r="DO23" s="772"/>
      <c r="DP23" s="773"/>
      <c r="DQ23" s="771"/>
      <c r="DR23" s="772"/>
      <c r="DS23" s="772"/>
      <c r="DT23" s="772"/>
      <c r="DU23" s="773"/>
      <c r="DV23" s="774"/>
      <c r="DW23" s="775"/>
      <c r="DX23" s="775"/>
      <c r="DY23" s="775"/>
      <c r="DZ23" s="776"/>
      <c r="EA23" s="207"/>
    </row>
    <row r="24" spans="1:131" s="208" customFormat="1" ht="26.25" customHeight="1" x14ac:dyDescent="0.15">
      <c r="A24" s="798" t="s">
        <v>372</v>
      </c>
      <c r="B24" s="798"/>
      <c r="C24" s="798"/>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798"/>
      <c r="AM24" s="798"/>
      <c r="AN24" s="798"/>
      <c r="AO24" s="798"/>
      <c r="AP24" s="798"/>
      <c r="AQ24" s="798"/>
      <c r="AR24" s="798"/>
      <c r="AS24" s="798"/>
      <c r="AT24" s="798"/>
      <c r="AU24" s="798"/>
      <c r="AV24" s="798"/>
      <c r="AW24" s="798"/>
      <c r="AX24" s="798"/>
      <c r="AY24" s="798"/>
      <c r="AZ24" s="205"/>
      <c r="BA24" s="205"/>
      <c r="BB24" s="205"/>
      <c r="BC24" s="205"/>
      <c r="BD24" s="205"/>
      <c r="BE24" s="206"/>
      <c r="BF24" s="206"/>
      <c r="BG24" s="206"/>
      <c r="BH24" s="206"/>
      <c r="BI24" s="206"/>
      <c r="BJ24" s="206"/>
      <c r="BK24" s="206"/>
      <c r="BL24" s="206"/>
      <c r="BM24" s="206"/>
      <c r="BN24" s="206"/>
      <c r="BO24" s="206"/>
      <c r="BP24" s="206"/>
      <c r="BQ24" s="215">
        <v>18</v>
      </c>
      <c r="BR24" s="216"/>
      <c r="BS24" s="758"/>
      <c r="BT24" s="759"/>
      <c r="BU24" s="759"/>
      <c r="BV24" s="759"/>
      <c r="BW24" s="759"/>
      <c r="BX24" s="759"/>
      <c r="BY24" s="759"/>
      <c r="BZ24" s="759"/>
      <c r="CA24" s="759"/>
      <c r="CB24" s="759"/>
      <c r="CC24" s="759"/>
      <c r="CD24" s="759"/>
      <c r="CE24" s="759"/>
      <c r="CF24" s="759"/>
      <c r="CG24" s="760"/>
      <c r="CH24" s="771"/>
      <c r="CI24" s="772"/>
      <c r="CJ24" s="772"/>
      <c r="CK24" s="772"/>
      <c r="CL24" s="773"/>
      <c r="CM24" s="771"/>
      <c r="CN24" s="772"/>
      <c r="CO24" s="772"/>
      <c r="CP24" s="772"/>
      <c r="CQ24" s="773"/>
      <c r="CR24" s="771"/>
      <c r="CS24" s="772"/>
      <c r="CT24" s="772"/>
      <c r="CU24" s="772"/>
      <c r="CV24" s="773"/>
      <c r="CW24" s="771"/>
      <c r="CX24" s="772"/>
      <c r="CY24" s="772"/>
      <c r="CZ24" s="772"/>
      <c r="DA24" s="773"/>
      <c r="DB24" s="771"/>
      <c r="DC24" s="772"/>
      <c r="DD24" s="772"/>
      <c r="DE24" s="772"/>
      <c r="DF24" s="773"/>
      <c r="DG24" s="771"/>
      <c r="DH24" s="772"/>
      <c r="DI24" s="772"/>
      <c r="DJ24" s="772"/>
      <c r="DK24" s="773"/>
      <c r="DL24" s="771"/>
      <c r="DM24" s="772"/>
      <c r="DN24" s="772"/>
      <c r="DO24" s="772"/>
      <c r="DP24" s="773"/>
      <c r="DQ24" s="771"/>
      <c r="DR24" s="772"/>
      <c r="DS24" s="772"/>
      <c r="DT24" s="772"/>
      <c r="DU24" s="773"/>
      <c r="DV24" s="774"/>
      <c r="DW24" s="775"/>
      <c r="DX24" s="775"/>
      <c r="DY24" s="775"/>
      <c r="DZ24" s="776"/>
      <c r="EA24" s="207"/>
    </row>
    <row r="25" spans="1:131" s="200" customFormat="1" ht="26.25" customHeight="1" thickBot="1" x14ac:dyDescent="0.2">
      <c r="A25" s="739" t="s">
        <v>373</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05"/>
      <c r="BK25" s="205"/>
      <c r="BL25" s="205"/>
      <c r="BM25" s="205"/>
      <c r="BN25" s="205"/>
      <c r="BO25" s="218"/>
      <c r="BP25" s="218"/>
      <c r="BQ25" s="215">
        <v>19</v>
      </c>
      <c r="BR25" s="216"/>
      <c r="BS25" s="758"/>
      <c r="BT25" s="759"/>
      <c r="BU25" s="759"/>
      <c r="BV25" s="759"/>
      <c r="BW25" s="759"/>
      <c r="BX25" s="759"/>
      <c r="BY25" s="759"/>
      <c r="BZ25" s="759"/>
      <c r="CA25" s="759"/>
      <c r="CB25" s="759"/>
      <c r="CC25" s="759"/>
      <c r="CD25" s="759"/>
      <c r="CE25" s="759"/>
      <c r="CF25" s="759"/>
      <c r="CG25" s="760"/>
      <c r="CH25" s="771"/>
      <c r="CI25" s="772"/>
      <c r="CJ25" s="772"/>
      <c r="CK25" s="772"/>
      <c r="CL25" s="773"/>
      <c r="CM25" s="771"/>
      <c r="CN25" s="772"/>
      <c r="CO25" s="772"/>
      <c r="CP25" s="772"/>
      <c r="CQ25" s="773"/>
      <c r="CR25" s="771"/>
      <c r="CS25" s="772"/>
      <c r="CT25" s="772"/>
      <c r="CU25" s="772"/>
      <c r="CV25" s="773"/>
      <c r="CW25" s="771"/>
      <c r="CX25" s="772"/>
      <c r="CY25" s="772"/>
      <c r="CZ25" s="772"/>
      <c r="DA25" s="773"/>
      <c r="DB25" s="771"/>
      <c r="DC25" s="772"/>
      <c r="DD25" s="772"/>
      <c r="DE25" s="772"/>
      <c r="DF25" s="773"/>
      <c r="DG25" s="771"/>
      <c r="DH25" s="772"/>
      <c r="DI25" s="772"/>
      <c r="DJ25" s="772"/>
      <c r="DK25" s="773"/>
      <c r="DL25" s="771"/>
      <c r="DM25" s="772"/>
      <c r="DN25" s="772"/>
      <c r="DO25" s="772"/>
      <c r="DP25" s="773"/>
      <c r="DQ25" s="771"/>
      <c r="DR25" s="772"/>
      <c r="DS25" s="772"/>
      <c r="DT25" s="772"/>
      <c r="DU25" s="773"/>
      <c r="DV25" s="774"/>
      <c r="DW25" s="775"/>
      <c r="DX25" s="775"/>
      <c r="DY25" s="775"/>
      <c r="DZ25" s="776"/>
      <c r="EA25" s="199"/>
    </row>
    <row r="26" spans="1:131" s="200" customFormat="1" ht="26.25" customHeight="1" x14ac:dyDescent="0.15">
      <c r="A26" s="730" t="s">
        <v>351</v>
      </c>
      <c r="B26" s="731"/>
      <c r="C26" s="731"/>
      <c r="D26" s="731"/>
      <c r="E26" s="731"/>
      <c r="F26" s="731"/>
      <c r="G26" s="731"/>
      <c r="H26" s="731"/>
      <c r="I26" s="731"/>
      <c r="J26" s="731"/>
      <c r="K26" s="731"/>
      <c r="L26" s="731"/>
      <c r="M26" s="731"/>
      <c r="N26" s="731"/>
      <c r="O26" s="731"/>
      <c r="P26" s="732"/>
      <c r="Q26" s="707" t="s">
        <v>374</v>
      </c>
      <c r="R26" s="708"/>
      <c r="S26" s="708"/>
      <c r="T26" s="708"/>
      <c r="U26" s="709"/>
      <c r="V26" s="707" t="s">
        <v>375</v>
      </c>
      <c r="W26" s="708"/>
      <c r="X26" s="708"/>
      <c r="Y26" s="708"/>
      <c r="Z26" s="709"/>
      <c r="AA26" s="707" t="s">
        <v>376</v>
      </c>
      <c r="AB26" s="708"/>
      <c r="AC26" s="708"/>
      <c r="AD26" s="708"/>
      <c r="AE26" s="708"/>
      <c r="AF26" s="802" t="s">
        <v>377</v>
      </c>
      <c r="AG26" s="803"/>
      <c r="AH26" s="803"/>
      <c r="AI26" s="803"/>
      <c r="AJ26" s="804"/>
      <c r="AK26" s="708" t="s">
        <v>549</v>
      </c>
      <c r="AL26" s="708"/>
      <c r="AM26" s="708"/>
      <c r="AN26" s="708"/>
      <c r="AO26" s="709"/>
      <c r="AP26" s="707" t="s">
        <v>379</v>
      </c>
      <c r="AQ26" s="708"/>
      <c r="AR26" s="708"/>
      <c r="AS26" s="708"/>
      <c r="AT26" s="709"/>
      <c r="AU26" s="707" t="s">
        <v>380</v>
      </c>
      <c r="AV26" s="708"/>
      <c r="AW26" s="708"/>
      <c r="AX26" s="708"/>
      <c r="AY26" s="709"/>
      <c r="AZ26" s="707" t="s">
        <v>381</v>
      </c>
      <c r="BA26" s="708"/>
      <c r="BB26" s="708"/>
      <c r="BC26" s="708"/>
      <c r="BD26" s="709"/>
      <c r="BE26" s="707" t="s">
        <v>358</v>
      </c>
      <c r="BF26" s="708"/>
      <c r="BG26" s="708"/>
      <c r="BH26" s="708"/>
      <c r="BI26" s="719"/>
      <c r="BJ26" s="205"/>
      <c r="BK26" s="205"/>
      <c r="BL26" s="205"/>
      <c r="BM26" s="205"/>
      <c r="BN26" s="205"/>
      <c r="BO26" s="218"/>
      <c r="BP26" s="218"/>
      <c r="BQ26" s="215">
        <v>20</v>
      </c>
      <c r="BR26" s="216"/>
      <c r="BS26" s="758"/>
      <c r="BT26" s="759"/>
      <c r="BU26" s="759"/>
      <c r="BV26" s="759"/>
      <c r="BW26" s="759"/>
      <c r="BX26" s="759"/>
      <c r="BY26" s="759"/>
      <c r="BZ26" s="759"/>
      <c r="CA26" s="759"/>
      <c r="CB26" s="759"/>
      <c r="CC26" s="759"/>
      <c r="CD26" s="759"/>
      <c r="CE26" s="759"/>
      <c r="CF26" s="759"/>
      <c r="CG26" s="760"/>
      <c r="CH26" s="771"/>
      <c r="CI26" s="772"/>
      <c r="CJ26" s="772"/>
      <c r="CK26" s="772"/>
      <c r="CL26" s="773"/>
      <c r="CM26" s="771"/>
      <c r="CN26" s="772"/>
      <c r="CO26" s="772"/>
      <c r="CP26" s="772"/>
      <c r="CQ26" s="773"/>
      <c r="CR26" s="771"/>
      <c r="CS26" s="772"/>
      <c r="CT26" s="772"/>
      <c r="CU26" s="772"/>
      <c r="CV26" s="773"/>
      <c r="CW26" s="771"/>
      <c r="CX26" s="772"/>
      <c r="CY26" s="772"/>
      <c r="CZ26" s="772"/>
      <c r="DA26" s="773"/>
      <c r="DB26" s="771"/>
      <c r="DC26" s="772"/>
      <c r="DD26" s="772"/>
      <c r="DE26" s="772"/>
      <c r="DF26" s="773"/>
      <c r="DG26" s="771"/>
      <c r="DH26" s="772"/>
      <c r="DI26" s="772"/>
      <c r="DJ26" s="772"/>
      <c r="DK26" s="773"/>
      <c r="DL26" s="771"/>
      <c r="DM26" s="772"/>
      <c r="DN26" s="772"/>
      <c r="DO26" s="772"/>
      <c r="DP26" s="773"/>
      <c r="DQ26" s="771"/>
      <c r="DR26" s="772"/>
      <c r="DS26" s="772"/>
      <c r="DT26" s="772"/>
      <c r="DU26" s="773"/>
      <c r="DV26" s="774"/>
      <c r="DW26" s="775"/>
      <c r="DX26" s="775"/>
      <c r="DY26" s="775"/>
      <c r="DZ26" s="776"/>
      <c r="EA26" s="199"/>
    </row>
    <row r="27" spans="1:131" s="200" customFormat="1" ht="26.25" customHeight="1" thickBot="1" x14ac:dyDescent="0.2">
      <c r="A27" s="733"/>
      <c r="B27" s="734"/>
      <c r="C27" s="734"/>
      <c r="D27" s="734"/>
      <c r="E27" s="734"/>
      <c r="F27" s="734"/>
      <c r="G27" s="734"/>
      <c r="H27" s="734"/>
      <c r="I27" s="734"/>
      <c r="J27" s="734"/>
      <c r="K27" s="734"/>
      <c r="L27" s="734"/>
      <c r="M27" s="734"/>
      <c r="N27" s="734"/>
      <c r="O27" s="734"/>
      <c r="P27" s="735"/>
      <c r="Q27" s="710"/>
      <c r="R27" s="711"/>
      <c r="S27" s="711"/>
      <c r="T27" s="711"/>
      <c r="U27" s="712"/>
      <c r="V27" s="710"/>
      <c r="W27" s="711"/>
      <c r="X27" s="711"/>
      <c r="Y27" s="711"/>
      <c r="Z27" s="712"/>
      <c r="AA27" s="710"/>
      <c r="AB27" s="711"/>
      <c r="AC27" s="711"/>
      <c r="AD27" s="711"/>
      <c r="AE27" s="711"/>
      <c r="AF27" s="805"/>
      <c r="AG27" s="806"/>
      <c r="AH27" s="806"/>
      <c r="AI27" s="806"/>
      <c r="AJ27" s="807"/>
      <c r="AK27" s="711"/>
      <c r="AL27" s="711"/>
      <c r="AM27" s="711"/>
      <c r="AN27" s="711"/>
      <c r="AO27" s="712"/>
      <c r="AP27" s="710"/>
      <c r="AQ27" s="711"/>
      <c r="AR27" s="711"/>
      <c r="AS27" s="711"/>
      <c r="AT27" s="712"/>
      <c r="AU27" s="710"/>
      <c r="AV27" s="711"/>
      <c r="AW27" s="711"/>
      <c r="AX27" s="711"/>
      <c r="AY27" s="712"/>
      <c r="AZ27" s="710"/>
      <c r="BA27" s="711"/>
      <c r="BB27" s="711"/>
      <c r="BC27" s="711"/>
      <c r="BD27" s="712"/>
      <c r="BE27" s="710"/>
      <c r="BF27" s="711"/>
      <c r="BG27" s="711"/>
      <c r="BH27" s="711"/>
      <c r="BI27" s="720"/>
      <c r="BJ27" s="205"/>
      <c r="BK27" s="205"/>
      <c r="BL27" s="205"/>
      <c r="BM27" s="205"/>
      <c r="BN27" s="205"/>
      <c r="BO27" s="218"/>
      <c r="BP27" s="218"/>
      <c r="BQ27" s="215">
        <v>21</v>
      </c>
      <c r="BR27" s="216"/>
      <c r="BS27" s="758"/>
      <c r="BT27" s="759"/>
      <c r="BU27" s="759"/>
      <c r="BV27" s="759"/>
      <c r="BW27" s="759"/>
      <c r="BX27" s="759"/>
      <c r="BY27" s="759"/>
      <c r="BZ27" s="759"/>
      <c r="CA27" s="759"/>
      <c r="CB27" s="759"/>
      <c r="CC27" s="759"/>
      <c r="CD27" s="759"/>
      <c r="CE27" s="759"/>
      <c r="CF27" s="759"/>
      <c r="CG27" s="760"/>
      <c r="CH27" s="771"/>
      <c r="CI27" s="772"/>
      <c r="CJ27" s="772"/>
      <c r="CK27" s="772"/>
      <c r="CL27" s="773"/>
      <c r="CM27" s="771"/>
      <c r="CN27" s="772"/>
      <c r="CO27" s="772"/>
      <c r="CP27" s="772"/>
      <c r="CQ27" s="773"/>
      <c r="CR27" s="771"/>
      <c r="CS27" s="772"/>
      <c r="CT27" s="772"/>
      <c r="CU27" s="772"/>
      <c r="CV27" s="773"/>
      <c r="CW27" s="771"/>
      <c r="CX27" s="772"/>
      <c r="CY27" s="772"/>
      <c r="CZ27" s="772"/>
      <c r="DA27" s="773"/>
      <c r="DB27" s="771"/>
      <c r="DC27" s="772"/>
      <c r="DD27" s="772"/>
      <c r="DE27" s="772"/>
      <c r="DF27" s="773"/>
      <c r="DG27" s="771"/>
      <c r="DH27" s="772"/>
      <c r="DI27" s="772"/>
      <c r="DJ27" s="772"/>
      <c r="DK27" s="773"/>
      <c r="DL27" s="771"/>
      <c r="DM27" s="772"/>
      <c r="DN27" s="772"/>
      <c r="DO27" s="772"/>
      <c r="DP27" s="773"/>
      <c r="DQ27" s="771"/>
      <c r="DR27" s="772"/>
      <c r="DS27" s="772"/>
      <c r="DT27" s="772"/>
      <c r="DU27" s="773"/>
      <c r="DV27" s="774"/>
      <c r="DW27" s="775"/>
      <c r="DX27" s="775"/>
      <c r="DY27" s="775"/>
      <c r="DZ27" s="776"/>
      <c r="EA27" s="199"/>
    </row>
    <row r="28" spans="1:131" s="200" customFormat="1" ht="26.25" customHeight="1" thickTop="1" x14ac:dyDescent="0.15">
      <c r="A28" s="219">
        <v>1</v>
      </c>
      <c r="B28" s="721" t="s">
        <v>382</v>
      </c>
      <c r="C28" s="722"/>
      <c r="D28" s="722"/>
      <c r="E28" s="722"/>
      <c r="F28" s="722"/>
      <c r="G28" s="722"/>
      <c r="H28" s="722"/>
      <c r="I28" s="722"/>
      <c r="J28" s="722"/>
      <c r="K28" s="722"/>
      <c r="L28" s="722"/>
      <c r="M28" s="722"/>
      <c r="N28" s="722"/>
      <c r="O28" s="722"/>
      <c r="P28" s="723"/>
      <c r="Q28" s="811">
        <v>5447</v>
      </c>
      <c r="R28" s="812"/>
      <c r="S28" s="812"/>
      <c r="T28" s="812"/>
      <c r="U28" s="812"/>
      <c r="V28" s="812">
        <v>5432</v>
      </c>
      <c r="W28" s="812"/>
      <c r="X28" s="812"/>
      <c r="Y28" s="812"/>
      <c r="Z28" s="812"/>
      <c r="AA28" s="812">
        <f t="shared" ref="AA28:AA34" si="3">Q28-V28</f>
        <v>15</v>
      </c>
      <c r="AB28" s="812"/>
      <c r="AC28" s="812"/>
      <c r="AD28" s="812"/>
      <c r="AE28" s="813"/>
      <c r="AF28" s="814">
        <v>15</v>
      </c>
      <c r="AG28" s="812"/>
      <c r="AH28" s="812"/>
      <c r="AI28" s="812"/>
      <c r="AJ28" s="815"/>
      <c r="AK28" s="816">
        <v>375</v>
      </c>
      <c r="AL28" s="808"/>
      <c r="AM28" s="808"/>
      <c r="AN28" s="808"/>
      <c r="AO28" s="808"/>
      <c r="AP28" s="808" t="s">
        <v>558</v>
      </c>
      <c r="AQ28" s="808"/>
      <c r="AR28" s="808"/>
      <c r="AS28" s="808"/>
      <c r="AT28" s="808"/>
      <c r="AU28" s="808" t="s">
        <v>558</v>
      </c>
      <c r="AV28" s="808"/>
      <c r="AW28" s="808"/>
      <c r="AX28" s="808"/>
      <c r="AY28" s="808"/>
      <c r="AZ28" s="808" t="s">
        <v>558</v>
      </c>
      <c r="BA28" s="808"/>
      <c r="BB28" s="808"/>
      <c r="BC28" s="808"/>
      <c r="BD28" s="808"/>
      <c r="BE28" s="809"/>
      <c r="BF28" s="809"/>
      <c r="BG28" s="809"/>
      <c r="BH28" s="809"/>
      <c r="BI28" s="810"/>
      <c r="BJ28" s="205"/>
      <c r="BK28" s="205"/>
      <c r="BL28" s="205"/>
      <c r="BM28" s="205"/>
      <c r="BN28" s="205"/>
      <c r="BO28" s="218"/>
      <c r="BP28" s="218"/>
      <c r="BQ28" s="215">
        <v>22</v>
      </c>
      <c r="BR28" s="216"/>
      <c r="BS28" s="758"/>
      <c r="BT28" s="759"/>
      <c r="BU28" s="759"/>
      <c r="BV28" s="759"/>
      <c r="BW28" s="759"/>
      <c r="BX28" s="759"/>
      <c r="BY28" s="759"/>
      <c r="BZ28" s="759"/>
      <c r="CA28" s="759"/>
      <c r="CB28" s="759"/>
      <c r="CC28" s="759"/>
      <c r="CD28" s="759"/>
      <c r="CE28" s="759"/>
      <c r="CF28" s="759"/>
      <c r="CG28" s="760"/>
      <c r="CH28" s="771"/>
      <c r="CI28" s="772"/>
      <c r="CJ28" s="772"/>
      <c r="CK28" s="772"/>
      <c r="CL28" s="773"/>
      <c r="CM28" s="771"/>
      <c r="CN28" s="772"/>
      <c r="CO28" s="772"/>
      <c r="CP28" s="772"/>
      <c r="CQ28" s="773"/>
      <c r="CR28" s="771"/>
      <c r="CS28" s="772"/>
      <c r="CT28" s="772"/>
      <c r="CU28" s="772"/>
      <c r="CV28" s="773"/>
      <c r="CW28" s="771"/>
      <c r="CX28" s="772"/>
      <c r="CY28" s="772"/>
      <c r="CZ28" s="772"/>
      <c r="DA28" s="773"/>
      <c r="DB28" s="771"/>
      <c r="DC28" s="772"/>
      <c r="DD28" s="772"/>
      <c r="DE28" s="772"/>
      <c r="DF28" s="773"/>
      <c r="DG28" s="771"/>
      <c r="DH28" s="772"/>
      <c r="DI28" s="772"/>
      <c r="DJ28" s="772"/>
      <c r="DK28" s="773"/>
      <c r="DL28" s="771"/>
      <c r="DM28" s="772"/>
      <c r="DN28" s="772"/>
      <c r="DO28" s="772"/>
      <c r="DP28" s="773"/>
      <c r="DQ28" s="771"/>
      <c r="DR28" s="772"/>
      <c r="DS28" s="772"/>
      <c r="DT28" s="772"/>
      <c r="DU28" s="773"/>
      <c r="DV28" s="774"/>
      <c r="DW28" s="775"/>
      <c r="DX28" s="775"/>
      <c r="DY28" s="775"/>
      <c r="DZ28" s="776"/>
      <c r="EA28" s="199"/>
    </row>
    <row r="29" spans="1:131" s="200" customFormat="1" ht="26.25" customHeight="1" x14ac:dyDescent="0.15">
      <c r="A29" s="219">
        <v>2</v>
      </c>
      <c r="B29" s="745" t="s">
        <v>383</v>
      </c>
      <c r="C29" s="746"/>
      <c r="D29" s="746"/>
      <c r="E29" s="746"/>
      <c r="F29" s="746"/>
      <c r="G29" s="746"/>
      <c r="H29" s="746"/>
      <c r="I29" s="746"/>
      <c r="J29" s="746"/>
      <c r="K29" s="746"/>
      <c r="L29" s="746"/>
      <c r="M29" s="746"/>
      <c r="N29" s="746"/>
      <c r="O29" s="746"/>
      <c r="P29" s="747"/>
      <c r="Q29" s="748">
        <v>3417</v>
      </c>
      <c r="R29" s="749"/>
      <c r="S29" s="749"/>
      <c r="T29" s="749"/>
      <c r="U29" s="749"/>
      <c r="V29" s="749">
        <v>3244</v>
      </c>
      <c r="W29" s="749"/>
      <c r="X29" s="749"/>
      <c r="Y29" s="749"/>
      <c r="Z29" s="749"/>
      <c r="AA29" s="749">
        <f t="shared" si="3"/>
        <v>173</v>
      </c>
      <c r="AB29" s="749"/>
      <c r="AC29" s="749"/>
      <c r="AD29" s="749"/>
      <c r="AE29" s="750"/>
      <c r="AF29" s="751">
        <v>170</v>
      </c>
      <c r="AG29" s="752"/>
      <c r="AH29" s="752"/>
      <c r="AI29" s="752"/>
      <c r="AJ29" s="753"/>
      <c r="AK29" s="819">
        <v>482</v>
      </c>
      <c r="AL29" s="820"/>
      <c r="AM29" s="820"/>
      <c r="AN29" s="820"/>
      <c r="AO29" s="820"/>
      <c r="AP29" s="820" t="s">
        <v>559</v>
      </c>
      <c r="AQ29" s="820"/>
      <c r="AR29" s="820"/>
      <c r="AS29" s="820"/>
      <c r="AT29" s="820"/>
      <c r="AU29" s="820" t="s">
        <v>559</v>
      </c>
      <c r="AV29" s="820"/>
      <c r="AW29" s="820"/>
      <c r="AX29" s="820"/>
      <c r="AY29" s="820"/>
      <c r="AZ29" s="820" t="s">
        <v>559</v>
      </c>
      <c r="BA29" s="820"/>
      <c r="BB29" s="820"/>
      <c r="BC29" s="820"/>
      <c r="BD29" s="820"/>
      <c r="BE29" s="817"/>
      <c r="BF29" s="817"/>
      <c r="BG29" s="817"/>
      <c r="BH29" s="817"/>
      <c r="BI29" s="818"/>
      <c r="BJ29" s="205"/>
      <c r="BK29" s="205"/>
      <c r="BL29" s="205"/>
      <c r="BM29" s="205"/>
      <c r="BN29" s="205"/>
      <c r="BO29" s="218"/>
      <c r="BP29" s="218"/>
      <c r="BQ29" s="215">
        <v>23</v>
      </c>
      <c r="BR29" s="216"/>
      <c r="BS29" s="758"/>
      <c r="BT29" s="759"/>
      <c r="BU29" s="759"/>
      <c r="BV29" s="759"/>
      <c r="BW29" s="759"/>
      <c r="BX29" s="759"/>
      <c r="BY29" s="759"/>
      <c r="BZ29" s="759"/>
      <c r="CA29" s="759"/>
      <c r="CB29" s="759"/>
      <c r="CC29" s="759"/>
      <c r="CD29" s="759"/>
      <c r="CE29" s="759"/>
      <c r="CF29" s="759"/>
      <c r="CG29" s="760"/>
      <c r="CH29" s="771"/>
      <c r="CI29" s="772"/>
      <c r="CJ29" s="772"/>
      <c r="CK29" s="772"/>
      <c r="CL29" s="773"/>
      <c r="CM29" s="771"/>
      <c r="CN29" s="772"/>
      <c r="CO29" s="772"/>
      <c r="CP29" s="772"/>
      <c r="CQ29" s="773"/>
      <c r="CR29" s="771"/>
      <c r="CS29" s="772"/>
      <c r="CT29" s="772"/>
      <c r="CU29" s="772"/>
      <c r="CV29" s="773"/>
      <c r="CW29" s="771"/>
      <c r="CX29" s="772"/>
      <c r="CY29" s="772"/>
      <c r="CZ29" s="772"/>
      <c r="DA29" s="773"/>
      <c r="DB29" s="771"/>
      <c r="DC29" s="772"/>
      <c r="DD29" s="772"/>
      <c r="DE29" s="772"/>
      <c r="DF29" s="773"/>
      <c r="DG29" s="771"/>
      <c r="DH29" s="772"/>
      <c r="DI29" s="772"/>
      <c r="DJ29" s="772"/>
      <c r="DK29" s="773"/>
      <c r="DL29" s="771"/>
      <c r="DM29" s="772"/>
      <c r="DN29" s="772"/>
      <c r="DO29" s="772"/>
      <c r="DP29" s="773"/>
      <c r="DQ29" s="771"/>
      <c r="DR29" s="772"/>
      <c r="DS29" s="772"/>
      <c r="DT29" s="772"/>
      <c r="DU29" s="773"/>
      <c r="DV29" s="774"/>
      <c r="DW29" s="775"/>
      <c r="DX29" s="775"/>
      <c r="DY29" s="775"/>
      <c r="DZ29" s="776"/>
      <c r="EA29" s="199"/>
    </row>
    <row r="30" spans="1:131" s="200" customFormat="1" ht="26.25" customHeight="1" x14ac:dyDescent="0.15">
      <c r="A30" s="219">
        <v>3</v>
      </c>
      <c r="B30" s="745" t="s">
        <v>384</v>
      </c>
      <c r="C30" s="746"/>
      <c r="D30" s="746"/>
      <c r="E30" s="746"/>
      <c r="F30" s="746"/>
      <c r="G30" s="746"/>
      <c r="H30" s="746"/>
      <c r="I30" s="746"/>
      <c r="J30" s="746"/>
      <c r="K30" s="746"/>
      <c r="L30" s="746"/>
      <c r="M30" s="746"/>
      <c r="N30" s="746"/>
      <c r="O30" s="746"/>
      <c r="P30" s="747"/>
      <c r="Q30" s="748">
        <v>368</v>
      </c>
      <c r="R30" s="749"/>
      <c r="S30" s="749"/>
      <c r="T30" s="749"/>
      <c r="U30" s="749"/>
      <c r="V30" s="749">
        <v>365</v>
      </c>
      <c r="W30" s="749"/>
      <c r="X30" s="749"/>
      <c r="Y30" s="749"/>
      <c r="Z30" s="749"/>
      <c r="AA30" s="749">
        <f t="shared" si="3"/>
        <v>3</v>
      </c>
      <c r="AB30" s="749"/>
      <c r="AC30" s="749"/>
      <c r="AD30" s="749"/>
      <c r="AE30" s="750"/>
      <c r="AF30" s="751" t="s">
        <v>224</v>
      </c>
      <c r="AG30" s="752"/>
      <c r="AH30" s="752"/>
      <c r="AI30" s="752"/>
      <c r="AJ30" s="753"/>
      <c r="AK30" s="819">
        <v>141</v>
      </c>
      <c r="AL30" s="820"/>
      <c r="AM30" s="820"/>
      <c r="AN30" s="820"/>
      <c r="AO30" s="820"/>
      <c r="AP30" s="820" t="s">
        <v>560</v>
      </c>
      <c r="AQ30" s="820"/>
      <c r="AR30" s="820"/>
      <c r="AS30" s="820"/>
      <c r="AT30" s="820"/>
      <c r="AU30" s="820" t="s">
        <v>560</v>
      </c>
      <c r="AV30" s="820"/>
      <c r="AW30" s="820"/>
      <c r="AX30" s="820"/>
      <c r="AY30" s="820"/>
      <c r="AZ30" s="820" t="s">
        <v>560</v>
      </c>
      <c r="BA30" s="820"/>
      <c r="BB30" s="820"/>
      <c r="BC30" s="820"/>
      <c r="BD30" s="820"/>
      <c r="BE30" s="817"/>
      <c r="BF30" s="817"/>
      <c r="BG30" s="817"/>
      <c r="BH30" s="817"/>
      <c r="BI30" s="818"/>
      <c r="BJ30" s="205"/>
      <c r="BK30" s="205"/>
      <c r="BL30" s="205"/>
      <c r="BM30" s="205"/>
      <c r="BN30" s="205"/>
      <c r="BO30" s="218"/>
      <c r="BP30" s="218"/>
      <c r="BQ30" s="215">
        <v>24</v>
      </c>
      <c r="BR30" s="216"/>
      <c r="BS30" s="758"/>
      <c r="BT30" s="759"/>
      <c r="BU30" s="759"/>
      <c r="BV30" s="759"/>
      <c r="BW30" s="759"/>
      <c r="BX30" s="759"/>
      <c r="BY30" s="759"/>
      <c r="BZ30" s="759"/>
      <c r="CA30" s="759"/>
      <c r="CB30" s="759"/>
      <c r="CC30" s="759"/>
      <c r="CD30" s="759"/>
      <c r="CE30" s="759"/>
      <c r="CF30" s="759"/>
      <c r="CG30" s="760"/>
      <c r="CH30" s="771"/>
      <c r="CI30" s="772"/>
      <c r="CJ30" s="772"/>
      <c r="CK30" s="772"/>
      <c r="CL30" s="773"/>
      <c r="CM30" s="771"/>
      <c r="CN30" s="772"/>
      <c r="CO30" s="772"/>
      <c r="CP30" s="772"/>
      <c r="CQ30" s="773"/>
      <c r="CR30" s="771"/>
      <c r="CS30" s="772"/>
      <c r="CT30" s="772"/>
      <c r="CU30" s="772"/>
      <c r="CV30" s="773"/>
      <c r="CW30" s="771"/>
      <c r="CX30" s="772"/>
      <c r="CY30" s="772"/>
      <c r="CZ30" s="772"/>
      <c r="DA30" s="773"/>
      <c r="DB30" s="771"/>
      <c r="DC30" s="772"/>
      <c r="DD30" s="772"/>
      <c r="DE30" s="772"/>
      <c r="DF30" s="773"/>
      <c r="DG30" s="771"/>
      <c r="DH30" s="772"/>
      <c r="DI30" s="772"/>
      <c r="DJ30" s="772"/>
      <c r="DK30" s="773"/>
      <c r="DL30" s="771"/>
      <c r="DM30" s="772"/>
      <c r="DN30" s="772"/>
      <c r="DO30" s="772"/>
      <c r="DP30" s="773"/>
      <c r="DQ30" s="771"/>
      <c r="DR30" s="772"/>
      <c r="DS30" s="772"/>
      <c r="DT30" s="772"/>
      <c r="DU30" s="773"/>
      <c r="DV30" s="774"/>
      <c r="DW30" s="775"/>
      <c r="DX30" s="775"/>
      <c r="DY30" s="775"/>
      <c r="DZ30" s="776"/>
      <c r="EA30" s="199"/>
    </row>
    <row r="31" spans="1:131" s="200" customFormat="1" ht="26.25" customHeight="1" x14ac:dyDescent="0.15">
      <c r="A31" s="219">
        <v>4</v>
      </c>
      <c r="B31" s="745" t="s">
        <v>385</v>
      </c>
      <c r="C31" s="746"/>
      <c r="D31" s="746"/>
      <c r="E31" s="746"/>
      <c r="F31" s="746"/>
      <c r="G31" s="746"/>
      <c r="H31" s="746"/>
      <c r="I31" s="746"/>
      <c r="J31" s="746"/>
      <c r="K31" s="746"/>
      <c r="L31" s="746"/>
      <c r="M31" s="746"/>
      <c r="N31" s="746"/>
      <c r="O31" s="746"/>
      <c r="P31" s="747"/>
      <c r="Q31" s="748">
        <v>471</v>
      </c>
      <c r="R31" s="749"/>
      <c r="S31" s="749"/>
      <c r="T31" s="749"/>
      <c r="U31" s="749"/>
      <c r="V31" s="749">
        <v>472</v>
      </c>
      <c r="W31" s="749"/>
      <c r="X31" s="749"/>
      <c r="Y31" s="749"/>
      <c r="Z31" s="749"/>
      <c r="AA31" s="749">
        <f t="shared" si="3"/>
        <v>-1</v>
      </c>
      <c r="AB31" s="749"/>
      <c r="AC31" s="749"/>
      <c r="AD31" s="749"/>
      <c r="AE31" s="750"/>
      <c r="AF31" s="751">
        <v>500</v>
      </c>
      <c r="AG31" s="752"/>
      <c r="AH31" s="752"/>
      <c r="AI31" s="752"/>
      <c r="AJ31" s="753"/>
      <c r="AK31" s="819">
        <v>25</v>
      </c>
      <c r="AL31" s="820"/>
      <c r="AM31" s="820"/>
      <c r="AN31" s="820"/>
      <c r="AO31" s="820"/>
      <c r="AP31" s="820">
        <v>1122</v>
      </c>
      <c r="AQ31" s="820"/>
      <c r="AR31" s="820"/>
      <c r="AS31" s="820"/>
      <c r="AT31" s="820"/>
      <c r="AU31" s="820" t="s">
        <v>560</v>
      </c>
      <c r="AV31" s="820"/>
      <c r="AW31" s="820"/>
      <c r="AX31" s="820"/>
      <c r="AY31" s="820"/>
      <c r="AZ31" s="821" t="s">
        <v>555</v>
      </c>
      <c r="BA31" s="821"/>
      <c r="BB31" s="821"/>
      <c r="BC31" s="821"/>
      <c r="BD31" s="821"/>
      <c r="BE31" s="817" t="s">
        <v>386</v>
      </c>
      <c r="BF31" s="817"/>
      <c r="BG31" s="817"/>
      <c r="BH31" s="817"/>
      <c r="BI31" s="818"/>
      <c r="BJ31" s="205"/>
      <c r="BK31" s="205"/>
      <c r="BL31" s="205"/>
      <c r="BM31" s="205"/>
      <c r="BN31" s="205"/>
      <c r="BO31" s="218"/>
      <c r="BP31" s="218"/>
      <c r="BQ31" s="215">
        <v>25</v>
      </c>
      <c r="BR31" s="216"/>
      <c r="BS31" s="758"/>
      <c r="BT31" s="759"/>
      <c r="BU31" s="759"/>
      <c r="BV31" s="759"/>
      <c r="BW31" s="759"/>
      <c r="BX31" s="759"/>
      <c r="BY31" s="759"/>
      <c r="BZ31" s="759"/>
      <c r="CA31" s="759"/>
      <c r="CB31" s="759"/>
      <c r="CC31" s="759"/>
      <c r="CD31" s="759"/>
      <c r="CE31" s="759"/>
      <c r="CF31" s="759"/>
      <c r="CG31" s="760"/>
      <c r="CH31" s="771"/>
      <c r="CI31" s="772"/>
      <c r="CJ31" s="772"/>
      <c r="CK31" s="772"/>
      <c r="CL31" s="773"/>
      <c r="CM31" s="771"/>
      <c r="CN31" s="772"/>
      <c r="CO31" s="772"/>
      <c r="CP31" s="772"/>
      <c r="CQ31" s="773"/>
      <c r="CR31" s="771"/>
      <c r="CS31" s="772"/>
      <c r="CT31" s="772"/>
      <c r="CU31" s="772"/>
      <c r="CV31" s="773"/>
      <c r="CW31" s="771"/>
      <c r="CX31" s="772"/>
      <c r="CY31" s="772"/>
      <c r="CZ31" s="772"/>
      <c r="DA31" s="773"/>
      <c r="DB31" s="771"/>
      <c r="DC31" s="772"/>
      <c r="DD31" s="772"/>
      <c r="DE31" s="772"/>
      <c r="DF31" s="773"/>
      <c r="DG31" s="771"/>
      <c r="DH31" s="772"/>
      <c r="DI31" s="772"/>
      <c r="DJ31" s="772"/>
      <c r="DK31" s="773"/>
      <c r="DL31" s="771"/>
      <c r="DM31" s="772"/>
      <c r="DN31" s="772"/>
      <c r="DO31" s="772"/>
      <c r="DP31" s="773"/>
      <c r="DQ31" s="771"/>
      <c r="DR31" s="772"/>
      <c r="DS31" s="772"/>
      <c r="DT31" s="772"/>
      <c r="DU31" s="773"/>
      <c r="DV31" s="774"/>
      <c r="DW31" s="775"/>
      <c r="DX31" s="775"/>
      <c r="DY31" s="775"/>
      <c r="DZ31" s="776"/>
      <c r="EA31" s="199"/>
    </row>
    <row r="32" spans="1:131" s="200" customFormat="1" ht="26.25" customHeight="1" x14ac:dyDescent="0.15">
      <c r="A32" s="219">
        <v>5</v>
      </c>
      <c r="B32" s="745" t="s">
        <v>387</v>
      </c>
      <c r="C32" s="746"/>
      <c r="D32" s="746"/>
      <c r="E32" s="746"/>
      <c r="F32" s="746"/>
      <c r="G32" s="746"/>
      <c r="H32" s="746"/>
      <c r="I32" s="746"/>
      <c r="J32" s="746"/>
      <c r="K32" s="746"/>
      <c r="L32" s="746"/>
      <c r="M32" s="746"/>
      <c r="N32" s="746"/>
      <c r="O32" s="746"/>
      <c r="P32" s="747"/>
      <c r="Q32" s="748">
        <v>927</v>
      </c>
      <c r="R32" s="749"/>
      <c r="S32" s="749"/>
      <c r="T32" s="749"/>
      <c r="U32" s="749"/>
      <c r="V32" s="749">
        <v>924</v>
      </c>
      <c r="W32" s="749"/>
      <c r="X32" s="749"/>
      <c r="Y32" s="749"/>
      <c r="Z32" s="749"/>
      <c r="AA32" s="749">
        <f t="shared" si="3"/>
        <v>3</v>
      </c>
      <c r="AB32" s="749"/>
      <c r="AC32" s="749"/>
      <c r="AD32" s="749"/>
      <c r="AE32" s="750"/>
      <c r="AF32" s="751">
        <v>492</v>
      </c>
      <c r="AG32" s="752"/>
      <c r="AH32" s="752"/>
      <c r="AI32" s="752"/>
      <c r="AJ32" s="753"/>
      <c r="AK32" s="819">
        <v>194</v>
      </c>
      <c r="AL32" s="820"/>
      <c r="AM32" s="820"/>
      <c r="AN32" s="820"/>
      <c r="AO32" s="820"/>
      <c r="AP32" s="820">
        <v>4301</v>
      </c>
      <c r="AQ32" s="820"/>
      <c r="AR32" s="820"/>
      <c r="AS32" s="820"/>
      <c r="AT32" s="820"/>
      <c r="AU32" s="820">
        <v>2086</v>
      </c>
      <c r="AV32" s="820"/>
      <c r="AW32" s="820"/>
      <c r="AX32" s="820"/>
      <c r="AY32" s="820"/>
      <c r="AZ32" s="821" t="s">
        <v>555</v>
      </c>
      <c r="BA32" s="821"/>
      <c r="BB32" s="821"/>
      <c r="BC32" s="821"/>
      <c r="BD32" s="821"/>
      <c r="BE32" s="817" t="s">
        <v>386</v>
      </c>
      <c r="BF32" s="817"/>
      <c r="BG32" s="817"/>
      <c r="BH32" s="817"/>
      <c r="BI32" s="818"/>
      <c r="BJ32" s="205"/>
      <c r="BK32" s="205"/>
      <c r="BL32" s="205"/>
      <c r="BM32" s="205"/>
      <c r="BN32" s="205"/>
      <c r="BO32" s="218"/>
      <c r="BP32" s="218"/>
      <c r="BQ32" s="215">
        <v>26</v>
      </c>
      <c r="BR32" s="216"/>
      <c r="BS32" s="758"/>
      <c r="BT32" s="759"/>
      <c r="BU32" s="759"/>
      <c r="BV32" s="759"/>
      <c r="BW32" s="759"/>
      <c r="BX32" s="759"/>
      <c r="BY32" s="759"/>
      <c r="BZ32" s="759"/>
      <c r="CA32" s="759"/>
      <c r="CB32" s="759"/>
      <c r="CC32" s="759"/>
      <c r="CD32" s="759"/>
      <c r="CE32" s="759"/>
      <c r="CF32" s="759"/>
      <c r="CG32" s="760"/>
      <c r="CH32" s="771"/>
      <c r="CI32" s="772"/>
      <c r="CJ32" s="772"/>
      <c r="CK32" s="772"/>
      <c r="CL32" s="773"/>
      <c r="CM32" s="771"/>
      <c r="CN32" s="772"/>
      <c r="CO32" s="772"/>
      <c r="CP32" s="772"/>
      <c r="CQ32" s="773"/>
      <c r="CR32" s="771"/>
      <c r="CS32" s="772"/>
      <c r="CT32" s="772"/>
      <c r="CU32" s="772"/>
      <c r="CV32" s="773"/>
      <c r="CW32" s="771"/>
      <c r="CX32" s="772"/>
      <c r="CY32" s="772"/>
      <c r="CZ32" s="772"/>
      <c r="DA32" s="773"/>
      <c r="DB32" s="771"/>
      <c r="DC32" s="772"/>
      <c r="DD32" s="772"/>
      <c r="DE32" s="772"/>
      <c r="DF32" s="773"/>
      <c r="DG32" s="771"/>
      <c r="DH32" s="772"/>
      <c r="DI32" s="772"/>
      <c r="DJ32" s="772"/>
      <c r="DK32" s="773"/>
      <c r="DL32" s="771"/>
      <c r="DM32" s="772"/>
      <c r="DN32" s="772"/>
      <c r="DO32" s="772"/>
      <c r="DP32" s="773"/>
      <c r="DQ32" s="771"/>
      <c r="DR32" s="772"/>
      <c r="DS32" s="772"/>
      <c r="DT32" s="772"/>
      <c r="DU32" s="773"/>
      <c r="DV32" s="774"/>
      <c r="DW32" s="775"/>
      <c r="DX32" s="775"/>
      <c r="DY32" s="775"/>
      <c r="DZ32" s="776"/>
      <c r="EA32" s="199"/>
    </row>
    <row r="33" spans="1:131" s="200" customFormat="1" ht="26.25" customHeight="1" x14ac:dyDescent="0.15">
      <c r="A33" s="219">
        <v>6</v>
      </c>
      <c r="B33" s="745" t="s">
        <v>388</v>
      </c>
      <c r="C33" s="746"/>
      <c r="D33" s="746"/>
      <c r="E33" s="746"/>
      <c r="F33" s="746"/>
      <c r="G33" s="746"/>
      <c r="H33" s="746"/>
      <c r="I33" s="746"/>
      <c r="J33" s="746"/>
      <c r="K33" s="746"/>
      <c r="L33" s="746"/>
      <c r="M33" s="746"/>
      <c r="N33" s="746"/>
      <c r="O33" s="746"/>
      <c r="P33" s="747"/>
      <c r="Q33" s="748">
        <v>93</v>
      </c>
      <c r="R33" s="749"/>
      <c r="S33" s="749"/>
      <c r="T33" s="749"/>
      <c r="U33" s="749"/>
      <c r="V33" s="749">
        <v>93</v>
      </c>
      <c r="W33" s="749"/>
      <c r="X33" s="749"/>
      <c r="Y33" s="749"/>
      <c r="Z33" s="749"/>
      <c r="AA33" s="749" t="s">
        <v>558</v>
      </c>
      <c r="AB33" s="749"/>
      <c r="AC33" s="749"/>
      <c r="AD33" s="749"/>
      <c r="AE33" s="750"/>
      <c r="AF33" s="751" t="s">
        <v>224</v>
      </c>
      <c r="AG33" s="752"/>
      <c r="AH33" s="752"/>
      <c r="AI33" s="752"/>
      <c r="AJ33" s="753"/>
      <c r="AK33" s="819">
        <v>15</v>
      </c>
      <c r="AL33" s="820"/>
      <c r="AM33" s="820"/>
      <c r="AN33" s="820"/>
      <c r="AO33" s="820"/>
      <c r="AP33" s="820">
        <v>138</v>
      </c>
      <c r="AQ33" s="820"/>
      <c r="AR33" s="820"/>
      <c r="AS33" s="820"/>
      <c r="AT33" s="820"/>
      <c r="AU33" s="820">
        <v>69</v>
      </c>
      <c r="AV33" s="820"/>
      <c r="AW33" s="820"/>
      <c r="AX33" s="820"/>
      <c r="AY33" s="820"/>
      <c r="AZ33" s="821" t="s">
        <v>554</v>
      </c>
      <c r="BA33" s="821"/>
      <c r="BB33" s="821"/>
      <c r="BC33" s="821"/>
      <c r="BD33" s="821"/>
      <c r="BE33" s="817" t="s">
        <v>389</v>
      </c>
      <c r="BF33" s="817"/>
      <c r="BG33" s="817"/>
      <c r="BH33" s="817"/>
      <c r="BI33" s="818"/>
      <c r="BJ33" s="205"/>
      <c r="BK33" s="205"/>
      <c r="BL33" s="205"/>
      <c r="BM33" s="205"/>
      <c r="BN33" s="205"/>
      <c r="BO33" s="218"/>
      <c r="BP33" s="218"/>
      <c r="BQ33" s="215">
        <v>27</v>
      </c>
      <c r="BR33" s="216"/>
      <c r="BS33" s="758"/>
      <c r="BT33" s="759"/>
      <c r="BU33" s="759"/>
      <c r="BV33" s="759"/>
      <c r="BW33" s="759"/>
      <c r="BX33" s="759"/>
      <c r="BY33" s="759"/>
      <c r="BZ33" s="759"/>
      <c r="CA33" s="759"/>
      <c r="CB33" s="759"/>
      <c r="CC33" s="759"/>
      <c r="CD33" s="759"/>
      <c r="CE33" s="759"/>
      <c r="CF33" s="759"/>
      <c r="CG33" s="760"/>
      <c r="CH33" s="771"/>
      <c r="CI33" s="772"/>
      <c r="CJ33" s="772"/>
      <c r="CK33" s="772"/>
      <c r="CL33" s="773"/>
      <c r="CM33" s="771"/>
      <c r="CN33" s="772"/>
      <c r="CO33" s="772"/>
      <c r="CP33" s="772"/>
      <c r="CQ33" s="773"/>
      <c r="CR33" s="771"/>
      <c r="CS33" s="772"/>
      <c r="CT33" s="772"/>
      <c r="CU33" s="772"/>
      <c r="CV33" s="773"/>
      <c r="CW33" s="771"/>
      <c r="CX33" s="772"/>
      <c r="CY33" s="772"/>
      <c r="CZ33" s="772"/>
      <c r="DA33" s="773"/>
      <c r="DB33" s="771"/>
      <c r="DC33" s="772"/>
      <c r="DD33" s="772"/>
      <c r="DE33" s="772"/>
      <c r="DF33" s="773"/>
      <c r="DG33" s="771"/>
      <c r="DH33" s="772"/>
      <c r="DI33" s="772"/>
      <c r="DJ33" s="772"/>
      <c r="DK33" s="773"/>
      <c r="DL33" s="771"/>
      <c r="DM33" s="772"/>
      <c r="DN33" s="772"/>
      <c r="DO33" s="772"/>
      <c r="DP33" s="773"/>
      <c r="DQ33" s="771"/>
      <c r="DR33" s="772"/>
      <c r="DS33" s="772"/>
      <c r="DT33" s="772"/>
      <c r="DU33" s="773"/>
      <c r="DV33" s="774"/>
      <c r="DW33" s="775"/>
      <c r="DX33" s="775"/>
      <c r="DY33" s="775"/>
      <c r="DZ33" s="776"/>
      <c r="EA33" s="199"/>
    </row>
    <row r="34" spans="1:131" s="200" customFormat="1" ht="26.25" customHeight="1" x14ac:dyDescent="0.15">
      <c r="A34" s="219">
        <v>7</v>
      </c>
      <c r="B34" s="745" t="s">
        <v>390</v>
      </c>
      <c r="C34" s="746"/>
      <c r="D34" s="746"/>
      <c r="E34" s="746"/>
      <c r="F34" s="746"/>
      <c r="G34" s="746"/>
      <c r="H34" s="746"/>
      <c r="I34" s="746"/>
      <c r="J34" s="746"/>
      <c r="K34" s="746"/>
      <c r="L34" s="746"/>
      <c r="M34" s="746"/>
      <c r="N34" s="746"/>
      <c r="O34" s="746"/>
      <c r="P34" s="747"/>
      <c r="Q34" s="748">
        <v>28</v>
      </c>
      <c r="R34" s="749"/>
      <c r="S34" s="749"/>
      <c r="T34" s="749"/>
      <c r="U34" s="749"/>
      <c r="V34" s="749">
        <v>28</v>
      </c>
      <c r="W34" s="749"/>
      <c r="X34" s="749"/>
      <c r="Y34" s="749"/>
      <c r="Z34" s="749"/>
      <c r="AA34" s="749">
        <f t="shared" si="3"/>
        <v>0</v>
      </c>
      <c r="AB34" s="749"/>
      <c r="AC34" s="749"/>
      <c r="AD34" s="749"/>
      <c r="AE34" s="750"/>
      <c r="AF34" s="751">
        <v>0</v>
      </c>
      <c r="AG34" s="752"/>
      <c r="AH34" s="752"/>
      <c r="AI34" s="752"/>
      <c r="AJ34" s="753"/>
      <c r="AK34" s="819">
        <v>25</v>
      </c>
      <c r="AL34" s="820"/>
      <c r="AM34" s="820"/>
      <c r="AN34" s="820"/>
      <c r="AO34" s="820"/>
      <c r="AP34" s="820">
        <v>286</v>
      </c>
      <c r="AQ34" s="820"/>
      <c r="AR34" s="820"/>
      <c r="AS34" s="820"/>
      <c r="AT34" s="820"/>
      <c r="AU34" s="820">
        <v>286</v>
      </c>
      <c r="AV34" s="820"/>
      <c r="AW34" s="820"/>
      <c r="AX34" s="820"/>
      <c r="AY34" s="820"/>
      <c r="AZ34" s="821" t="s">
        <v>556</v>
      </c>
      <c r="BA34" s="821"/>
      <c r="BB34" s="821"/>
      <c r="BC34" s="821"/>
      <c r="BD34" s="821"/>
      <c r="BE34" s="817" t="s">
        <v>389</v>
      </c>
      <c r="BF34" s="817"/>
      <c r="BG34" s="817"/>
      <c r="BH34" s="817"/>
      <c r="BI34" s="818"/>
      <c r="BJ34" s="205"/>
      <c r="BK34" s="205"/>
      <c r="BL34" s="205"/>
      <c r="BM34" s="205"/>
      <c r="BN34" s="205"/>
      <c r="BO34" s="218"/>
      <c r="BP34" s="218"/>
      <c r="BQ34" s="215">
        <v>28</v>
      </c>
      <c r="BR34" s="216"/>
      <c r="BS34" s="758"/>
      <c r="BT34" s="759"/>
      <c r="BU34" s="759"/>
      <c r="BV34" s="759"/>
      <c r="BW34" s="759"/>
      <c r="BX34" s="759"/>
      <c r="BY34" s="759"/>
      <c r="BZ34" s="759"/>
      <c r="CA34" s="759"/>
      <c r="CB34" s="759"/>
      <c r="CC34" s="759"/>
      <c r="CD34" s="759"/>
      <c r="CE34" s="759"/>
      <c r="CF34" s="759"/>
      <c r="CG34" s="760"/>
      <c r="CH34" s="771"/>
      <c r="CI34" s="772"/>
      <c r="CJ34" s="772"/>
      <c r="CK34" s="772"/>
      <c r="CL34" s="773"/>
      <c r="CM34" s="771"/>
      <c r="CN34" s="772"/>
      <c r="CO34" s="772"/>
      <c r="CP34" s="772"/>
      <c r="CQ34" s="773"/>
      <c r="CR34" s="771"/>
      <c r="CS34" s="772"/>
      <c r="CT34" s="772"/>
      <c r="CU34" s="772"/>
      <c r="CV34" s="773"/>
      <c r="CW34" s="771"/>
      <c r="CX34" s="772"/>
      <c r="CY34" s="772"/>
      <c r="CZ34" s="772"/>
      <c r="DA34" s="773"/>
      <c r="DB34" s="771"/>
      <c r="DC34" s="772"/>
      <c r="DD34" s="772"/>
      <c r="DE34" s="772"/>
      <c r="DF34" s="773"/>
      <c r="DG34" s="771"/>
      <c r="DH34" s="772"/>
      <c r="DI34" s="772"/>
      <c r="DJ34" s="772"/>
      <c r="DK34" s="773"/>
      <c r="DL34" s="771"/>
      <c r="DM34" s="772"/>
      <c r="DN34" s="772"/>
      <c r="DO34" s="772"/>
      <c r="DP34" s="773"/>
      <c r="DQ34" s="771"/>
      <c r="DR34" s="772"/>
      <c r="DS34" s="772"/>
      <c r="DT34" s="772"/>
      <c r="DU34" s="773"/>
      <c r="DV34" s="774"/>
      <c r="DW34" s="775"/>
      <c r="DX34" s="775"/>
      <c r="DY34" s="775"/>
      <c r="DZ34" s="776"/>
      <c r="EA34" s="199"/>
    </row>
    <row r="35" spans="1:131" s="200" customFormat="1" ht="26.25" customHeight="1" x14ac:dyDescent="0.15">
      <c r="A35" s="219">
        <v>8</v>
      </c>
      <c r="B35" s="745"/>
      <c r="C35" s="746"/>
      <c r="D35" s="746"/>
      <c r="E35" s="746"/>
      <c r="F35" s="746"/>
      <c r="G35" s="746"/>
      <c r="H35" s="746"/>
      <c r="I35" s="746"/>
      <c r="J35" s="746"/>
      <c r="K35" s="746"/>
      <c r="L35" s="746"/>
      <c r="M35" s="746"/>
      <c r="N35" s="746"/>
      <c r="O35" s="746"/>
      <c r="P35" s="747"/>
      <c r="Q35" s="748"/>
      <c r="R35" s="749"/>
      <c r="S35" s="749"/>
      <c r="T35" s="749"/>
      <c r="U35" s="749"/>
      <c r="V35" s="749"/>
      <c r="W35" s="749"/>
      <c r="X35" s="749"/>
      <c r="Y35" s="749"/>
      <c r="Z35" s="749"/>
      <c r="AA35" s="749"/>
      <c r="AB35" s="749"/>
      <c r="AC35" s="749"/>
      <c r="AD35" s="749"/>
      <c r="AE35" s="750"/>
      <c r="AF35" s="751"/>
      <c r="AG35" s="752"/>
      <c r="AH35" s="752"/>
      <c r="AI35" s="752"/>
      <c r="AJ35" s="753"/>
      <c r="AK35" s="819"/>
      <c r="AL35" s="820"/>
      <c r="AM35" s="820"/>
      <c r="AN35" s="820"/>
      <c r="AO35" s="820"/>
      <c r="AP35" s="820"/>
      <c r="AQ35" s="820"/>
      <c r="AR35" s="820"/>
      <c r="AS35" s="820"/>
      <c r="AT35" s="820"/>
      <c r="AU35" s="820"/>
      <c r="AV35" s="820"/>
      <c r="AW35" s="820"/>
      <c r="AX35" s="820"/>
      <c r="AY35" s="820"/>
      <c r="AZ35" s="821"/>
      <c r="BA35" s="821"/>
      <c r="BB35" s="821"/>
      <c r="BC35" s="821"/>
      <c r="BD35" s="821"/>
      <c r="BE35" s="817"/>
      <c r="BF35" s="817"/>
      <c r="BG35" s="817"/>
      <c r="BH35" s="817"/>
      <c r="BI35" s="818"/>
      <c r="BJ35" s="205"/>
      <c r="BK35" s="205"/>
      <c r="BL35" s="205"/>
      <c r="BM35" s="205"/>
      <c r="BN35" s="205"/>
      <c r="BO35" s="218"/>
      <c r="BP35" s="218"/>
      <c r="BQ35" s="215">
        <v>29</v>
      </c>
      <c r="BR35" s="216"/>
      <c r="BS35" s="758"/>
      <c r="BT35" s="759"/>
      <c r="BU35" s="759"/>
      <c r="BV35" s="759"/>
      <c r="BW35" s="759"/>
      <c r="BX35" s="759"/>
      <c r="BY35" s="759"/>
      <c r="BZ35" s="759"/>
      <c r="CA35" s="759"/>
      <c r="CB35" s="759"/>
      <c r="CC35" s="759"/>
      <c r="CD35" s="759"/>
      <c r="CE35" s="759"/>
      <c r="CF35" s="759"/>
      <c r="CG35" s="760"/>
      <c r="CH35" s="771"/>
      <c r="CI35" s="772"/>
      <c r="CJ35" s="772"/>
      <c r="CK35" s="772"/>
      <c r="CL35" s="773"/>
      <c r="CM35" s="771"/>
      <c r="CN35" s="772"/>
      <c r="CO35" s="772"/>
      <c r="CP35" s="772"/>
      <c r="CQ35" s="773"/>
      <c r="CR35" s="771"/>
      <c r="CS35" s="772"/>
      <c r="CT35" s="772"/>
      <c r="CU35" s="772"/>
      <c r="CV35" s="773"/>
      <c r="CW35" s="771"/>
      <c r="CX35" s="772"/>
      <c r="CY35" s="772"/>
      <c r="CZ35" s="772"/>
      <c r="DA35" s="773"/>
      <c r="DB35" s="771"/>
      <c r="DC35" s="772"/>
      <c r="DD35" s="772"/>
      <c r="DE35" s="772"/>
      <c r="DF35" s="773"/>
      <c r="DG35" s="771"/>
      <c r="DH35" s="772"/>
      <c r="DI35" s="772"/>
      <c r="DJ35" s="772"/>
      <c r="DK35" s="773"/>
      <c r="DL35" s="771"/>
      <c r="DM35" s="772"/>
      <c r="DN35" s="772"/>
      <c r="DO35" s="772"/>
      <c r="DP35" s="773"/>
      <c r="DQ35" s="771"/>
      <c r="DR35" s="772"/>
      <c r="DS35" s="772"/>
      <c r="DT35" s="772"/>
      <c r="DU35" s="773"/>
      <c r="DV35" s="774"/>
      <c r="DW35" s="775"/>
      <c r="DX35" s="775"/>
      <c r="DY35" s="775"/>
      <c r="DZ35" s="776"/>
      <c r="EA35" s="199"/>
    </row>
    <row r="36" spans="1:131" s="200" customFormat="1" ht="26.25" customHeight="1" x14ac:dyDescent="0.15">
      <c r="A36" s="219">
        <v>9</v>
      </c>
      <c r="B36" s="745"/>
      <c r="C36" s="746"/>
      <c r="D36" s="746"/>
      <c r="E36" s="746"/>
      <c r="F36" s="746"/>
      <c r="G36" s="746"/>
      <c r="H36" s="746"/>
      <c r="I36" s="746"/>
      <c r="J36" s="746"/>
      <c r="K36" s="746"/>
      <c r="L36" s="746"/>
      <c r="M36" s="746"/>
      <c r="N36" s="746"/>
      <c r="O36" s="746"/>
      <c r="P36" s="747"/>
      <c r="Q36" s="748"/>
      <c r="R36" s="749"/>
      <c r="S36" s="749"/>
      <c r="T36" s="749"/>
      <c r="U36" s="749"/>
      <c r="V36" s="749"/>
      <c r="W36" s="749"/>
      <c r="X36" s="749"/>
      <c r="Y36" s="749"/>
      <c r="Z36" s="749"/>
      <c r="AA36" s="749"/>
      <c r="AB36" s="749"/>
      <c r="AC36" s="749"/>
      <c r="AD36" s="749"/>
      <c r="AE36" s="750"/>
      <c r="AF36" s="751"/>
      <c r="AG36" s="752"/>
      <c r="AH36" s="752"/>
      <c r="AI36" s="752"/>
      <c r="AJ36" s="753"/>
      <c r="AK36" s="819"/>
      <c r="AL36" s="820"/>
      <c r="AM36" s="820"/>
      <c r="AN36" s="820"/>
      <c r="AO36" s="820"/>
      <c r="AP36" s="820"/>
      <c r="AQ36" s="820"/>
      <c r="AR36" s="820"/>
      <c r="AS36" s="820"/>
      <c r="AT36" s="820"/>
      <c r="AU36" s="820"/>
      <c r="AV36" s="820"/>
      <c r="AW36" s="820"/>
      <c r="AX36" s="820"/>
      <c r="AY36" s="820"/>
      <c r="AZ36" s="821"/>
      <c r="BA36" s="821"/>
      <c r="BB36" s="821"/>
      <c r="BC36" s="821"/>
      <c r="BD36" s="821"/>
      <c r="BE36" s="817"/>
      <c r="BF36" s="817"/>
      <c r="BG36" s="817"/>
      <c r="BH36" s="817"/>
      <c r="BI36" s="818"/>
      <c r="BJ36" s="205"/>
      <c r="BK36" s="205"/>
      <c r="BL36" s="205"/>
      <c r="BM36" s="205"/>
      <c r="BN36" s="205"/>
      <c r="BO36" s="218"/>
      <c r="BP36" s="218"/>
      <c r="BQ36" s="215">
        <v>30</v>
      </c>
      <c r="BR36" s="216"/>
      <c r="BS36" s="758"/>
      <c r="BT36" s="759"/>
      <c r="BU36" s="759"/>
      <c r="BV36" s="759"/>
      <c r="BW36" s="759"/>
      <c r="BX36" s="759"/>
      <c r="BY36" s="759"/>
      <c r="BZ36" s="759"/>
      <c r="CA36" s="759"/>
      <c r="CB36" s="759"/>
      <c r="CC36" s="759"/>
      <c r="CD36" s="759"/>
      <c r="CE36" s="759"/>
      <c r="CF36" s="759"/>
      <c r="CG36" s="760"/>
      <c r="CH36" s="771"/>
      <c r="CI36" s="772"/>
      <c r="CJ36" s="772"/>
      <c r="CK36" s="772"/>
      <c r="CL36" s="773"/>
      <c r="CM36" s="771"/>
      <c r="CN36" s="772"/>
      <c r="CO36" s="772"/>
      <c r="CP36" s="772"/>
      <c r="CQ36" s="773"/>
      <c r="CR36" s="771"/>
      <c r="CS36" s="772"/>
      <c r="CT36" s="772"/>
      <c r="CU36" s="772"/>
      <c r="CV36" s="773"/>
      <c r="CW36" s="771"/>
      <c r="CX36" s="772"/>
      <c r="CY36" s="772"/>
      <c r="CZ36" s="772"/>
      <c r="DA36" s="773"/>
      <c r="DB36" s="771"/>
      <c r="DC36" s="772"/>
      <c r="DD36" s="772"/>
      <c r="DE36" s="772"/>
      <c r="DF36" s="773"/>
      <c r="DG36" s="771"/>
      <c r="DH36" s="772"/>
      <c r="DI36" s="772"/>
      <c r="DJ36" s="772"/>
      <c r="DK36" s="773"/>
      <c r="DL36" s="771"/>
      <c r="DM36" s="772"/>
      <c r="DN36" s="772"/>
      <c r="DO36" s="772"/>
      <c r="DP36" s="773"/>
      <c r="DQ36" s="771"/>
      <c r="DR36" s="772"/>
      <c r="DS36" s="772"/>
      <c r="DT36" s="772"/>
      <c r="DU36" s="773"/>
      <c r="DV36" s="774"/>
      <c r="DW36" s="775"/>
      <c r="DX36" s="775"/>
      <c r="DY36" s="775"/>
      <c r="DZ36" s="776"/>
      <c r="EA36" s="199"/>
    </row>
    <row r="37" spans="1:131" s="200" customFormat="1" ht="26.25" customHeight="1" x14ac:dyDescent="0.15">
      <c r="A37" s="219">
        <v>10</v>
      </c>
      <c r="B37" s="745"/>
      <c r="C37" s="746"/>
      <c r="D37" s="746"/>
      <c r="E37" s="746"/>
      <c r="F37" s="746"/>
      <c r="G37" s="746"/>
      <c r="H37" s="746"/>
      <c r="I37" s="746"/>
      <c r="J37" s="746"/>
      <c r="K37" s="746"/>
      <c r="L37" s="746"/>
      <c r="M37" s="746"/>
      <c r="N37" s="746"/>
      <c r="O37" s="746"/>
      <c r="P37" s="747"/>
      <c r="Q37" s="748"/>
      <c r="R37" s="749"/>
      <c r="S37" s="749"/>
      <c r="T37" s="749"/>
      <c r="U37" s="749"/>
      <c r="V37" s="749"/>
      <c r="W37" s="749"/>
      <c r="X37" s="749"/>
      <c r="Y37" s="749"/>
      <c r="Z37" s="749"/>
      <c r="AA37" s="749"/>
      <c r="AB37" s="749"/>
      <c r="AC37" s="749"/>
      <c r="AD37" s="749"/>
      <c r="AE37" s="750"/>
      <c r="AF37" s="751"/>
      <c r="AG37" s="752"/>
      <c r="AH37" s="752"/>
      <c r="AI37" s="752"/>
      <c r="AJ37" s="753"/>
      <c r="AK37" s="819"/>
      <c r="AL37" s="820"/>
      <c r="AM37" s="820"/>
      <c r="AN37" s="820"/>
      <c r="AO37" s="820"/>
      <c r="AP37" s="820"/>
      <c r="AQ37" s="820"/>
      <c r="AR37" s="820"/>
      <c r="AS37" s="820"/>
      <c r="AT37" s="820"/>
      <c r="AU37" s="820"/>
      <c r="AV37" s="820"/>
      <c r="AW37" s="820"/>
      <c r="AX37" s="820"/>
      <c r="AY37" s="820"/>
      <c r="AZ37" s="821"/>
      <c r="BA37" s="821"/>
      <c r="BB37" s="821"/>
      <c r="BC37" s="821"/>
      <c r="BD37" s="821"/>
      <c r="BE37" s="817"/>
      <c r="BF37" s="817"/>
      <c r="BG37" s="817"/>
      <c r="BH37" s="817"/>
      <c r="BI37" s="818"/>
      <c r="BJ37" s="205"/>
      <c r="BK37" s="205"/>
      <c r="BL37" s="205"/>
      <c r="BM37" s="205"/>
      <c r="BN37" s="205"/>
      <c r="BO37" s="218"/>
      <c r="BP37" s="218"/>
      <c r="BQ37" s="215">
        <v>31</v>
      </c>
      <c r="BR37" s="216"/>
      <c r="BS37" s="758"/>
      <c r="BT37" s="759"/>
      <c r="BU37" s="759"/>
      <c r="BV37" s="759"/>
      <c r="BW37" s="759"/>
      <c r="BX37" s="759"/>
      <c r="BY37" s="759"/>
      <c r="BZ37" s="759"/>
      <c r="CA37" s="759"/>
      <c r="CB37" s="759"/>
      <c r="CC37" s="759"/>
      <c r="CD37" s="759"/>
      <c r="CE37" s="759"/>
      <c r="CF37" s="759"/>
      <c r="CG37" s="760"/>
      <c r="CH37" s="771"/>
      <c r="CI37" s="772"/>
      <c r="CJ37" s="772"/>
      <c r="CK37" s="772"/>
      <c r="CL37" s="773"/>
      <c r="CM37" s="771"/>
      <c r="CN37" s="772"/>
      <c r="CO37" s="772"/>
      <c r="CP37" s="772"/>
      <c r="CQ37" s="773"/>
      <c r="CR37" s="771"/>
      <c r="CS37" s="772"/>
      <c r="CT37" s="772"/>
      <c r="CU37" s="772"/>
      <c r="CV37" s="773"/>
      <c r="CW37" s="771"/>
      <c r="CX37" s="772"/>
      <c r="CY37" s="772"/>
      <c r="CZ37" s="772"/>
      <c r="DA37" s="773"/>
      <c r="DB37" s="771"/>
      <c r="DC37" s="772"/>
      <c r="DD37" s="772"/>
      <c r="DE37" s="772"/>
      <c r="DF37" s="773"/>
      <c r="DG37" s="771"/>
      <c r="DH37" s="772"/>
      <c r="DI37" s="772"/>
      <c r="DJ37" s="772"/>
      <c r="DK37" s="773"/>
      <c r="DL37" s="771"/>
      <c r="DM37" s="772"/>
      <c r="DN37" s="772"/>
      <c r="DO37" s="772"/>
      <c r="DP37" s="773"/>
      <c r="DQ37" s="771"/>
      <c r="DR37" s="772"/>
      <c r="DS37" s="772"/>
      <c r="DT37" s="772"/>
      <c r="DU37" s="773"/>
      <c r="DV37" s="774"/>
      <c r="DW37" s="775"/>
      <c r="DX37" s="775"/>
      <c r="DY37" s="775"/>
      <c r="DZ37" s="776"/>
      <c r="EA37" s="199"/>
    </row>
    <row r="38" spans="1:131" s="200" customFormat="1" ht="26.25" customHeight="1" x14ac:dyDescent="0.15">
      <c r="A38" s="219">
        <v>11</v>
      </c>
      <c r="B38" s="745"/>
      <c r="C38" s="746"/>
      <c r="D38" s="746"/>
      <c r="E38" s="746"/>
      <c r="F38" s="746"/>
      <c r="G38" s="746"/>
      <c r="H38" s="746"/>
      <c r="I38" s="746"/>
      <c r="J38" s="746"/>
      <c r="K38" s="746"/>
      <c r="L38" s="746"/>
      <c r="M38" s="746"/>
      <c r="N38" s="746"/>
      <c r="O38" s="746"/>
      <c r="P38" s="747"/>
      <c r="Q38" s="748"/>
      <c r="R38" s="749"/>
      <c r="S38" s="749"/>
      <c r="T38" s="749"/>
      <c r="U38" s="749"/>
      <c r="V38" s="749"/>
      <c r="W38" s="749"/>
      <c r="X38" s="749"/>
      <c r="Y38" s="749"/>
      <c r="Z38" s="749"/>
      <c r="AA38" s="749"/>
      <c r="AB38" s="749"/>
      <c r="AC38" s="749"/>
      <c r="AD38" s="749"/>
      <c r="AE38" s="750"/>
      <c r="AF38" s="751"/>
      <c r="AG38" s="752"/>
      <c r="AH38" s="752"/>
      <c r="AI38" s="752"/>
      <c r="AJ38" s="753"/>
      <c r="AK38" s="819"/>
      <c r="AL38" s="820"/>
      <c r="AM38" s="820"/>
      <c r="AN38" s="820"/>
      <c r="AO38" s="820"/>
      <c r="AP38" s="820"/>
      <c r="AQ38" s="820"/>
      <c r="AR38" s="820"/>
      <c r="AS38" s="820"/>
      <c r="AT38" s="820"/>
      <c r="AU38" s="820"/>
      <c r="AV38" s="820"/>
      <c r="AW38" s="820"/>
      <c r="AX38" s="820"/>
      <c r="AY38" s="820"/>
      <c r="AZ38" s="821"/>
      <c r="BA38" s="821"/>
      <c r="BB38" s="821"/>
      <c r="BC38" s="821"/>
      <c r="BD38" s="821"/>
      <c r="BE38" s="817"/>
      <c r="BF38" s="817"/>
      <c r="BG38" s="817"/>
      <c r="BH38" s="817"/>
      <c r="BI38" s="818"/>
      <c r="BJ38" s="205"/>
      <c r="BK38" s="205"/>
      <c r="BL38" s="205"/>
      <c r="BM38" s="205"/>
      <c r="BN38" s="205"/>
      <c r="BO38" s="218"/>
      <c r="BP38" s="218"/>
      <c r="BQ38" s="215">
        <v>32</v>
      </c>
      <c r="BR38" s="216"/>
      <c r="BS38" s="758"/>
      <c r="BT38" s="759"/>
      <c r="BU38" s="759"/>
      <c r="BV38" s="759"/>
      <c r="BW38" s="759"/>
      <c r="BX38" s="759"/>
      <c r="BY38" s="759"/>
      <c r="BZ38" s="759"/>
      <c r="CA38" s="759"/>
      <c r="CB38" s="759"/>
      <c r="CC38" s="759"/>
      <c r="CD38" s="759"/>
      <c r="CE38" s="759"/>
      <c r="CF38" s="759"/>
      <c r="CG38" s="760"/>
      <c r="CH38" s="771"/>
      <c r="CI38" s="772"/>
      <c r="CJ38" s="772"/>
      <c r="CK38" s="772"/>
      <c r="CL38" s="773"/>
      <c r="CM38" s="771"/>
      <c r="CN38" s="772"/>
      <c r="CO38" s="772"/>
      <c r="CP38" s="772"/>
      <c r="CQ38" s="773"/>
      <c r="CR38" s="771"/>
      <c r="CS38" s="772"/>
      <c r="CT38" s="772"/>
      <c r="CU38" s="772"/>
      <c r="CV38" s="773"/>
      <c r="CW38" s="771"/>
      <c r="CX38" s="772"/>
      <c r="CY38" s="772"/>
      <c r="CZ38" s="772"/>
      <c r="DA38" s="773"/>
      <c r="DB38" s="771"/>
      <c r="DC38" s="772"/>
      <c r="DD38" s="772"/>
      <c r="DE38" s="772"/>
      <c r="DF38" s="773"/>
      <c r="DG38" s="771"/>
      <c r="DH38" s="772"/>
      <c r="DI38" s="772"/>
      <c r="DJ38" s="772"/>
      <c r="DK38" s="773"/>
      <c r="DL38" s="771"/>
      <c r="DM38" s="772"/>
      <c r="DN38" s="772"/>
      <c r="DO38" s="772"/>
      <c r="DP38" s="773"/>
      <c r="DQ38" s="771"/>
      <c r="DR38" s="772"/>
      <c r="DS38" s="772"/>
      <c r="DT38" s="772"/>
      <c r="DU38" s="773"/>
      <c r="DV38" s="774"/>
      <c r="DW38" s="775"/>
      <c r="DX38" s="775"/>
      <c r="DY38" s="775"/>
      <c r="DZ38" s="776"/>
      <c r="EA38" s="199"/>
    </row>
    <row r="39" spans="1:131" s="200" customFormat="1" ht="26.25" customHeight="1" x14ac:dyDescent="0.15">
      <c r="A39" s="219">
        <v>12</v>
      </c>
      <c r="B39" s="745"/>
      <c r="C39" s="746"/>
      <c r="D39" s="746"/>
      <c r="E39" s="746"/>
      <c r="F39" s="746"/>
      <c r="G39" s="746"/>
      <c r="H39" s="746"/>
      <c r="I39" s="746"/>
      <c r="J39" s="746"/>
      <c r="K39" s="746"/>
      <c r="L39" s="746"/>
      <c r="M39" s="746"/>
      <c r="N39" s="746"/>
      <c r="O39" s="746"/>
      <c r="P39" s="747"/>
      <c r="Q39" s="748"/>
      <c r="R39" s="749"/>
      <c r="S39" s="749"/>
      <c r="T39" s="749"/>
      <c r="U39" s="749"/>
      <c r="V39" s="749"/>
      <c r="W39" s="749"/>
      <c r="X39" s="749"/>
      <c r="Y39" s="749"/>
      <c r="Z39" s="749"/>
      <c r="AA39" s="749"/>
      <c r="AB39" s="749"/>
      <c r="AC39" s="749"/>
      <c r="AD39" s="749"/>
      <c r="AE39" s="750"/>
      <c r="AF39" s="751"/>
      <c r="AG39" s="752"/>
      <c r="AH39" s="752"/>
      <c r="AI39" s="752"/>
      <c r="AJ39" s="753"/>
      <c r="AK39" s="819"/>
      <c r="AL39" s="820"/>
      <c r="AM39" s="820"/>
      <c r="AN39" s="820"/>
      <c r="AO39" s="820"/>
      <c r="AP39" s="820"/>
      <c r="AQ39" s="820"/>
      <c r="AR39" s="820"/>
      <c r="AS39" s="820"/>
      <c r="AT39" s="820"/>
      <c r="AU39" s="820"/>
      <c r="AV39" s="820"/>
      <c r="AW39" s="820"/>
      <c r="AX39" s="820"/>
      <c r="AY39" s="820"/>
      <c r="AZ39" s="821"/>
      <c r="BA39" s="821"/>
      <c r="BB39" s="821"/>
      <c r="BC39" s="821"/>
      <c r="BD39" s="821"/>
      <c r="BE39" s="817"/>
      <c r="BF39" s="817"/>
      <c r="BG39" s="817"/>
      <c r="BH39" s="817"/>
      <c r="BI39" s="818"/>
      <c r="BJ39" s="205"/>
      <c r="BK39" s="205"/>
      <c r="BL39" s="205"/>
      <c r="BM39" s="205"/>
      <c r="BN39" s="205"/>
      <c r="BO39" s="218"/>
      <c r="BP39" s="218"/>
      <c r="BQ39" s="215">
        <v>33</v>
      </c>
      <c r="BR39" s="216"/>
      <c r="BS39" s="758"/>
      <c r="BT39" s="759"/>
      <c r="BU39" s="759"/>
      <c r="BV39" s="759"/>
      <c r="BW39" s="759"/>
      <c r="BX39" s="759"/>
      <c r="BY39" s="759"/>
      <c r="BZ39" s="759"/>
      <c r="CA39" s="759"/>
      <c r="CB39" s="759"/>
      <c r="CC39" s="759"/>
      <c r="CD39" s="759"/>
      <c r="CE39" s="759"/>
      <c r="CF39" s="759"/>
      <c r="CG39" s="760"/>
      <c r="CH39" s="771"/>
      <c r="CI39" s="772"/>
      <c r="CJ39" s="772"/>
      <c r="CK39" s="772"/>
      <c r="CL39" s="773"/>
      <c r="CM39" s="771"/>
      <c r="CN39" s="772"/>
      <c r="CO39" s="772"/>
      <c r="CP39" s="772"/>
      <c r="CQ39" s="773"/>
      <c r="CR39" s="771"/>
      <c r="CS39" s="772"/>
      <c r="CT39" s="772"/>
      <c r="CU39" s="772"/>
      <c r="CV39" s="773"/>
      <c r="CW39" s="771"/>
      <c r="CX39" s="772"/>
      <c r="CY39" s="772"/>
      <c r="CZ39" s="772"/>
      <c r="DA39" s="773"/>
      <c r="DB39" s="771"/>
      <c r="DC39" s="772"/>
      <c r="DD39" s="772"/>
      <c r="DE39" s="772"/>
      <c r="DF39" s="773"/>
      <c r="DG39" s="771"/>
      <c r="DH39" s="772"/>
      <c r="DI39" s="772"/>
      <c r="DJ39" s="772"/>
      <c r="DK39" s="773"/>
      <c r="DL39" s="771"/>
      <c r="DM39" s="772"/>
      <c r="DN39" s="772"/>
      <c r="DO39" s="772"/>
      <c r="DP39" s="773"/>
      <c r="DQ39" s="771"/>
      <c r="DR39" s="772"/>
      <c r="DS39" s="772"/>
      <c r="DT39" s="772"/>
      <c r="DU39" s="773"/>
      <c r="DV39" s="774"/>
      <c r="DW39" s="775"/>
      <c r="DX39" s="775"/>
      <c r="DY39" s="775"/>
      <c r="DZ39" s="776"/>
      <c r="EA39" s="199"/>
    </row>
    <row r="40" spans="1:131" s="200" customFormat="1" ht="26.25" customHeight="1" x14ac:dyDescent="0.15">
      <c r="A40" s="214">
        <v>13</v>
      </c>
      <c r="B40" s="745"/>
      <c r="C40" s="746"/>
      <c r="D40" s="746"/>
      <c r="E40" s="746"/>
      <c r="F40" s="746"/>
      <c r="G40" s="746"/>
      <c r="H40" s="746"/>
      <c r="I40" s="746"/>
      <c r="J40" s="746"/>
      <c r="K40" s="746"/>
      <c r="L40" s="746"/>
      <c r="M40" s="746"/>
      <c r="N40" s="746"/>
      <c r="O40" s="746"/>
      <c r="P40" s="747"/>
      <c r="Q40" s="748"/>
      <c r="R40" s="749"/>
      <c r="S40" s="749"/>
      <c r="T40" s="749"/>
      <c r="U40" s="749"/>
      <c r="V40" s="749"/>
      <c r="W40" s="749"/>
      <c r="X40" s="749"/>
      <c r="Y40" s="749"/>
      <c r="Z40" s="749"/>
      <c r="AA40" s="749"/>
      <c r="AB40" s="749"/>
      <c r="AC40" s="749"/>
      <c r="AD40" s="749"/>
      <c r="AE40" s="750"/>
      <c r="AF40" s="751"/>
      <c r="AG40" s="752"/>
      <c r="AH40" s="752"/>
      <c r="AI40" s="752"/>
      <c r="AJ40" s="753"/>
      <c r="AK40" s="819"/>
      <c r="AL40" s="820"/>
      <c r="AM40" s="820"/>
      <c r="AN40" s="820"/>
      <c r="AO40" s="820"/>
      <c r="AP40" s="820"/>
      <c r="AQ40" s="820"/>
      <c r="AR40" s="820"/>
      <c r="AS40" s="820"/>
      <c r="AT40" s="820"/>
      <c r="AU40" s="820"/>
      <c r="AV40" s="820"/>
      <c r="AW40" s="820"/>
      <c r="AX40" s="820"/>
      <c r="AY40" s="820"/>
      <c r="AZ40" s="821"/>
      <c r="BA40" s="821"/>
      <c r="BB40" s="821"/>
      <c r="BC40" s="821"/>
      <c r="BD40" s="821"/>
      <c r="BE40" s="817"/>
      <c r="BF40" s="817"/>
      <c r="BG40" s="817"/>
      <c r="BH40" s="817"/>
      <c r="BI40" s="818"/>
      <c r="BJ40" s="205"/>
      <c r="BK40" s="205"/>
      <c r="BL40" s="205"/>
      <c r="BM40" s="205"/>
      <c r="BN40" s="205"/>
      <c r="BO40" s="218"/>
      <c r="BP40" s="218"/>
      <c r="BQ40" s="215">
        <v>34</v>
      </c>
      <c r="BR40" s="216"/>
      <c r="BS40" s="758"/>
      <c r="BT40" s="759"/>
      <c r="BU40" s="759"/>
      <c r="BV40" s="759"/>
      <c r="BW40" s="759"/>
      <c r="BX40" s="759"/>
      <c r="BY40" s="759"/>
      <c r="BZ40" s="759"/>
      <c r="CA40" s="759"/>
      <c r="CB40" s="759"/>
      <c r="CC40" s="759"/>
      <c r="CD40" s="759"/>
      <c r="CE40" s="759"/>
      <c r="CF40" s="759"/>
      <c r="CG40" s="760"/>
      <c r="CH40" s="771"/>
      <c r="CI40" s="772"/>
      <c r="CJ40" s="772"/>
      <c r="CK40" s="772"/>
      <c r="CL40" s="773"/>
      <c r="CM40" s="771"/>
      <c r="CN40" s="772"/>
      <c r="CO40" s="772"/>
      <c r="CP40" s="772"/>
      <c r="CQ40" s="773"/>
      <c r="CR40" s="771"/>
      <c r="CS40" s="772"/>
      <c r="CT40" s="772"/>
      <c r="CU40" s="772"/>
      <c r="CV40" s="773"/>
      <c r="CW40" s="771"/>
      <c r="CX40" s="772"/>
      <c r="CY40" s="772"/>
      <c r="CZ40" s="772"/>
      <c r="DA40" s="773"/>
      <c r="DB40" s="771"/>
      <c r="DC40" s="772"/>
      <c r="DD40" s="772"/>
      <c r="DE40" s="772"/>
      <c r="DF40" s="773"/>
      <c r="DG40" s="771"/>
      <c r="DH40" s="772"/>
      <c r="DI40" s="772"/>
      <c r="DJ40" s="772"/>
      <c r="DK40" s="773"/>
      <c r="DL40" s="771"/>
      <c r="DM40" s="772"/>
      <c r="DN40" s="772"/>
      <c r="DO40" s="772"/>
      <c r="DP40" s="773"/>
      <c r="DQ40" s="771"/>
      <c r="DR40" s="772"/>
      <c r="DS40" s="772"/>
      <c r="DT40" s="772"/>
      <c r="DU40" s="773"/>
      <c r="DV40" s="774"/>
      <c r="DW40" s="775"/>
      <c r="DX40" s="775"/>
      <c r="DY40" s="775"/>
      <c r="DZ40" s="776"/>
      <c r="EA40" s="199"/>
    </row>
    <row r="41" spans="1:131" s="200" customFormat="1" ht="26.25" customHeight="1" x14ac:dyDescent="0.15">
      <c r="A41" s="214">
        <v>14</v>
      </c>
      <c r="B41" s="745"/>
      <c r="C41" s="746"/>
      <c r="D41" s="746"/>
      <c r="E41" s="746"/>
      <c r="F41" s="746"/>
      <c r="G41" s="746"/>
      <c r="H41" s="746"/>
      <c r="I41" s="746"/>
      <c r="J41" s="746"/>
      <c r="K41" s="746"/>
      <c r="L41" s="746"/>
      <c r="M41" s="746"/>
      <c r="N41" s="746"/>
      <c r="O41" s="746"/>
      <c r="P41" s="747"/>
      <c r="Q41" s="748"/>
      <c r="R41" s="749"/>
      <c r="S41" s="749"/>
      <c r="T41" s="749"/>
      <c r="U41" s="749"/>
      <c r="V41" s="749"/>
      <c r="W41" s="749"/>
      <c r="X41" s="749"/>
      <c r="Y41" s="749"/>
      <c r="Z41" s="749"/>
      <c r="AA41" s="749"/>
      <c r="AB41" s="749"/>
      <c r="AC41" s="749"/>
      <c r="AD41" s="749"/>
      <c r="AE41" s="750"/>
      <c r="AF41" s="751"/>
      <c r="AG41" s="752"/>
      <c r="AH41" s="752"/>
      <c r="AI41" s="752"/>
      <c r="AJ41" s="753"/>
      <c r="AK41" s="819"/>
      <c r="AL41" s="820"/>
      <c r="AM41" s="820"/>
      <c r="AN41" s="820"/>
      <c r="AO41" s="820"/>
      <c r="AP41" s="820"/>
      <c r="AQ41" s="820"/>
      <c r="AR41" s="820"/>
      <c r="AS41" s="820"/>
      <c r="AT41" s="820"/>
      <c r="AU41" s="820"/>
      <c r="AV41" s="820"/>
      <c r="AW41" s="820"/>
      <c r="AX41" s="820"/>
      <c r="AY41" s="820"/>
      <c r="AZ41" s="821"/>
      <c r="BA41" s="821"/>
      <c r="BB41" s="821"/>
      <c r="BC41" s="821"/>
      <c r="BD41" s="821"/>
      <c r="BE41" s="817"/>
      <c r="BF41" s="817"/>
      <c r="BG41" s="817"/>
      <c r="BH41" s="817"/>
      <c r="BI41" s="818"/>
      <c r="BJ41" s="205"/>
      <c r="BK41" s="205"/>
      <c r="BL41" s="205"/>
      <c r="BM41" s="205"/>
      <c r="BN41" s="205"/>
      <c r="BO41" s="218"/>
      <c r="BP41" s="218"/>
      <c r="BQ41" s="215">
        <v>35</v>
      </c>
      <c r="BR41" s="216"/>
      <c r="BS41" s="758"/>
      <c r="BT41" s="759"/>
      <c r="BU41" s="759"/>
      <c r="BV41" s="759"/>
      <c r="BW41" s="759"/>
      <c r="BX41" s="759"/>
      <c r="BY41" s="759"/>
      <c r="BZ41" s="759"/>
      <c r="CA41" s="759"/>
      <c r="CB41" s="759"/>
      <c r="CC41" s="759"/>
      <c r="CD41" s="759"/>
      <c r="CE41" s="759"/>
      <c r="CF41" s="759"/>
      <c r="CG41" s="760"/>
      <c r="CH41" s="771"/>
      <c r="CI41" s="772"/>
      <c r="CJ41" s="772"/>
      <c r="CK41" s="772"/>
      <c r="CL41" s="773"/>
      <c r="CM41" s="771"/>
      <c r="CN41" s="772"/>
      <c r="CO41" s="772"/>
      <c r="CP41" s="772"/>
      <c r="CQ41" s="773"/>
      <c r="CR41" s="771"/>
      <c r="CS41" s="772"/>
      <c r="CT41" s="772"/>
      <c r="CU41" s="772"/>
      <c r="CV41" s="773"/>
      <c r="CW41" s="771"/>
      <c r="CX41" s="772"/>
      <c r="CY41" s="772"/>
      <c r="CZ41" s="772"/>
      <c r="DA41" s="773"/>
      <c r="DB41" s="771"/>
      <c r="DC41" s="772"/>
      <c r="DD41" s="772"/>
      <c r="DE41" s="772"/>
      <c r="DF41" s="773"/>
      <c r="DG41" s="771"/>
      <c r="DH41" s="772"/>
      <c r="DI41" s="772"/>
      <c r="DJ41" s="772"/>
      <c r="DK41" s="773"/>
      <c r="DL41" s="771"/>
      <c r="DM41" s="772"/>
      <c r="DN41" s="772"/>
      <c r="DO41" s="772"/>
      <c r="DP41" s="773"/>
      <c r="DQ41" s="771"/>
      <c r="DR41" s="772"/>
      <c r="DS41" s="772"/>
      <c r="DT41" s="772"/>
      <c r="DU41" s="773"/>
      <c r="DV41" s="774"/>
      <c r="DW41" s="775"/>
      <c r="DX41" s="775"/>
      <c r="DY41" s="775"/>
      <c r="DZ41" s="776"/>
      <c r="EA41" s="199"/>
    </row>
    <row r="42" spans="1:131" s="200" customFormat="1" ht="26.25" customHeight="1" x14ac:dyDescent="0.15">
      <c r="A42" s="214">
        <v>15</v>
      </c>
      <c r="B42" s="745"/>
      <c r="C42" s="746"/>
      <c r="D42" s="746"/>
      <c r="E42" s="746"/>
      <c r="F42" s="746"/>
      <c r="G42" s="746"/>
      <c r="H42" s="746"/>
      <c r="I42" s="746"/>
      <c r="J42" s="746"/>
      <c r="K42" s="746"/>
      <c r="L42" s="746"/>
      <c r="M42" s="746"/>
      <c r="N42" s="746"/>
      <c r="O42" s="746"/>
      <c r="P42" s="747"/>
      <c r="Q42" s="748"/>
      <c r="R42" s="749"/>
      <c r="S42" s="749"/>
      <c r="T42" s="749"/>
      <c r="U42" s="749"/>
      <c r="V42" s="749"/>
      <c r="W42" s="749"/>
      <c r="X42" s="749"/>
      <c r="Y42" s="749"/>
      <c r="Z42" s="749"/>
      <c r="AA42" s="749"/>
      <c r="AB42" s="749"/>
      <c r="AC42" s="749"/>
      <c r="AD42" s="749"/>
      <c r="AE42" s="750"/>
      <c r="AF42" s="751"/>
      <c r="AG42" s="752"/>
      <c r="AH42" s="752"/>
      <c r="AI42" s="752"/>
      <c r="AJ42" s="753"/>
      <c r="AK42" s="819"/>
      <c r="AL42" s="820"/>
      <c r="AM42" s="820"/>
      <c r="AN42" s="820"/>
      <c r="AO42" s="820"/>
      <c r="AP42" s="820"/>
      <c r="AQ42" s="820"/>
      <c r="AR42" s="820"/>
      <c r="AS42" s="820"/>
      <c r="AT42" s="820"/>
      <c r="AU42" s="820"/>
      <c r="AV42" s="820"/>
      <c r="AW42" s="820"/>
      <c r="AX42" s="820"/>
      <c r="AY42" s="820"/>
      <c r="AZ42" s="821"/>
      <c r="BA42" s="821"/>
      <c r="BB42" s="821"/>
      <c r="BC42" s="821"/>
      <c r="BD42" s="821"/>
      <c r="BE42" s="817"/>
      <c r="BF42" s="817"/>
      <c r="BG42" s="817"/>
      <c r="BH42" s="817"/>
      <c r="BI42" s="818"/>
      <c r="BJ42" s="205"/>
      <c r="BK42" s="205"/>
      <c r="BL42" s="205"/>
      <c r="BM42" s="205"/>
      <c r="BN42" s="205"/>
      <c r="BO42" s="218"/>
      <c r="BP42" s="218"/>
      <c r="BQ42" s="215">
        <v>36</v>
      </c>
      <c r="BR42" s="216"/>
      <c r="BS42" s="758"/>
      <c r="BT42" s="759"/>
      <c r="BU42" s="759"/>
      <c r="BV42" s="759"/>
      <c r="BW42" s="759"/>
      <c r="BX42" s="759"/>
      <c r="BY42" s="759"/>
      <c r="BZ42" s="759"/>
      <c r="CA42" s="759"/>
      <c r="CB42" s="759"/>
      <c r="CC42" s="759"/>
      <c r="CD42" s="759"/>
      <c r="CE42" s="759"/>
      <c r="CF42" s="759"/>
      <c r="CG42" s="760"/>
      <c r="CH42" s="771"/>
      <c r="CI42" s="772"/>
      <c r="CJ42" s="772"/>
      <c r="CK42" s="772"/>
      <c r="CL42" s="773"/>
      <c r="CM42" s="771"/>
      <c r="CN42" s="772"/>
      <c r="CO42" s="772"/>
      <c r="CP42" s="772"/>
      <c r="CQ42" s="773"/>
      <c r="CR42" s="771"/>
      <c r="CS42" s="772"/>
      <c r="CT42" s="772"/>
      <c r="CU42" s="772"/>
      <c r="CV42" s="773"/>
      <c r="CW42" s="771"/>
      <c r="CX42" s="772"/>
      <c r="CY42" s="772"/>
      <c r="CZ42" s="772"/>
      <c r="DA42" s="773"/>
      <c r="DB42" s="771"/>
      <c r="DC42" s="772"/>
      <c r="DD42" s="772"/>
      <c r="DE42" s="772"/>
      <c r="DF42" s="773"/>
      <c r="DG42" s="771"/>
      <c r="DH42" s="772"/>
      <c r="DI42" s="772"/>
      <c r="DJ42" s="772"/>
      <c r="DK42" s="773"/>
      <c r="DL42" s="771"/>
      <c r="DM42" s="772"/>
      <c r="DN42" s="772"/>
      <c r="DO42" s="772"/>
      <c r="DP42" s="773"/>
      <c r="DQ42" s="771"/>
      <c r="DR42" s="772"/>
      <c r="DS42" s="772"/>
      <c r="DT42" s="772"/>
      <c r="DU42" s="773"/>
      <c r="DV42" s="774"/>
      <c r="DW42" s="775"/>
      <c r="DX42" s="775"/>
      <c r="DY42" s="775"/>
      <c r="DZ42" s="776"/>
      <c r="EA42" s="199"/>
    </row>
    <row r="43" spans="1:131" s="200" customFormat="1" ht="26.25" customHeight="1" x14ac:dyDescent="0.15">
      <c r="A43" s="214">
        <v>16</v>
      </c>
      <c r="B43" s="745"/>
      <c r="C43" s="746"/>
      <c r="D43" s="746"/>
      <c r="E43" s="746"/>
      <c r="F43" s="746"/>
      <c r="G43" s="746"/>
      <c r="H43" s="746"/>
      <c r="I43" s="746"/>
      <c r="J43" s="746"/>
      <c r="K43" s="746"/>
      <c r="L43" s="746"/>
      <c r="M43" s="746"/>
      <c r="N43" s="746"/>
      <c r="O43" s="746"/>
      <c r="P43" s="747"/>
      <c r="Q43" s="748"/>
      <c r="R43" s="749"/>
      <c r="S43" s="749"/>
      <c r="T43" s="749"/>
      <c r="U43" s="749"/>
      <c r="V43" s="749"/>
      <c r="W43" s="749"/>
      <c r="X43" s="749"/>
      <c r="Y43" s="749"/>
      <c r="Z43" s="749"/>
      <c r="AA43" s="749"/>
      <c r="AB43" s="749"/>
      <c r="AC43" s="749"/>
      <c r="AD43" s="749"/>
      <c r="AE43" s="750"/>
      <c r="AF43" s="751"/>
      <c r="AG43" s="752"/>
      <c r="AH43" s="752"/>
      <c r="AI43" s="752"/>
      <c r="AJ43" s="753"/>
      <c r="AK43" s="819"/>
      <c r="AL43" s="820"/>
      <c r="AM43" s="820"/>
      <c r="AN43" s="820"/>
      <c r="AO43" s="820"/>
      <c r="AP43" s="820"/>
      <c r="AQ43" s="820"/>
      <c r="AR43" s="820"/>
      <c r="AS43" s="820"/>
      <c r="AT43" s="820"/>
      <c r="AU43" s="820"/>
      <c r="AV43" s="820"/>
      <c r="AW43" s="820"/>
      <c r="AX43" s="820"/>
      <c r="AY43" s="820"/>
      <c r="AZ43" s="821"/>
      <c r="BA43" s="821"/>
      <c r="BB43" s="821"/>
      <c r="BC43" s="821"/>
      <c r="BD43" s="821"/>
      <c r="BE43" s="817"/>
      <c r="BF43" s="817"/>
      <c r="BG43" s="817"/>
      <c r="BH43" s="817"/>
      <c r="BI43" s="818"/>
      <c r="BJ43" s="205"/>
      <c r="BK43" s="205"/>
      <c r="BL43" s="205"/>
      <c r="BM43" s="205"/>
      <c r="BN43" s="205"/>
      <c r="BO43" s="218"/>
      <c r="BP43" s="218"/>
      <c r="BQ43" s="215">
        <v>37</v>
      </c>
      <c r="BR43" s="216"/>
      <c r="BS43" s="758"/>
      <c r="BT43" s="759"/>
      <c r="BU43" s="759"/>
      <c r="BV43" s="759"/>
      <c r="BW43" s="759"/>
      <c r="BX43" s="759"/>
      <c r="BY43" s="759"/>
      <c r="BZ43" s="759"/>
      <c r="CA43" s="759"/>
      <c r="CB43" s="759"/>
      <c r="CC43" s="759"/>
      <c r="CD43" s="759"/>
      <c r="CE43" s="759"/>
      <c r="CF43" s="759"/>
      <c r="CG43" s="760"/>
      <c r="CH43" s="771"/>
      <c r="CI43" s="772"/>
      <c r="CJ43" s="772"/>
      <c r="CK43" s="772"/>
      <c r="CL43" s="773"/>
      <c r="CM43" s="771"/>
      <c r="CN43" s="772"/>
      <c r="CO43" s="772"/>
      <c r="CP43" s="772"/>
      <c r="CQ43" s="773"/>
      <c r="CR43" s="771"/>
      <c r="CS43" s="772"/>
      <c r="CT43" s="772"/>
      <c r="CU43" s="772"/>
      <c r="CV43" s="773"/>
      <c r="CW43" s="771"/>
      <c r="CX43" s="772"/>
      <c r="CY43" s="772"/>
      <c r="CZ43" s="772"/>
      <c r="DA43" s="773"/>
      <c r="DB43" s="771"/>
      <c r="DC43" s="772"/>
      <c r="DD43" s="772"/>
      <c r="DE43" s="772"/>
      <c r="DF43" s="773"/>
      <c r="DG43" s="771"/>
      <c r="DH43" s="772"/>
      <c r="DI43" s="772"/>
      <c r="DJ43" s="772"/>
      <c r="DK43" s="773"/>
      <c r="DL43" s="771"/>
      <c r="DM43" s="772"/>
      <c r="DN43" s="772"/>
      <c r="DO43" s="772"/>
      <c r="DP43" s="773"/>
      <c r="DQ43" s="771"/>
      <c r="DR43" s="772"/>
      <c r="DS43" s="772"/>
      <c r="DT43" s="772"/>
      <c r="DU43" s="773"/>
      <c r="DV43" s="774"/>
      <c r="DW43" s="775"/>
      <c r="DX43" s="775"/>
      <c r="DY43" s="775"/>
      <c r="DZ43" s="776"/>
      <c r="EA43" s="199"/>
    </row>
    <row r="44" spans="1:131" s="200" customFormat="1" ht="26.25" customHeight="1" x14ac:dyDescent="0.15">
      <c r="A44" s="214">
        <v>17</v>
      </c>
      <c r="B44" s="745"/>
      <c r="C44" s="746"/>
      <c r="D44" s="746"/>
      <c r="E44" s="746"/>
      <c r="F44" s="746"/>
      <c r="G44" s="746"/>
      <c r="H44" s="746"/>
      <c r="I44" s="746"/>
      <c r="J44" s="746"/>
      <c r="K44" s="746"/>
      <c r="L44" s="746"/>
      <c r="M44" s="746"/>
      <c r="N44" s="746"/>
      <c r="O44" s="746"/>
      <c r="P44" s="747"/>
      <c r="Q44" s="748"/>
      <c r="R44" s="749"/>
      <c r="S44" s="749"/>
      <c r="T44" s="749"/>
      <c r="U44" s="749"/>
      <c r="V44" s="749"/>
      <c r="W44" s="749"/>
      <c r="X44" s="749"/>
      <c r="Y44" s="749"/>
      <c r="Z44" s="749"/>
      <c r="AA44" s="749"/>
      <c r="AB44" s="749"/>
      <c r="AC44" s="749"/>
      <c r="AD44" s="749"/>
      <c r="AE44" s="750"/>
      <c r="AF44" s="751"/>
      <c r="AG44" s="752"/>
      <c r="AH44" s="752"/>
      <c r="AI44" s="752"/>
      <c r="AJ44" s="753"/>
      <c r="AK44" s="819"/>
      <c r="AL44" s="820"/>
      <c r="AM44" s="820"/>
      <c r="AN44" s="820"/>
      <c r="AO44" s="820"/>
      <c r="AP44" s="820"/>
      <c r="AQ44" s="820"/>
      <c r="AR44" s="820"/>
      <c r="AS44" s="820"/>
      <c r="AT44" s="820"/>
      <c r="AU44" s="820"/>
      <c r="AV44" s="820"/>
      <c r="AW44" s="820"/>
      <c r="AX44" s="820"/>
      <c r="AY44" s="820"/>
      <c r="AZ44" s="821"/>
      <c r="BA44" s="821"/>
      <c r="BB44" s="821"/>
      <c r="BC44" s="821"/>
      <c r="BD44" s="821"/>
      <c r="BE44" s="817"/>
      <c r="BF44" s="817"/>
      <c r="BG44" s="817"/>
      <c r="BH44" s="817"/>
      <c r="BI44" s="818"/>
      <c r="BJ44" s="205"/>
      <c r="BK44" s="205"/>
      <c r="BL44" s="205"/>
      <c r="BM44" s="205"/>
      <c r="BN44" s="205"/>
      <c r="BO44" s="218"/>
      <c r="BP44" s="218"/>
      <c r="BQ44" s="215">
        <v>38</v>
      </c>
      <c r="BR44" s="216"/>
      <c r="BS44" s="758"/>
      <c r="BT44" s="759"/>
      <c r="BU44" s="759"/>
      <c r="BV44" s="759"/>
      <c r="BW44" s="759"/>
      <c r="BX44" s="759"/>
      <c r="BY44" s="759"/>
      <c r="BZ44" s="759"/>
      <c r="CA44" s="759"/>
      <c r="CB44" s="759"/>
      <c r="CC44" s="759"/>
      <c r="CD44" s="759"/>
      <c r="CE44" s="759"/>
      <c r="CF44" s="759"/>
      <c r="CG44" s="760"/>
      <c r="CH44" s="771"/>
      <c r="CI44" s="772"/>
      <c r="CJ44" s="772"/>
      <c r="CK44" s="772"/>
      <c r="CL44" s="773"/>
      <c r="CM44" s="771"/>
      <c r="CN44" s="772"/>
      <c r="CO44" s="772"/>
      <c r="CP44" s="772"/>
      <c r="CQ44" s="773"/>
      <c r="CR44" s="771"/>
      <c r="CS44" s="772"/>
      <c r="CT44" s="772"/>
      <c r="CU44" s="772"/>
      <c r="CV44" s="773"/>
      <c r="CW44" s="771"/>
      <c r="CX44" s="772"/>
      <c r="CY44" s="772"/>
      <c r="CZ44" s="772"/>
      <c r="DA44" s="773"/>
      <c r="DB44" s="771"/>
      <c r="DC44" s="772"/>
      <c r="DD44" s="772"/>
      <c r="DE44" s="772"/>
      <c r="DF44" s="773"/>
      <c r="DG44" s="771"/>
      <c r="DH44" s="772"/>
      <c r="DI44" s="772"/>
      <c r="DJ44" s="772"/>
      <c r="DK44" s="773"/>
      <c r="DL44" s="771"/>
      <c r="DM44" s="772"/>
      <c r="DN44" s="772"/>
      <c r="DO44" s="772"/>
      <c r="DP44" s="773"/>
      <c r="DQ44" s="771"/>
      <c r="DR44" s="772"/>
      <c r="DS44" s="772"/>
      <c r="DT44" s="772"/>
      <c r="DU44" s="773"/>
      <c r="DV44" s="774"/>
      <c r="DW44" s="775"/>
      <c r="DX44" s="775"/>
      <c r="DY44" s="775"/>
      <c r="DZ44" s="776"/>
      <c r="EA44" s="199"/>
    </row>
    <row r="45" spans="1:131" s="200" customFormat="1" ht="26.25" customHeight="1" x14ac:dyDescent="0.15">
      <c r="A45" s="214">
        <v>18</v>
      </c>
      <c r="B45" s="745"/>
      <c r="C45" s="746"/>
      <c r="D45" s="746"/>
      <c r="E45" s="746"/>
      <c r="F45" s="746"/>
      <c r="G45" s="746"/>
      <c r="H45" s="746"/>
      <c r="I45" s="746"/>
      <c r="J45" s="746"/>
      <c r="K45" s="746"/>
      <c r="L45" s="746"/>
      <c r="M45" s="746"/>
      <c r="N45" s="746"/>
      <c r="O45" s="746"/>
      <c r="P45" s="747"/>
      <c r="Q45" s="748"/>
      <c r="R45" s="749"/>
      <c r="S45" s="749"/>
      <c r="T45" s="749"/>
      <c r="U45" s="749"/>
      <c r="V45" s="749"/>
      <c r="W45" s="749"/>
      <c r="X45" s="749"/>
      <c r="Y45" s="749"/>
      <c r="Z45" s="749"/>
      <c r="AA45" s="749"/>
      <c r="AB45" s="749"/>
      <c r="AC45" s="749"/>
      <c r="AD45" s="749"/>
      <c r="AE45" s="750"/>
      <c r="AF45" s="751"/>
      <c r="AG45" s="752"/>
      <c r="AH45" s="752"/>
      <c r="AI45" s="752"/>
      <c r="AJ45" s="753"/>
      <c r="AK45" s="819"/>
      <c r="AL45" s="820"/>
      <c r="AM45" s="820"/>
      <c r="AN45" s="820"/>
      <c r="AO45" s="820"/>
      <c r="AP45" s="820"/>
      <c r="AQ45" s="820"/>
      <c r="AR45" s="820"/>
      <c r="AS45" s="820"/>
      <c r="AT45" s="820"/>
      <c r="AU45" s="820"/>
      <c r="AV45" s="820"/>
      <c r="AW45" s="820"/>
      <c r="AX45" s="820"/>
      <c r="AY45" s="820"/>
      <c r="AZ45" s="821"/>
      <c r="BA45" s="821"/>
      <c r="BB45" s="821"/>
      <c r="BC45" s="821"/>
      <c r="BD45" s="821"/>
      <c r="BE45" s="817"/>
      <c r="BF45" s="817"/>
      <c r="BG45" s="817"/>
      <c r="BH45" s="817"/>
      <c r="BI45" s="818"/>
      <c r="BJ45" s="205"/>
      <c r="BK45" s="205"/>
      <c r="BL45" s="205"/>
      <c r="BM45" s="205"/>
      <c r="BN45" s="205"/>
      <c r="BO45" s="218"/>
      <c r="BP45" s="218"/>
      <c r="BQ45" s="215">
        <v>39</v>
      </c>
      <c r="BR45" s="216"/>
      <c r="BS45" s="758"/>
      <c r="BT45" s="759"/>
      <c r="BU45" s="759"/>
      <c r="BV45" s="759"/>
      <c r="BW45" s="759"/>
      <c r="BX45" s="759"/>
      <c r="BY45" s="759"/>
      <c r="BZ45" s="759"/>
      <c r="CA45" s="759"/>
      <c r="CB45" s="759"/>
      <c r="CC45" s="759"/>
      <c r="CD45" s="759"/>
      <c r="CE45" s="759"/>
      <c r="CF45" s="759"/>
      <c r="CG45" s="760"/>
      <c r="CH45" s="771"/>
      <c r="CI45" s="772"/>
      <c r="CJ45" s="772"/>
      <c r="CK45" s="772"/>
      <c r="CL45" s="773"/>
      <c r="CM45" s="771"/>
      <c r="CN45" s="772"/>
      <c r="CO45" s="772"/>
      <c r="CP45" s="772"/>
      <c r="CQ45" s="773"/>
      <c r="CR45" s="771"/>
      <c r="CS45" s="772"/>
      <c r="CT45" s="772"/>
      <c r="CU45" s="772"/>
      <c r="CV45" s="773"/>
      <c r="CW45" s="771"/>
      <c r="CX45" s="772"/>
      <c r="CY45" s="772"/>
      <c r="CZ45" s="772"/>
      <c r="DA45" s="773"/>
      <c r="DB45" s="771"/>
      <c r="DC45" s="772"/>
      <c r="DD45" s="772"/>
      <c r="DE45" s="772"/>
      <c r="DF45" s="773"/>
      <c r="DG45" s="771"/>
      <c r="DH45" s="772"/>
      <c r="DI45" s="772"/>
      <c r="DJ45" s="772"/>
      <c r="DK45" s="773"/>
      <c r="DL45" s="771"/>
      <c r="DM45" s="772"/>
      <c r="DN45" s="772"/>
      <c r="DO45" s="772"/>
      <c r="DP45" s="773"/>
      <c r="DQ45" s="771"/>
      <c r="DR45" s="772"/>
      <c r="DS45" s="772"/>
      <c r="DT45" s="772"/>
      <c r="DU45" s="773"/>
      <c r="DV45" s="774"/>
      <c r="DW45" s="775"/>
      <c r="DX45" s="775"/>
      <c r="DY45" s="775"/>
      <c r="DZ45" s="776"/>
      <c r="EA45" s="199"/>
    </row>
    <row r="46" spans="1:131" s="200" customFormat="1" ht="26.25" customHeight="1" x14ac:dyDescent="0.15">
      <c r="A46" s="214">
        <v>19</v>
      </c>
      <c r="B46" s="745"/>
      <c r="C46" s="746"/>
      <c r="D46" s="746"/>
      <c r="E46" s="746"/>
      <c r="F46" s="746"/>
      <c r="G46" s="746"/>
      <c r="H46" s="746"/>
      <c r="I46" s="746"/>
      <c r="J46" s="746"/>
      <c r="K46" s="746"/>
      <c r="L46" s="746"/>
      <c r="M46" s="746"/>
      <c r="N46" s="746"/>
      <c r="O46" s="746"/>
      <c r="P46" s="747"/>
      <c r="Q46" s="748"/>
      <c r="R46" s="749"/>
      <c r="S46" s="749"/>
      <c r="T46" s="749"/>
      <c r="U46" s="749"/>
      <c r="V46" s="749"/>
      <c r="W46" s="749"/>
      <c r="X46" s="749"/>
      <c r="Y46" s="749"/>
      <c r="Z46" s="749"/>
      <c r="AA46" s="749"/>
      <c r="AB46" s="749"/>
      <c r="AC46" s="749"/>
      <c r="AD46" s="749"/>
      <c r="AE46" s="750"/>
      <c r="AF46" s="751"/>
      <c r="AG46" s="752"/>
      <c r="AH46" s="752"/>
      <c r="AI46" s="752"/>
      <c r="AJ46" s="753"/>
      <c r="AK46" s="819"/>
      <c r="AL46" s="820"/>
      <c r="AM46" s="820"/>
      <c r="AN46" s="820"/>
      <c r="AO46" s="820"/>
      <c r="AP46" s="820"/>
      <c r="AQ46" s="820"/>
      <c r="AR46" s="820"/>
      <c r="AS46" s="820"/>
      <c r="AT46" s="820"/>
      <c r="AU46" s="820"/>
      <c r="AV46" s="820"/>
      <c r="AW46" s="820"/>
      <c r="AX46" s="820"/>
      <c r="AY46" s="820"/>
      <c r="AZ46" s="821"/>
      <c r="BA46" s="821"/>
      <c r="BB46" s="821"/>
      <c r="BC46" s="821"/>
      <c r="BD46" s="821"/>
      <c r="BE46" s="817"/>
      <c r="BF46" s="817"/>
      <c r="BG46" s="817"/>
      <c r="BH46" s="817"/>
      <c r="BI46" s="818"/>
      <c r="BJ46" s="205"/>
      <c r="BK46" s="205"/>
      <c r="BL46" s="205"/>
      <c r="BM46" s="205"/>
      <c r="BN46" s="205"/>
      <c r="BO46" s="218"/>
      <c r="BP46" s="218"/>
      <c r="BQ46" s="215">
        <v>40</v>
      </c>
      <c r="BR46" s="216"/>
      <c r="BS46" s="758"/>
      <c r="BT46" s="759"/>
      <c r="BU46" s="759"/>
      <c r="BV46" s="759"/>
      <c r="BW46" s="759"/>
      <c r="BX46" s="759"/>
      <c r="BY46" s="759"/>
      <c r="BZ46" s="759"/>
      <c r="CA46" s="759"/>
      <c r="CB46" s="759"/>
      <c r="CC46" s="759"/>
      <c r="CD46" s="759"/>
      <c r="CE46" s="759"/>
      <c r="CF46" s="759"/>
      <c r="CG46" s="760"/>
      <c r="CH46" s="771"/>
      <c r="CI46" s="772"/>
      <c r="CJ46" s="772"/>
      <c r="CK46" s="772"/>
      <c r="CL46" s="773"/>
      <c r="CM46" s="771"/>
      <c r="CN46" s="772"/>
      <c r="CO46" s="772"/>
      <c r="CP46" s="772"/>
      <c r="CQ46" s="773"/>
      <c r="CR46" s="771"/>
      <c r="CS46" s="772"/>
      <c r="CT46" s="772"/>
      <c r="CU46" s="772"/>
      <c r="CV46" s="773"/>
      <c r="CW46" s="771"/>
      <c r="CX46" s="772"/>
      <c r="CY46" s="772"/>
      <c r="CZ46" s="772"/>
      <c r="DA46" s="773"/>
      <c r="DB46" s="771"/>
      <c r="DC46" s="772"/>
      <c r="DD46" s="772"/>
      <c r="DE46" s="772"/>
      <c r="DF46" s="773"/>
      <c r="DG46" s="771"/>
      <c r="DH46" s="772"/>
      <c r="DI46" s="772"/>
      <c r="DJ46" s="772"/>
      <c r="DK46" s="773"/>
      <c r="DL46" s="771"/>
      <c r="DM46" s="772"/>
      <c r="DN46" s="772"/>
      <c r="DO46" s="772"/>
      <c r="DP46" s="773"/>
      <c r="DQ46" s="771"/>
      <c r="DR46" s="772"/>
      <c r="DS46" s="772"/>
      <c r="DT46" s="772"/>
      <c r="DU46" s="773"/>
      <c r="DV46" s="774"/>
      <c r="DW46" s="775"/>
      <c r="DX46" s="775"/>
      <c r="DY46" s="775"/>
      <c r="DZ46" s="776"/>
      <c r="EA46" s="199"/>
    </row>
    <row r="47" spans="1:131" s="200" customFormat="1" ht="26.25" customHeight="1" x14ac:dyDescent="0.15">
      <c r="A47" s="214">
        <v>20</v>
      </c>
      <c r="B47" s="745"/>
      <c r="C47" s="746"/>
      <c r="D47" s="746"/>
      <c r="E47" s="746"/>
      <c r="F47" s="746"/>
      <c r="G47" s="746"/>
      <c r="H47" s="746"/>
      <c r="I47" s="746"/>
      <c r="J47" s="746"/>
      <c r="K47" s="746"/>
      <c r="L47" s="746"/>
      <c r="M47" s="746"/>
      <c r="N47" s="746"/>
      <c r="O47" s="746"/>
      <c r="P47" s="747"/>
      <c r="Q47" s="748"/>
      <c r="R47" s="749"/>
      <c r="S47" s="749"/>
      <c r="T47" s="749"/>
      <c r="U47" s="749"/>
      <c r="V47" s="749"/>
      <c r="W47" s="749"/>
      <c r="X47" s="749"/>
      <c r="Y47" s="749"/>
      <c r="Z47" s="749"/>
      <c r="AA47" s="749"/>
      <c r="AB47" s="749"/>
      <c r="AC47" s="749"/>
      <c r="AD47" s="749"/>
      <c r="AE47" s="750"/>
      <c r="AF47" s="751"/>
      <c r="AG47" s="752"/>
      <c r="AH47" s="752"/>
      <c r="AI47" s="752"/>
      <c r="AJ47" s="753"/>
      <c r="AK47" s="819"/>
      <c r="AL47" s="820"/>
      <c r="AM47" s="820"/>
      <c r="AN47" s="820"/>
      <c r="AO47" s="820"/>
      <c r="AP47" s="820"/>
      <c r="AQ47" s="820"/>
      <c r="AR47" s="820"/>
      <c r="AS47" s="820"/>
      <c r="AT47" s="820"/>
      <c r="AU47" s="820"/>
      <c r="AV47" s="820"/>
      <c r="AW47" s="820"/>
      <c r="AX47" s="820"/>
      <c r="AY47" s="820"/>
      <c r="AZ47" s="821"/>
      <c r="BA47" s="821"/>
      <c r="BB47" s="821"/>
      <c r="BC47" s="821"/>
      <c r="BD47" s="821"/>
      <c r="BE47" s="817"/>
      <c r="BF47" s="817"/>
      <c r="BG47" s="817"/>
      <c r="BH47" s="817"/>
      <c r="BI47" s="818"/>
      <c r="BJ47" s="205"/>
      <c r="BK47" s="205"/>
      <c r="BL47" s="205"/>
      <c r="BM47" s="205"/>
      <c r="BN47" s="205"/>
      <c r="BO47" s="218"/>
      <c r="BP47" s="218"/>
      <c r="BQ47" s="215">
        <v>41</v>
      </c>
      <c r="BR47" s="216"/>
      <c r="BS47" s="758"/>
      <c r="BT47" s="759"/>
      <c r="BU47" s="759"/>
      <c r="BV47" s="759"/>
      <c r="BW47" s="759"/>
      <c r="BX47" s="759"/>
      <c r="BY47" s="759"/>
      <c r="BZ47" s="759"/>
      <c r="CA47" s="759"/>
      <c r="CB47" s="759"/>
      <c r="CC47" s="759"/>
      <c r="CD47" s="759"/>
      <c r="CE47" s="759"/>
      <c r="CF47" s="759"/>
      <c r="CG47" s="760"/>
      <c r="CH47" s="771"/>
      <c r="CI47" s="772"/>
      <c r="CJ47" s="772"/>
      <c r="CK47" s="772"/>
      <c r="CL47" s="773"/>
      <c r="CM47" s="771"/>
      <c r="CN47" s="772"/>
      <c r="CO47" s="772"/>
      <c r="CP47" s="772"/>
      <c r="CQ47" s="773"/>
      <c r="CR47" s="771"/>
      <c r="CS47" s="772"/>
      <c r="CT47" s="772"/>
      <c r="CU47" s="772"/>
      <c r="CV47" s="773"/>
      <c r="CW47" s="771"/>
      <c r="CX47" s="772"/>
      <c r="CY47" s="772"/>
      <c r="CZ47" s="772"/>
      <c r="DA47" s="773"/>
      <c r="DB47" s="771"/>
      <c r="DC47" s="772"/>
      <c r="DD47" s="772"/>
      <c r="DE47" s="772"/>
      <c r="DF47" s="773"/>
      <c r="DG47" s="771"/>
      <c r="DH47" s="772"/>
      <c r="DI47" s="772"/>
      <c r="DJ47" s="772"/>
      <c r="DK47" s="773"/>
      <c r="DL47" s="771"/>
      <c r="DM47" s="772"/>
      <c r="DN47" s="772"/>
      <c r="DO47" s="772"/>
      <c r="DP47" s="773"/>
      <c r="DQ47" s="771"/>
      <c r="DR47" s="772"/>
      <c r="DS47" s="772"/>
      <c r="DT47" s="772"/>
      <c r="DU47" s="773"/>
      <c r="DV47" s="774"/>
      <c r="DW47" s="775"/>
      <c r="DX47" s="775"/>
      <c r="DY47" s="775"/>
      <c r="DZ47" s="776"/>
      <c r="EA47" s="199"/>
    </row>
    <row r="48" spans="1:131" s="200" customFormat="1" ht="26.25" customHeight="1" x14ac:dyDescent="0.15">
      <c r="A48" s="214">
        <v>21</v>
      </c>
      <c r="B48" s="745"/>
      <c r="C48" s="746"/>
      <c r="D48" s="746"/>
      <c r="E48" s="746"/>
      <c r="F48" s="746"/>
      <c r="G48" s="746"/>
      <c r="H48" s="746"/>
      <c r="I48" s="746"/>
      <c r="J48" s="746"/>
      <c r="K48" s="746"/>
      <c r="L48" s="746"/>
      <c r="M48" s="746"/>
      <c r="N48" s="746"/>
      <c r="O48" s="746"/>
      <c r="P48" s="747"/>
      <c r="Q48" s="748"/>
      <c r="R48" s="749"/>
      <c r="S48" s="749"/>
      <c r="T48" s="749"/>
      <c r="U48" s="749"/>
      <c r="V48" s="749"/>
      <c r="W48" s="749"/>
      <c r="X48" s="749"/>
      <c r="Y48" s="749"/>
      <c r="Z48" s="749"/>
      <c r="AA48" s="749"/>
      <c r="AB48" s="749"/>
      <c r="AC48" s="749"/>
      <c r="AD48" s="749"/>
      <c r="AE48" s="750"/>
      <c r="AF48" s="751"/>
      <c r="AG48" s="752"/>
      <c r="AH48" s="752"/>
      <c r="AI48" s="752"/>
      <c r="AJ48" s="753"/>
      <c r="AK48" s="819"/>
      <c r="AL48" s="820"/>
      <c r="AM48" s="820"/>
      <c r="AN48" s="820"/>
      <c r="AO48" s="820"/>
      <c r="AP48" s="820"/>
      <c r="AQ48" s="820"/>
      <c r="AR48" s="820"/>
      <c r="AS48" s="820"/>
      <c r="AT48" s="820"/>
      <c r="AU48" s="820"/>
      <c r="AV48" s="820"/>
      <c r="AW48" s="820"/>
      <c r="AX48" s="820"/>
      <c r="AY48" s="820"/>
      <c r="AZ48" s="821"/>
      <c r="BA48" s="821"/>
      <c r="BB48" s="821"/>
      <c r="BC48" s="821"/>
      <c r="BD48" s="821"/>
      <c r="BE48" s="817"/>
      <c r="BF48" s="817"/>
      <c r="BG48" s="817"/>
      <c r="BH48" s="817"/>
      <c r="BI48" s="818"/>
      <c r="BJ48" s="205"/>
      <c r="BK48" s="205"/>
      <c r="BL48" s="205"/>
      <c r="BM48" s="205"/>
      <c r="BN48" s="205"/>
      <c r="BO48" s="218"/>
      <c r="BP48" s="218"/>
      <c r="BQ48" s="215">
        <v>42</v>
      </c>
      <c r="BR48" s="216"/>
      <c r="BS48" s="758"/>
      <c r="BT48" s="759"/>
      <c r="BU48" s="759"/>
      <c r="BV48" s="759"/>
      <c r="BW48" s="759"/>
      <c r="BX48" s="759"/>
      <c r="BY48" s="759"/>
      <c r="BZ48" s="759"/>
      <c r="CA48" s="759"/>
      <c r="CB48" s="759"/>
      <c r="CC48" s="759"/>
      <c r="CD48" s="759"/>
      <c r="CE48" s="759"/>
      <c r="CF48" s="759"/>
      <c r="CG48" s="760"/>
      <c r="CH48" s="771"/>
      <c r="CI48" s="772"/>
      <c r="CJ48" s="772"/>
      <c r="CK48" s="772"/>
      <c r="CL48" s="773"/>
      <c r="CM48" s="771"/>
      <c r="CN48" s="772"/>
      <c r="CO48" s="772"/>
      <c r="CP48" s="772"/>
      <c r="CQ48" s="773"/>
      <c r="CR48" s="771"/>
      <c r="CS48" s="772"/>
      <c r="CT48" s="772"/>
      <c r="CU48" s="772"/>
      <c r="CV48" s="773"/>
      <c r="CW48" s="771"/>
      <c r="CX48" s="772"/>
      <c r="CY48" s="772"/>
      <c r="CZ48" s="772"/>
      <c r="DA48" s="773"/>
      <c r="DB48" s="771"/>
      <c r="DC48" s="772"/>
      <c r="DD48" s="772"/>
      <c r="DE48" s="772"/>
      <c r="DF48" s="773"/>
      <c r="DG48" s="771"/>
      <c r="DH48" s="772"/>
      <c r="DI48" s="772"/>
      <c r="DJ48" s="772"/>
      <c r="DK48" s="773"/>
      <c r="DL48" s="771"/>
      <c r="DM48" s="772"/>
      <c r="DN48" s="772"/>
      <c r="DO48" s="772"/>
      <c r="DP48" s="773"/>
      <c r="DQ48" s="771"/>
      <c r="DR48" s="772"/>
      <c r="DS48" s="772"/>
      <c r="DT48" s="772"/>
      <c r="DU48" s="773"/>
      <c r="DV48" s="774"/>
      <c r="DW48" s="775"/>
      <c r="DX48" s="775"/>
      <c r="DY48" s="775"/>
      <c r="DZ48" s="776"/>
      <c r="EA48" s="199"/>
    </row>
    <row r="49" spans="1:131" s="200" customFormat="1" ht="26.25" customHeight="1" x14ac:dyDescent="0.15">
      <c r="A49" s="214">
        <v>22</v>
      </c>
      <c r="B49" s="745"/>
      <c r="C49" s="746"/>
      <c r="D49" s="746"/>
      <c r="E49" s="746"/>
      <c r="F49" s="746"/>
      <c r="G49" s="746"/>
      <c r="H49" s="746"/>
      <c r="I49" s="746"/>
      <c r="J49" s="746"/>
      <c r="K49" s="746"/>
      <c r="L49" s="746"/>
      <c r="M49" s="746"/>
      <c r="N49" s="746"/>
      <c r="O49" s="746"/>
      <c r="P49" s="747"/>
      <c r="Q49" s="748"/>
      <c r="R49" s="749"/>
      <c r="S49" s="749"/>
      <c r="T49" s="749"/>
      <c r="U49" s="749"/>
      <c r="V49" s="749"/>
      <c r="W49" s="749"/>
      <c r="X49" s="749"/>
      <c r="Y49" s="749"/>
      <c r="Z49" s="749"/>
      <c r="AA49" s="749"/>
      <c r="AB49" s="749"/>
      <c r="AC49" s="749"/>
      <c r="AD49" s="749"/>
      <c r="AE49" s="750"/>
      <c r="AF49" s="751"/>
      <c r="AG49" s="752"/>
      <c r="AH49" s="752"/>
      <c r="AI49" s="752"/>
      <c r="AJ49" s="753"/>
      <c r="AK49" s="819"/>
      <c r="AL49" s="820"/>
      <c r="AM49" s="820"/>
      <c r="AN49" s="820"/>
      <c r="AO49" s="820"/>
      <c r="AP49" s="820"/>
      <c r="AQ49" s="820"/>
      <c r="AR49" s="820"/>
      <c r="AS49" s="820"/>
      <c r="AT49" s="820"/>
      <c r="AU49" s="820"/>
      <c r="AV49" s="820"/>
      <c r="AW49" s="820"/>
      <c r="AX49" s="820"/>
      <c r="AY49" s="820"/>
      <c r="AZ49" s="821"/>
      <c r="BA49" s="821"/>
      <c r="BB49" s="821"/>
      <c r="BC49" s="821"/>
      <c r="BD49" s="821"/>
      <c r="BE49" s="817"/>
      <c r="BF49" s="817"/>
      <c r="BG49" s="817"/>
      <c r="BH49" s="817"/>
      <c r="BI49" s="818"/>
      <c r="BJ49" s="205"/>
      <c r="BK49" s="205"/>
      <c r="BL49" s="205"/>
      <c r="BM49" s="205"/>
      <c r="BN49" s="205"/>
      <c r="BO49" s="218"/>
      <c r="BP49" s="218"/>
      <c r="BQ49" s="215">
        <v>43</v>
      </c>
      <c r="BR49" s="216"/>
      <c r="BS49" s="758"/>
      <c r="BT49" s="759"/>
      <c r="BU49" s="759"/>
      <c r="BV49" s="759"/>
      <c r="BW49" s="759"/>
      <c r="BX49" s="759"/>
      <c r="BY49" s="759"/>
      <c r="BZ49" s="759"/>
      <c r="CA49" s="759"/>
      <c r="CB49" s="759"/>
      <c r="CC49" s="759"/>
      <c r="CD49" s="759"/>
      <c r="CE49" s="759"/>
      <c r="CF49" s="759"/>
      <c r="CG49" s="760"/>
      <c r="CH49" s="771"/>
      <c r="CI49" s="772"/>
      <c r="CJ49" s="772"/>
      <c r="CK49" s="772"/>
      <c r="CL49" s="773"/>
      <c r="CM49" s="771"/>
      <c r="CN49" s="772"/>
      <c r="CO49" s="772"/>
      <c r="CP49" s="772"/>
      <c r="CQ49" s="773"/>
      <c r="CR49" s="771"/>
      <c r="CS49" s="772"/>
      <c r="CT49" s="772"/>
      <c r="CU49" s="772"/>
      <c r="CV49" s="773"/>
      <c r="CW49" s="771"/>
      <c r="CX49" s="772"/>
      <c r="CY49" s="772"/>
      <c r="CZ49" s="772"/>
      <c r="DA49" s="773"/>
      <c r="DB49" s="771"/>
      <c r="DC49" s="772"/>
      <c r="DD49" s="772"/>
      <c r="DE49" s="772"/>
      <c r="DF49" s="773"/>
      <c r="DG49" s="771"/>
      <c r="DH49" s="772"/>
      <c r="DI49" s="772"/>
      <c r="DJ49" s="772"/>
      <c r="DK49" s="773"/>
      <c r="DL49" s="771"/>
      <c r="DM49" s="772"/>
      <c r="DN49" s="772"/>
      <c r="DO49" s="772"/>
      <c r="DP49" s="773"/>
      <c r="DQ49" s="771"/>
      <c r="DR49" s="772"/>
      <c r="DS49" s="772"/>
      <c r="DT49" s="772"/>
      <c r="DU49" s="773"/>
      <c r="DV49" s="774"/>
      <c r="DW49" s="775"/>
      <c r="DX49" s="775"/>
      <c r="DY49" s="775"/>
      <c r="DZ49" s="776"/>
      <c r="EA49" s="199"/>
    </row>
    <row r="50" spans="1:131" s="200" customFormat="1" ht="26.25" customHeight="1" x14ac:dyDescent="0.15">
      <c r="A50" s="214">
        <v>23</v>
      </c>
      <c r="B50" s="745"/>
      <c r="C50" s="746"/>
      <c r="D50" s="746"/>
      <c r="E50" s="746"/>
      <c r="F50" s="746"/>
      <c r="G50" s="746"/>
      <c r="H50" s="746"/>
      <c r="I50" s="746"/>
      <c r="J50" s="746"/>
      <c r="K50" s="746"/>
      <c r="L50" s="746"/>
      <c r="M50" s="746"/>
      <c r="N50" s="746"/>
      <c r="O50" s="746"/>
      <c r="P50" s="747"/>
      <c r="Q50" s="822"/>
      <c r="R50" s="823"/>
      <c r="S50" s="823"/>
      <c r="T50" s="823"/>
      <c r="U50" s="823"/>
      <c r="V50" s="823"/>
      <c r="W50" s="823"/>
      <c r="X50" s="823"/>
      <c r="Y50" s="823"/>
      <c r="Z50" s="823"/>
      <c r="AA50" s="823"/>
      <c r="AB50" s="823"/>
      <c r="AC50" s="823"/>
      <c r="AD50" s="823"/>
      <c r="AE50" s="824"/>
      <c r="AF50" s="751"/>
      <c r="AG50" s="752"/>
      <c r="AH50" s="752"/>
      <c r="AI50" s="752"/>
      <c r="AJ50" s="753"/>
      <c r="AK50" s="825"/>
      <c r="AL50" s="823"/>
      <c r="AM50" s="823"/>
      <c r="AN50" s="823"/>
      <c r="AO50" s="823"/>
      <c r="AP50" s="823"/>
      <c r="AQ50" s="823"/>
      <c r="AR50" s="823"/>
      <c r="AS50" s="823"/>
      <c r="AT50" s="823"/>
      <c r="AU50" s="823"/>
      <c r="AV50" s="823"/>
      <c r="AW50" s="823"/>
      <c r="AX50" s="823"/>
      <c r="AY50" s="823"/>
      <c r="AZ50" s="826"/>
      <c r="BA50" s="826"/>
      <c r="BB50" s="826"/>
      <c r="BC50" s="826"/>
      <c r="BD50" s="826"/>
      <c r="BE50" s="817"/>
      <c r="BF50" s="817"/>
      <c r="BG50" s="817"/>
      <c r="BH50" s="817"/>
      <c r="BI50" s="818"/>
      <c r="BJ50" s="205"/>
      <c r="BK50" s="205"/>
      <c r="BL50" s="205"/>
      <c r="BM50" s="205"/>
      <c r="BN50" s="205"/>
      <c r="BO50" s="218"/>
      <c r="BP50" s="218"/>
      <c r="BQ50" s="215">
        <v>44</v>
      </c>
      <c r="BR50" s="216"/>
      <c r="BS50" s="758"/>
      <c r="BT50" s="759"/>
      <c r="BU50" s="759"/>
      <c r="BV50" s="759"/>
      <c r="BW50" s="759"/>
      <c r="BX50" s="759"/>
      <c r="BY50" s="759"/>
      <c r="BZ50" s="759"/>
      <c r="CA50" s="759"/>
      <c r="CB50" s="759"/>
      <c r="CC50" s="759"/>
      <c r="CD50" s="759"/>
      <c r="CE50" s="759"/>
      <c r="CF50" s="759"/>
      <c r="CG50" s="760"/>
      <c r="CH50" s="771"/>
      <c r="CI50" s="772"/>
      <c r="CJ50" s="772"/>
      <c r="CK50" s="772"/>
      <c r="CL50" s="773"/>
      <c r="CM50" s="771"/>
      <c r="CN50" s="772"/>
      <c r="CO50" s="772"/>
      <c r="CP50" s="772"/>
      <c r="CQ50" s="773"/>
      <c r="CR50" s="771"/>
      <c r="CS50" s="772"/>
      <c r="CT50" s="772"/>
      <c r="CU50" s="772"/>
      <c r="CV50" s="773"/>
      <c r="CW50" s="771"/>
      <c r="CX50" s="772"/>
      <c r="CY50" s="772"/>
      <c r="CZ50" s="772"/>
      <c r="DA50" s="773"/>
      <c r="DB50" s="771"/>
      <c r="DC50" s="772"/>
      <c r="DD50" s="772"/>
      <c r="DE50" s="772"/>
      <c r="DF50" s="773"/>
      <c r="DG50" s="771"/>
      <c r="DH50" s="772"/>
      <c r="DI50" s="772"/>
      <c r="DJ50" s="772"/>
      <c r="DK50" s="773"/>
      <c r="DL50" s="771"/>
      <c r="DM50" s="772"/>
      <c r="DN50" s="772"/>
      <c r="DO50" s="772"/>
      <c r="DP50" s="773"/>
      <c r="DQ50" s="771"/>
      <c r="DR50" s="772"/>
      <c r="DS50" s="772"/>
      <c r="DT50" s="772"/>
      <c r="DU50" s="773"/>
      <c r="DV50" s="774"/>
      <c r="DW50" s="775"/>
      <c r="DX50" s="775"/>
      <c r="DY50" s="775"/>
      <c r="DZ50" s="776"/>
      <c r="EA50" s="199"/>
    </row>
    <row r="51" spans="1:131" s="200" customFormat="1" ht="26.25" customHeight="1" x14ac:dyDescent="0.15">
      <c r="A51" s="214">
        <v>24</v>
      </c>
      <c r="B51" s="745"/>
      <c r="C51" s="746"/>
      <c r="D51" s="746"/>
      <c r="E51" s="746"/>
      <c r="F51" s="746"/>
      <c r="G51" s="746"/>
      <c r="H51" s="746"/>
      <c r="I51" s="746"/>
      <c r="J51" s="746"/>
      <c r="K51" s="746"/>
      <c r="L51" s="746"/>
      <c r="M51" s="746"/>
      <c r="N51" s="746"/>
      <c r="O51" s="746"/>
      <c r="P51" s="747"/>
      <c r="Q51" s="822"/>
      <c r="R51" s="823"/>
      <c r="S51" s="823"/>
      <c r="T51" s="823"/>
      <c r="U51" s="823"/>
      <c r="V51" s="823"/>
      <c r="W51" s="823"/>
      <c r="X51" s="823"/>
      <c r="Y51" s="823"/>
      <c r="Z51" s="823"/>
      <c r="AA51" s="823"/>
      <c r="AB51" s="823"/>
      <c r="AC51" s="823"/>
      <c r="AD51" s="823"/>
      <c r="AE51" s="824"/>
      <c r="AF51" s="751"/>
      <c r="AG51" s="752"/>
      <c r="AH51" s="752"/>
      <c r="AI51" s="752"/>
      <c r="AJ51" s="753"/>
      <c r="AK51" s="825"/>
      <c r="AL51" s="823"/>
      <c r="AM51" s="823"/>
      <c r="AN51" s="823"/>
      <c r="AO51" s="823"/>
      <c r="AP51" s="823"/>
      <c r="AQ51" s="823"/>
      <c r="AR51" s="823"/>
      <c r="AS51" s="823"/>
      <c r="AT51" s="823"/>
      <c r="AU51" s="823"/>
      <c r="AV51" s="823"/>
      <c r="AW51" s="823"/>
      <c r="AX51" s="823"/>
      <c r="AY51" s="823"/>
      <c r="AZ51" s="826"/>
      <c r="BA51" s="826"/>
      <c r="BB51" s="826"/>
      <c r="BC51" s="826"/>
      <c r="BD51" s="826"/>
      <c r="BE51" s="817"/>
      <c r="BF51" s="817"/>
      <c r="BG51" s="817"/>
      <c r="BH51" s="817"/>
      <c r="BI51" s="818"/>
      <c r="BJ51" s="205"/>
      <c r="BK51" s="205"/>
      <c r="BL51" s="205"/>
      <c r="BM51" s="205"/>
      <c r="BN51" s="205"/>
      <c r="BO51" s="218"/>
      <c r="BP51" s="218"/>
      <c r="BQ51" s="215">
        <v>45</v>
      </c>
      <c r="BR51" s="216"/>
      <c r="BS51" s="758"/>
      <c r="BT51" s="759"/>
      <c r="BU51" s="759"/>
      <c r="BV51" s="759"/>
      <c r="BW51" s="759"/>
      <c r="BX51" s="759"/>
      <c r="BY51" s="759"/>
      <c r="BZ51" s="759"/>
      <c r="CA51" s="759"/>
      <c r="CB51" s="759"/>
      <c r="CC51" s="759"/>
      <c r="CD51" s="759"/>
      <c r="CE51" s="759"/>
      <c r="CF51" s="759"/>
      <c r="CG51" s="760"/>
      <c r="CH51" s="771"/>
      <c r="CI51" s="772"/>
      <c r="CJ51" s="772"/>
      <c r="CK51" s="772"/>
      <c r="CL51" s="773"/>
      <c r="CM51" s="771"/>
      <c r="CN51" s="772"/>
      <c r="CO51" s="772"/>
      <c r="CP51" s="772"/>
      <c r="CQ51" s="773"/>
      <c r="CR51" s="771"/>
      <c r="CS51" s="772"/>
      <c r="CT51" s="772"/>
      <c r="CU51" s="772"/>
      <c r="CV51" s="773"/>
      <c r="CW51" s="771"/>
      <c r="CX51" s="772"/>
      <c r="CY51" s="772"/>
      <c r="CZ51" s="772"/>
      <c r="DA51" s="773"/>
      <c r="DB51" s="771"/>
      <c r="DC51" s="772"/>
      <c r="DD51" s="772"/>
      <c r="DE51" s="772"/>
      <c r="DF51" s="773"/>
      <c r="DG51" s="771"/>
      <c r="DH51" s="772"/>
      <c r="DI51" s="772"/>
      <c r="DJ51" s="772"/>
      <c r="DK51" s="773"/>
      <c r="DL51" s="771"/>
      <c r="DM51" s="772"/>
      <c r="DN51" s="772"/>
      <c r="DO51" s="772"/>
      <c r="DP51" s="773"/>
      <c r="DQ51" s="771"/>
      <c r="DR51" s="772"/>
      <c r="DS51" s="772"/>
      <c r="DT51" s="772"/>
      <c r="DU51" s="773"/>
      <c r="DV51" s="774"/>
      <c r="DW51" s="775"/>
      <c r="DX51" s="775"/>
      <c r="DY51" s="775"/>
      <c r="DZ51" s="776"/>
      <c r="EA51" s="199"/>
    </row>
    <row r="52" spans="1:131" s="200" customFormat="1" ht="26.25" customHeight="1" x14ac:dyDescent="0.15">
      <c r="A52" s="214">
        <v>25</v>
      </c>
      <c r="B52" s="745"/>
      <c r="C52" s="746"/>
      <c r="D52" s="746"/>
      <c r="E52" s="746"/>
      <c r="F52" s="746"/>
      <c r="G52" s="746"/>
      <c r="H52" s="746"/>
      <c r="I52" s="746"/>
      <c r="J52" s="746"/>
      <c r="K52" s="746"/>
      <c r="L52" s="746"/>
      <c r="M52" s="746"/>
      <c r="N52" s="746"/>
      <c r="O52" s="746"/>
      <c r="P52" s="747"/>
      <c r="Q52" s="822"/>
      <c r="R52" s="823"/>
      <c r="S52" s="823"/>
      <c r="T52" s="823"/>
      <c r="U52" s="823"/>
      <c r="V52" s="823"/>
      <c r="W52" s="823"/>
      <c r="X52" s="823"/>
      <c r="Y52" s="823"/>
      <c r="Z52" s="823"/>
      <c r="AA52" s="823"/>
      <c r="AB52" s="823"/>
      <c r="AC52" s="823"/>
      <c r="AD52" s="823"/>
      <c r="AE52" s="824"/>
      <c r="AF52" s="751"/>
      <c r="AG52" s="752"/>
      <c r="AH52" s="752"/>
      <c r="AI52" s="752"/>
      <c r="AJ52" s="753"/>
      <c r="AK52" s="825"/>
      <c r="AL52" s="823"/>
      <c r="AM52" s="823"/>
      <c r="AN52" s="823"/>
      <c r="AO52" s="823"/>
      <c r="AP52" s="823"/>
      <c r="AQ52" s="823"/>
      <c r="AR52" s="823"/>
      <c r="AS52" s="823"/>
      <c r="AT52" s="823"/>
      <c r="AU52" s="823"/>
      <c r="AV52" s="823"/>
      <c r="AW52" s="823"/>
      <c r="AX52" s="823"/>
      <c r="AY52" s="823"/>
      <c r="AZ52" s="826"/>
      <c r="BA52" s="826"/>
      <c r="BB52" s="826"/>
      <c r="BC52" s="826"/>
      <c r="BD52" s="826"/>
      <c r="BE52" s="817"/>
      <c r="BF52" s="817"/>
      <c r="BG52" s="817"/>
      <c r="BH52" s="817"/>
      <c r="BI52" s="818"/>
      <c r="BJ52" s="205"/>
      <c r="BK52" s="205"/>
      <c r="BL52" s="205"/>
      <c r="BM52" s="205"/>
      <c r="BN52" s="205"/>
      <c r="BO52" s="218"/>
      <c r="BP52" s="218"/>
      <c r="BQ52" s="215">
        <v>46</v>
      </c>
      <c r="BR52" s="216"/>
      <c r="BS52" s="758"/>
      <c r="BT52" s="759"/>
      <c r="BU52" s="759"/>
      <c r="BV52" s="759"/>
      <c r="BW52" s="759"/>
      <c r="BX52" s="759"/>
      <c r="BY52" s="759"/>
      <c r="BZ52" s="759"/>
      <c r="CA52" s="759"/>
      <c r="CB52" s="759"/>
      <c r="CC52" s="759"/>
      <c r="CD52" s="759"/>
      <c r="CE52" s="759"/>
      <c r="CF52" s="759"/>
      <c r="CG52" s="760"/>
      <c r="CH52" s="771"/>
      <c r="CI52" s="772"/>
      <c r="CJ52" s="772"/>
      <c r="CK52" s="772"/>
      <c r="CL52" s="773"/>
      <c r="CM52" s="771"/>
      <c r="CN52" s="772"/>
      <c r="CO52" s="772"/>
      <c r="CP52" s="772"/>
      <c r="CQ52" s="773"/>
      <c r="CR52" s="771"/>
      <c r="CS52" s="772"/>
      <c r="CT52" s="772"/>
      <c r="CU52" s="772"/>
      <c r="CV52" s="773"/>
      <c r="CW52" s="771"/>
      <c r="CX52" s="772"/>
      <c r="CY52" s="772"/>
      <c r="CZ52" s="772"/>
      <c r="DA52" s="773"/>
      <c r="DB52" s="771"/>
      <c r="DC52" s="772"/>
      <c r="DD52" s="772"/>
      <c r="DE52" s="772"/>
      <c r="DF52" s="773"/>
      <c r="DG52" s="771"/>
      <c r="DH52" s="772"/>
      <c r="DI52" s="772"/>
      <c r="DJ52" s="772"/>
      <c r="DK52" s="773"/>
      <c r="DL52" s="771"/>
      <c r="DM52" s="772"/>
      <c r="DN52" s="772"/>
      <c r="DO52" s="772"/>
      <c r="DP52" s="773"/>
      <c r="DQ52" s="771"/>
      <c r="DR52" s="772"/>
      <c r="DS52" s="772"/>
      <c r="DT52" s="772"/>
      <c r="DU52" s="773"/>
      <c r="DV52" s="774"/>
      <c r="DW52" s="775"/>
      <c r="DX52" s="775"/>
      <c r="DY52" s="775"/>
      <c r="DZ52" s="776"/>
      <c r="EA52" s="199"/>
    </row>
    <row r="53" spans="1:131" s="200" customFormat="1" ht="26.25" customHeight="1" x14ac:dyDescent="0.15">
      <c r="A53" s="214">
        <v>26</v>
      </c>
      <c r="B53" s="745"/>
      <c r="C53" s="746"/>
      <c r="D53" s="746"/>
      <c r="E53" s="746"/>
      <c r="F53" s="746"/>
      <c r="G53" s="746"/>
      <c r="H53" s="746"/>
      <c r="I53" s="746"/>
      <c r="J53" s="746"/>
      <c r="K53" s="746"/>
      <c r="L53" s="746"/>
      <c r="M53" s="746"/>
      <c r="N53" s="746"/>
      <c r="O53" s="746"/>
      <c r="P53" s="747"/>
      <c r="Q53" s="822"/>
      <c r="R53" s="823"/>
      <c r="S53" s="823"/>
      <c r="T53" s="823"/>
      <c r="U53" s="823"/>
      <c r="V53" s="823"/>
      <c r="W53" s="823"/>
      <c r="X53" s="823"/>
      <c r="Y53" s="823"/>
      <c r="Z53" s="823"/>
      <c r="AA53" s="823"/>
      <c r="AB53" s="823"/>
      <c r="AC53" s="823"/>
      <c r="AD53" s="823"/>
      <c r="AE53" s="824"/>
      <c r="AF53" s="751"/>
      <c r="AG53" s="752"/>
      <c r="AH53" s="752"/>
      <c r="AI53" s="752"/>
      <c r="AJ53" s="753"/>
      <c r="AK53" s="825"/>
      <c r="AL53" s="823"/>
      <c r="AM53" s="823"/>
      <c r="AN53" s="823"/>
      <c r="AO53" s="823"/>
      <c r="AP53" s="823"/>
      <c r="AQ53" s="823"/>
      <c r="AR53" s="823"/>
      <c r="AS53" s="823"/>
      <c r="AT53" s="823"/>
      <c r="AU53" s="823"/>
      <c r="AV53" s="823"/>
      <c r="AW53" s="823"/>
      <c r="AX53" s="823"/>
      <c r="AY53" s="823"/>
      <c r="AZ53" s="826"/>
      <c r="BA53" s="826"/>
      <c r="BB53" s="826"/>
      <c r="BC53" s="826"/>
      <c r="BD53" s="826"/>
      <c r="BE53" s="817"/>
      <c r="BF53" s="817"/>
      <c r="BG53" s="817"/>
      <c r="BH53" s="817"/>
      <c r="BI53" s="818"/>
      <c r="BJ53" s="205"/>
      <c r="BK53" s="205"/>
      <c r="BL53" s="205"/>
      <c r="BM53" s="205"/>
      <c r="BN53" s="205"/>
      <c r="BO53" s="218"/>
      <c r="BP53" s="218"/>
      <c r="BQ53" s="215">
        <v>47</v>
      </c>
      <c r="BR53" s="216"/>
      <c r="BS53" s="758"/>
      <c r="BT53" s="759"/>
      <c r="BU53" s="759"/>
      <c r="BV53" s="759"/>
      <c r="BW53" s="759"/>
      <c r="BX53" s="759"/>
      <c r="BY53" s="759"/>
      <c r="BZ53" s="759"/>
      <c r="CA53" s="759"/>
      <c r="CB53" s="759"/>
      <c r="CC53" s="759"/>
      <c r="CD53" s="759"/>
      <c r="CE53" s="759"/>
      <c r="CF53" s="759"/>
      <c r="CG53" s="760"/>
      <c r="CH53" s="771"/>
      <c r="CI53" s="772"/>
      <c r="CJ53" s="772"/>
      <c r="CK53" s="772"/>
      <c r="CL53" s="773"/>
      <c r="CM53" s="771"/>
      <c r="CN53" s="772"/>
      <c r="CO53" s="772"/>
      <c r="CP53" s="772"/>
      <c r="CQ53" s="773"/>
      <c r="CR53" s="771"/>
      <c r="CS53" s="772"/>
      <c r="CT53" s="772"/>
      <c r="CU53" s="772"/>
      <c r="CV53" s="773"/>
      <c r="CW53" s="771"/>
      <c r="CX53" s="772"/>
      <c r="CY53" s="772"/>
      <c r="CZ53" s="772"/>
      <c r="DA53" s="773"/>
      <c r="DB53" s="771"/>
      <c r="DC53" s="772"/>
      <c r="DD53" s="772"/>
      <c r="DE53" s="772"/>
      <c r="DF53" s="773"/>
      <c r="DG53" s="771"/>
      <c r="DH53" s="772"/>
      <c r="DI53" s="772"/>
      <c r="DJ53" s="772"/>
      <c r="DK53" s="773"/>
      <c r="DL53" s="771"/>
      <c r="DM53" s="772"/>
      <c r="DN53" s="772"/>
      <c r="DO53" s="772"/>
      <c r="DP53" s="773"/>
      <c r="DQ53" s="771"/>
      <c r="DR53" s="772"/>
      <c r="DS53" s="772"/>
      <c r="DT53" s="772"/>
      <c r="DU53" s="773"/>
      <c r="DV53" s="774"/>
      <c r="DW53" s="775"/>
      <c r="DX53" s="775"/>
      <c r="DY53" s="775"/>
      <c r="DZ53" s="776"/>
      <c r="EA53" s="199"/>
    </row>
    <row r="54" spans="1:131" s="200" customFormat="1" ht="26.25" customHeight="1" x14ac:dyDescent="0.15">
      <c r="A54" s="214">
        <v>27</v>
      </c>
      <c r="B54" s="745"/>
      <c r="C54" s="746"/>
      <c r="D54" s="746"/>
      <c r="E54" s="746"/>
      <c r="F54" s="746"/>
      <c r="G54" s="746"/>
      <c r="H54" s="746"/>
      <c r="I54" s="746"/>
      <c r="J54" s="746"/>
      <c r="K54" s="746"/>
      <c r="L54" s="746"/>
      <c r="M54" s="746"/>
      <c r="N54" s="746"/>
      <c r="O54" s="746"/>
      <c r="P54" s="747"/>
      <c r="Q54" s="822"/>
      <c r="R54" s="823"/>
      <c r="S54" s="823"/>
      <c r="T54" s="823"/>
      <c r="U54" s="823"/>
      <c r="V54" s="823"/>
      <c r="W54" s="823"/>
      <c r="X54" s="823"/>
      <c r="Y54" s="823"/>
      <c r="Z54" s="823"/>
      <c r="AA54" s="823"/>
      <c r="AB54" s="823"/>
      <c r="AC54" s="823"/>
      <c r="AD54" s="823"/>
      <c r="AE54" s="824"/>
      <c r="AF54" s="751"/>
      <c r="AG54" s="752"/>
      <c r="AH54" s="752"/>
      <c r="AI54" s="752"/>
      <c r="AJ54" s="753"/>
      <c r="AK54" s="825"/>
      <c r="AL54" s="823"/>
      <c r="AM54" s="823"/>
      <c r="AN54" s="823"/>
      <c r="AO54" s="823"/>
      <c r="AP54" s="823"/>
      <c r="AQ54" s="823"/>
      <c r="AR54" s="823"/>
      <c r="AS54" s="823"/>
      <c r="AT54" s="823"/>
      <c r="AU54" s="823"/>
      <c r="AV54" s="823"/>
      <c r="AW54" s="823"/>
      <c r="AX54" s="823"/>
      <c r="AY54" s="823"/>
      <c r="AZ54" s="826"/>
      <c r="BA54" s="826"/>
      <c r="BB54" s="826"/>
      <c r="BC54" s="826"/>
      <c r="BD54" s="826"/>
      <c r="BE54" s="817"/>
      <c r="BF54" s="817"/>
      <c r="BG54" s="817"/>
      <c r="BH54" s="817"/>
      <c r="BI54" s="818"/>
      <c r="BJ54" s="205"/>
      <c r="BK54" s="205"/>
      <c r="BL54" s="205"/>
      <c r="BM54" s="205"/>
      <c r="BN54" s="205"/>
      <c r="BO54" s="218"/>
      <c r="BP54" s="218"/>
      <c r="BQ54" s="215">
        <v>48</v>
      </c>
      <c r="BR54" s="216"/>
      <c r="BS54" s="758"/>
      <c r="BT54" s="759"/>
      <c r="BU54" s="759"/>
      <c r="BV54" s="759"/>
      <c r="BW54" s="759"/>
      <c r="BX54" s="759"/>
      <c r="BY54" s="759"/>
      <c r="BZ54" s="759"/>
      <c r="CA54" s="759"/>
      <c r="CB54" s="759"/>
      <c r="CC54" s="759"/>
      <c r="CD54" s="759"/>
      <c r="CE54" s="759"/>
      <c r="CF54" s="759"/>
      <c r="CG54" s="760"/>
      <c r="CH54" s="771"/>
      <c r="CI54" s="772"/>
      <c r="CJ54" s="772"/>
      <c r="CK54" s="772"/>
      <c r="CL54" s="773"/>
      <c r="CM54" s="771"/>
      <c r="CN54" s="772"/>
      <c r="CO54" s="772"/>
      <c r="CP54" s="772"/>
      <c r="CQ54" s="773"/>
      <c r="CR54" s="771"/>
      <c r="CS54" s="772"/>
      <c r="CT54" s="772"/>
      <c r="CU54" s="772"/>
      <c r="CV54" s="773"/>
      <c r="CW54" s="771"/>
      <c r="CX54" s="772"/>
      <c r="CY54" s="772"/>
      <c r="CZ54" s="772"/>
      <c r="DA54" s="773"/>
      <c r="DB54" s="771"/>
      <c r="DC54" s="772"/>
      <c r="DD54" s="772"/>
      <c r="DE54" s="772"/>
      <c r="DF54" s="773"/>
      <c r="DG54" s="771"/>
      <c r="DH54" s="772"/>
      <c r="DI54" s="772"/>
      <c r="DJ54" s="772"/>
      <c r="DK54" s="773"/>
      <c r="DL54" s="771"/>
      <c r="DM54" s="772"/>
      <c r="DN54" s="772"/>
      <c r="DO54" s="772"/>
      <c r="DP54" s="773"/>
      <c r="DQ54" s="771"/>
      <c r="DR54" s="772"/>
      <c r="DS54" s="772"/>
      <c r="DT54" s="772"/>
      <c r="DU54" s="773"/>
      <c r="DV54" s="774"/>
      <c r="DW54" s="775"/>
      <c r="DX54" s="775"/>
      <c r="DY54" s="775"/>
      <c r="DZ54" s="776"/>
      <c r="EA54" s="199"/>
    </row>
    <row r="55" spans="1:131" s="200" customFormat="1" ht="26.25" customHeight="1" x14ac:dyDescent="0.15">
      <c r="A55" s="214">
        <v>28</v>
      </c>
      <c r="B55" s="745"/>
      <c r="C55" s="746"/>
      <c r="D55" s="746"/>
      <c r="E55" s="746"/>
      <c r="F55" s="746"/>
      <c r="G55" s="746"/>
      <c r="H55" s="746"/>
      <c r="I55" s="746"/>
      <c r="J55" s="746"/>
      <c r="K55" s="746"/>
      <c r="L55" s="746"/>
      <c r="M55" s="746"/>
      <c r="N55" s="746"/>
      <c r="O55" s="746"/>
      <c r="P55" s="747"/>
      <c r="Q55" s="822"/>
      <c r="R55" s="823"/>
      <c r="S55" s="823"/>
      <c r="T55" s="823"/>
      <c r="U55" s="823"/>
      <c r="V55" s="823"/>
      <c r="W55" s="823"/>
      <c r="X55" s="823"/>
      <c r="Y55" s="823"/>
      <c r="Z55" s="823"/>
      <c r="AA55" s="823"/>
      <c r="AB55" s="823"/>
      <c r="AC55" s="823"/>
      <c r="AD55" s="823"/>
      <c r="AE55" s="824"/>
      <c r="AF55" s="751"/>
      <c r="AG55" s="752"/>
      <c r="AH55" s="752"/>
      <c r="AI55" s="752"/>
      <c r="AJ55" s="753"/>
      <c r="AK55" s="825"/>
      <c r="AL55" s="823"/>
      <c r="AM55" s="823"/>
      <c r="AN55" s="823"/>
      <c r="AO55" s="823"/>
      <c r="AP55" s="823"/>
      <c r="AQ55" s="823"/>
      <c r="AR55" s="823"/>
      <c r="AS55" s="823"/>
      <c r="AT55" s="823"/>
      <c r="AU55" s="823"/>
      <c r="AV55" s="823"/>
      <c r="AW55" s="823"/>
      <c r="AX55" s="823"/>
      <c r="AY55" s="823"/>
      <c r="AZ55" s="826"/>
      <c r="BA55" s="826"/>
      <c r="BB55" s="826"/>
      <c r="BC55" s="826"/>
      <c r="BD55" s="826"/>
      <c r="BE55" s="817"/>
      <c r="BF55" s="817"/>
      <c r="BG55" s="817"/>
      <c r="BH55" s="817"/>
      <c r="BI55" s="818"/>
      <c r="BJ55" s="205"/>
      <c r="BK55" s="205"/>
      <c r="BL55" s="205"/>
      <c r="BM55" s="205"/>
      <c r="BN55" s="205"/>
      <c r="BO55" s="218"/>
      <c r="BP55" s="218"/>
      <c r="BQ55" s="215">
        <v>49</v>
      </c>
      <c r="BR55" s="216"/>
      <c r="BS55" s="758"/>
      <c r="BT55" s="759"/>
      <c r="BU55" s="759"/>
      <c r="BV55" s="759"/>
      <c r="BW55" s="759"/>
      <c r="BX55" s="759"/>
      <c r="BY55" s="759"/>
      <c r="BZ55" s="759"/>
      <c r="CA55" s="759"/>
      <c r="CB55" s="759"/>
      <c r="CC55" s="759"/>
      <c r="CD55" s="759"/>
      <c r="CE55" s="759"/>
      <c r="CF55" s="759"/>
      <c r="CG55" s="760"/>
      <c r="CH55" s="771"/>
      <c r="CI55" s="772"/>
      <c r="CJ55" s="772"/>
      <c r="CK55" s="772"/>
      <c r="CL55" s="773"/>
      <c r="CM55" s="771"/>
      <c r="CN55" s="772"/>
      <c r="CO55" s="772"/>
      <c r="CP55" s="772"/>
      <c r="CQ55" s="773"/>
      <c r="CR55" s="771"/>
      <c r="CS55" s="772"/>
      <c r="CT55" s="772"/>
      <c r="CU55" s="772"/>
      <c r="CV55" s="773"/>
      <c r="CW55" s="771"/>
      <c r="CX55" s="772"/>
      <c r="CY55" s="772"/>
      <c r="CZ55" s="772"/>
      <c r="DA55" s="773"/>
      <c r="DB55" s="771"/>
      <c r="DC55" s="772"/>
      <c r="DD55" s="772"/>
      <c r="DE55" s="772"/>
      <c r="DF55" s="773"/>
      <c r="DG55" s="771"/>
      <c r="DH55" s="772"/>
      <c r="DI55" s="772"/>
      <c r="DJ55" s="772"/>
      <c r="DK55" s="773"/>
      <c r="DL55" s="771"/>
      <c r="DM55" s="772"/>
      <c r="DN55" s="772"/>
      <c r="DO55" s="772"/>
      <c r="DP55" s="773"/>
      <c r="DQ55" s="771"/>
      <c r="DR55" s="772"/>
      <c r="DS55" s="772"/>
      <c r="DT55" s="772"/>
      <c r="DU55" s="773"/>
      <c r="DV55" s="774"/>
      <c r="DW55" s="775"/>
      <c r="DX55" s="775"/>
      <c r="DY55" s="775"/>
      <c r="DZ55" s="776"/>
      <c r="EA55" s="199"/>
    </row>
    <row r="56" spans="1:131" s="200" customFormat="1" ht="26.25" customHeight="1" x14ac:dyDescent="0.15">
      <c r="A56" s="214">
        <v>29</v>
      </c>
      <c r="B56" s="745"/>
      <c r="C56" s="746"/>
      <c r="D56" s="746"/>
      <c r="E56" s="746"/>
      <c r="F56" s="746"/>
      <c r="G56" s="746"/>
      <c r="H56" s="746"/>
      <c r="I56" s="746"/>
      <c r="J56" s="746"/>
      <c r="K56" s="746"/>
      <c r="L56" s="746"/>
      <c r="M56" s="746"/>
      <c r="N56" s="746"/>
      <c r="O56" s="746"/>
      <c r="P56" s="747"/>
      <c r="Q56" s="822"/>
      <c r="R56" s="823"/>
      <c r="S56" s="823"/>
      <c r="T56" s="823"/>
      <c r="U56" s="823"/>
      <c r="V56" s="823"/>
      <c r="W56" s="823"/>
      <c r="X56" s="823"/>
      <c r="Y56" s="823"/>
      <c r="Z56" s="823"/>
      <c r="AA56" s="823"/>
      <c r="AB56" s="823"/>
      <c r="AC56" s="823"/>
      <c r="AD56" s="823"/>
      <c r="AE56" s="824"/>
      <c r="AF56" s="751"/>
      <c r="AG56" s="752"/>
      <c r="AH56" s="752"/>
      <c r="AI56" s="752"/>
      <c r="AJ56" s="753"/>
      <c r="AK56" s="825"/>
      <c r="AL56" s="823"/>
      <c r="AM56" s="823"/>
      <c r="AN56" s="823"/>
      <c r="AO56" s="823"/>
      <c r="AP56" s="823"/>
      <c r="AQ56" s="823"/>
      <c r="AR56" s="823"/>
      <c r="AS56" s="823"/>
      <c r="AT56" s="823"/>
      <c r="AU56" s="823"/>
      <c r="AV56" s="823"/>
      <c r="AW56" s="823"/>
      <c r="AX56" s="823"/>
      <c r="AY56" s="823"/>
      <c r="AZ56" s="826"/>
      <c r="BA56" s="826"/>
      <c r="BB56" s="826"/>
      <c r="BC56" s="826"/>
      <c r="BD56" s="826"/>
      <c r="BE56" s="817"/>
      <c r="BF56" s="817"/>
      <c r="BG56" s="817"/>
      <c r="BH56" s="817"/>
      <c r="BI56" s="818"/>
      <c r="BJ56" s="205"/>
      <c r="BK56" s="205"/>
      <c r="BL56" s="205"/>
      <c r="BM56" s="205"/>
      <c r="BN56" s="205"/>
      <c r="BO56" s="218"/>
      <c r="BP56" s="218"/>
      <c r="BQ56" s="215">
        <v>50</v>
      </c>
      <c r="BR56" s="216"/>
      <c r="BS56" s="758"/>
      <c r="BT56" s="759"/>
      <c r="BU56" s="759"/>
      <c r="BV56" s="759"/>
      <c r="BW56" s="759"/>
      <c r="BX56" s="759"/>
      <c r="BY56" s="759"/>
      <c r="BZ56" s="759"/>
      <c r="CA56" s="759"/>
      <c r="CB56" s="759"/>
      <c r="CC56" s="759"/>
      <c r="CD56" s="759"/>
      <c r="CE56" s="759"/>
      <c r="CF56" s="759"/>
      <c r="CG56" s="760"/>
      <c r="CH56" s="771"/>
      <c r="CI56" s="772"/>
      <c r="CJ56" s="772"/>
      <c r="CK56" s="772"/>
      <c r="CL56" s="773"/>
      <c r="CM56" s="771"/>
      <c r="CN56" s="772"/>
      <c r="CO56" s="772"/>
      <c r="CP56" s="772"/>
      <c r="CQ56" s="773"/>
      <c r="CR56" s="771"/>
      <c r="CS56" s="772"/>
      <c r="CT56" s="772"/>
      <c r="CU56" s="772"/>
      <c r="CV56" s="773"/>
      <c r="CW56" s="771"/>
      <c r="CX56" s="772"/>
      <c r="CY56" s="772"/>
      <c r="CZ56" s="772"/>
      <c r="DA56" s="773"/>
      <c r="DB56" s="771"/>
      <c r="DC56" s="772"/>
      <c r="DD56" s="772"/>
      <c r="DE56" s="772"/>
      <c r="DF56" s="773"/>
      <c r="DG56" s="771"/>
      <c r="DH56" s="772"/>
      <c r="DI56" s="772"/>
      <c r="DJ56" s="772"/>
      <c r="DK56" s="773"/>
      <c r="DL56" s="771"/>
      <c r="DM56" s="772"/>
      <c r="DN56" s="772"/>
      <c r="DO56" s="772"/>
      <c r="DP56" s="773"/>
      <c r="DQ56" s="771"/>
      <c r="DR56" s="772"/>
      <c r="DS56" s="772"/>
      <c r="DT56" s="772"/>
      <c r="DU56" s="773"/>
      <c r="DV56" s="774"/>
      <c r="DW56" s="775"/>
      <c r="DX56" s="775"/>
      <c r="DY56" s="775"/>
      <c r="DZ56" s="776"/>
      <c r="EA56" s="199"/>
    </row>
    <row r="57" spans="1:131" s="200" customFormat="1" ht="26.25" customHeight="1" x14ac:dyDescent="0.15">
      <c r="A57" s="214">
        <v>30</v>
      </c>
      <c r="B57" s="745"/>
      <c r="C57" s="746"/>
      <c r="D57" s="746"/>
      <c r="E57" s="746"/>
      <c r="F57" s="746"/>
      <c r="G57" s="746"/>
      <c r="H57" s="746"/>
      <c r="I57" s="746"/>
      <c r="J57" s="746"/>
      <c r="K57" s="746"/>
      <c r="L57" s="746"/>
      <c r="M57" s="746"/>
      <c r="N57" s="746"/>
      <c r="O57" s="746"/>
      <c r="P57" s="747"/>
      <c r="Q57" s="822"/>
      <c r="R57" s="823"/>
      <c r="S57" s="823"/>
      <c r="T57" s="823"/>
      <c r="U57" s="823"/>
      <c r="V57" s="823"/>
      <c r="W57" s="823"/>
      <c r="X57" s="823"/>
      <c r="Y57" s="823"/>
      <c r="Z57" s="823"/>
      <c r="AA57" s="823"/>
      <c r="AB57" s="823"/>
      <c r="AC57" s="823"/>
      <c r="AD57" s="823"/>
      <c r="AE57" s="824"/>
      <c r="AF57" s="751"/>
      <c r="AG57" s="752"/>
      <c r="AH57" s="752"/>
      <c r="AI57" s="752"/>
      <c r="AJ57" s="753"/>
      <c r="AK57" s="825"/>
      <c r="AL57" s="823"/>
      <c r="AM57" s="823"/>
      <c r="AN57" s="823"/>
      <c r="AO57" s="823"/>
      <c r="AP57" s="823"/>
      <c r="AQ57" s="823"/>
      <c r="AR57" s="823"/>
      <c r="AS57" s="823"/>
      <c r="AT57" s="823"/>
      <c r="AU57" s="823"/>
      <c r="AV57" s="823"/>
      <c r="AW57" s="823"/>
      <c r="AX57" s="823"/>
      <c r="AY57" s="823"/>
      <c r="AZ57" s="826"/>
      <c r="BA57" s="826"/>
      <c r="BB57" s="826"/>
      <c r="BC57" s="826"/>
      <c r="BD57" s="826"/>
      <c r="BE57" s="817"/>
      <c r="BF57" s="817"/>
      <c r="BG57" s="817"/>
      <c r="BH57" s="817"/>
      <c r="BI57" s="818"/>
      <c r="BJ57" s="205"/>
      <c r="BK57" s="205"/>
      <c r="BL57" s="205"/>
      <c r="BM57" s="205"/>
      <c r="BN57" s="205"/>
      <c r="BO57" s="218"/>
      <c r="BP57" s="218"/>
      <c r="BQ57" s="215">
        <v>51</v>
      </c>
      <c r="BR57" s="216"/>
      <c r="BS57" s="758"/>
      <c r="BT57" s="759"/>
      <c r="BU57" s="759"/>
      <c r="BV57" s="759"/>
      <c r="BW57" s="759"/>
      <c r="BX57" s="759"/>
      <c r="BY57" s="759"/>
      <c r="BZ57" s="759"/>
      <c r="CA57" s="759"/>
      <c r="CB57" s="759"/>
      <c r="CC57" s="759"/>
      <c r="CD57" s="759"/>
      <c r="CE57" s="759"/>
      <c r="CF57" s="759"/>
      <c r="CG57" s="760"/>
      <c r="CH57" s="771"/>
      <c r="CI57" s="772"/>
      <c r="CJ57" s="772"/>
      <c r="CK57" s="772"/>
      <c r="CL57" s="773"/>
      <c r="CM57" s="771"/>
      <c r="CN57" s="772"/>
      <c r="CO57" s="772"/>
      <c r="CP57" s="772"/>
      <c r="CQ57" s="773"/>
      <c r="CR57" s="771"/>
      <c r="CS57" s="772"/>
      <c r="CT57" s="772"/>
      <c r="CU57" s="772"/>
      <c r="CV57" s="773"/>
      <c r="CW57" s="771"/>
      <c r="CX57" s="772"/>
      <c r="CY57" s="772"/>
      <c r="CZ57" s="772"/>
      <c r="DA57" s="773"/>
      <c r="DB57" s="771"/>
      <c r="DC57" s="772"/>
      <c r="DD57" s="772"/>
      <c r="DE57" s="772"/>
      <c r="DF57" s="773"/>
      <c r="DG57" s="771"/>
      <c r="DH57" s="772"/>
      <c r="DI57" s="772"/>
      <c r="DJ57" s="772"/>
      <c r="DK57" s="773"/>
      <c r="DL57" s="771"/>
      <c r="DM57" s="772"/>
      <c r="DN57" s="772"/>
      <c r="DO57" s="772"/>
      <c r="DP57" s="773"/>
      <c r="DQ57" s="771"/>
      <c r="DR57" s="772"/>
      <c r="DS57" s="772"/>
      <c r="DT57" s="772"/>
      <c r="DU57" s="773"/>
      <c r="DV57" s="774"/>
      <c r="DW57" s="775"/>
      <c r="DX57" s="775"/>
      <c r="DY57" s="775"/>
      <c r="DZ57" s="776"/>
      <c r="EA57" s="199"/>
    </row>
    <row r="58" spans="1:131" s="200" customFormat="1" ht="26.25" customHeight="1" x14ac:dyDescent="0.15">
      <c r="A58" s="214">
        <v>31</v>
      </c>
      <c r="B58" s="745"/>
      <c r="C58" s="746"/>
      <c r="D58" s="746"/>
      <c r="E58" s="746"/>
      <c r="F58" s="746"/>
      <c r="G58" s="746"/>
      <c r="H58" s="746"/>
      <c r="I58" s="746"/>
      <c r="J58" s="746"/>
      <c r="K58" s="746"/>
      <c r="L58" s="746"/>
      <c r="M58" s="746"/>
      <c r="N58" s="746"/>
      <c r="O58" s="746"/>
      <c r="P58" s="747"/>
      <c r="Q58" s="822"/>
      <c r="R58" s="823"/>
      <c r="S58" s="823"/>
      <c r="T58" s="823"/>
      <c r="U58" s="823"/>
      <c r="V58" s="823"/>
      <c r="W58" s="823"/>
      <c r="X58" s="823"/>
      <c r="Y58" s="823"/>
      <c r="Z58" s="823"/>
      <c r="AA58" s="823"/>
      <c r="AB58" s="823"/>
      <c r="AC58" s="823"/>
      <c r="AD58" s="823"/>
      <c r="AE58" s="824"/>
      <c r="AF58" s="751"/>
      <c r="AG58" s="752"/>
      <c r="AH58" s="752"/>
      <c r="AI58" s="752"/>
      <c r="AJ58" s="753"/>
      <c r="AK58" s="825"/>
      <c r="AL58" s="823"/>
      <c r="AM58" s="823"/>
      <c r="AN58" s="823"/>
      <c r="AO58" s="823"/>
      <c r="AP58" s="823"/>
      <c r="AQ58" s="823"/>
      <c r="AR58" s="823"/>
      <c r="AS58" s="823"/>
      <c r="AT58" s="823"/>
      <c r="AU58" s="823"/>
      <c r="AV58" s="823"/>
      <c r="AW58" s="823"/>
      <c r="AX58" s="823"/>
      <c r="AY58" s="823"/>
      <c r="AZ58" s="826"/>
      <c r="BA58" s="826"/>
      <c r="BB58" s="826"/>
      <c r="BC58" s="826"/>
      <c r="BD58" s="826"/>
      <c r="BE58" s="817"/>
      <c r="BF58" s="817"/>
      <c r="BG58" s="817"/>
      <c r="BH58" s="817"/>
      <c r="BI58" s="818"/>
      <c r="BJ58" s="205"/>
      <c r="BK58" s="205"/>
      <c r="BL58" s="205"/>
      <c r="BM58" s="205"/>
      <c r="BN58" s="205"/>
      <c r="BO58" s="218"/>
      <c r="BP58" s="218"/>
      <c r="BQ58" s="215">
        <v>52</v>
      </c>
      <c r="BR58" s="216"/>
      <c r="BS58" s="758"/>
      <c r="BT58" s="759"/>
      <c r="BU58" s="759"/>
      <c r="BV58" s="759"/>
      <c r="BW58" s="759"/>
      <c r="BX58" s="759"/>
      <c r="BY58" s="759"/>
      <c r="BZ58" s="759"/>
      <c r="CA58" s="759"/>
      <c r="CB58" s="759"/>
      <c r="CC58" s="759"/>
      <c r="CD58" s="759"/>
      <c r="CE58" s="759"/>
      <c r="CF58" s="759"/>
      <c r="CG58" s="760"/>
      <c r="CH58" s="771"/>
      <c r="CI58" s="772"/>
      <c r="CJ58" s="772"/>
      <c r="CK58" s="772"/>
      <c r="CL58" s="773"/>
      <c r="CM58" s="771"/>
      <c r="CN58" s="772"/>
      <c r="CO58" s="772"/>
      <c r="CP58" s="772"/>
      <c r="CQ58" s="773"/>
      <c r="CR58" s="771"/>
      <c r="CS58" s="772"/>
      <c r="CT58" s="772"/>
      <c r="CU58" s="772"/>
      <c r="CV58" s="773"/>
      <c r="CW58" s="771"/>
      <c r="CX58" s="772"/>
      <c r="CY58" s="772"/>
      <c r="CZ58" s="772"/>
      <c r="DA58" s="773"/>
      <c r="DB58" s="771"/>
      <c r="DC58" s="772"/>
      <c r="DD58" s="772"/>
      <c r="DE58" s="772"/>
      <c r="DF58" s="773"/>
      <c r="DG58" s="771"/>
      <c r="DH58" s="772"/>
      <c r="DI58" s="772"/>
      <c r="DJ58" s="772"/>
      <c r="DK58" s="773"/>
      <c r="DL58" s="771"/>
      <c r="DM58" s="772"/>
      <c r="DN58" s="772"/>
      <c r="DO58" s="772"/>
      <c r="DP58" s="773"/>
      <c r="DQ58" s="771"/>
      <c r="DR58" s="772"/>
      <c r="DS58" s="772"/>
      <c r="DT58" s="772"/>
      <c r="DU58" s="773"/>
      <c r="DV58" s="774"/>
      <c r="DW58" s="775"/>
      <c r="DX58" s="775"/>
      <c r="DY58" s="775"/>
      <c r="DZ58" s="776"/>
      <c r="EA58" s="199"/>
    </row>
    <row r="59" spans="1:131" s="200" customFormat="1" ht="26.25" customHeight="1" x14ac:dyDescent="0.15">
      <c r="A59" s="214">
        <v>32</v>
      </c>
      <c r="B59" s="745"/>
      <c r="C59" s="746"/>
      <c r="D59" s="746"/>
      <c r="E59" s="746"/>
      <c r="F59" s="746"/>
      <c r="G59" s="746"/>
      <c r="H59" s="746"/>
      <c r="I59" s="746"/>
      <c r="J59" s="746"/>
      <c r="K59" s="746"/>
      <c r="L59" s="746"/>
      <c r="M59" s="746"/>
      <c r="N59" s="746"/>
      <c r="O59" s="746"/>
      <c r="P59" s="747"/>
      <c r="Q59" s="822"/>
      <c r="R59" s="823"/>
      <c r="S59" s="823"/>
      <c r="T59" s="823"/>
      <c r="U59" s="823"/>
      <c r="V59" s="823"/>
      <c r="W59" s="823"/>
      <c r="X59" s="823"/>
      <c r="Y59" s="823"/>
      <c r="Z59" s="823"/>
      <c r="AA59" s="823"/>
      <c r="AB59" s="823"/>
      <c r="AC59" s="823"/>
      <c r="AD59" s="823"/>
      <c r="AE59" s="824"/>
      <c r="AF59" s="751"/>
      <c r="AG59" s="752"/>
      <c r="AH59" s="752"/>
      <c r="AI59" s="752"/>
      <c r="AJ59" s="753"/>
      <c r="AK59" s="825"/>
      <c r="AL59" s="823"/>
      <c r="AM59" s="823"/>
      <c r="AN59" s="823"/>
      <c r="AO59" s="823"/>
      <c r="AP59" s="823"/>
      <c r="AQ59" s="823"/>
      <c r="AR59" s="823"/>
      <c r="AS59" s="823"/>
      <c r="AT59" s="823"/>
      <c r="AU59" s="823"/>
      <c r="AV59" s="823"/>
      <c r="AW59" s="823"/>
      <c r="AX59" s="823"/>
      <c r="AY59" s="823"/>
      <c r="AZ59" s="826"/>
      <c r="BA59" s="826"/>
      <c r="BB59" s="826"/>
      <c r="BC59" s="826"/>
      <c r="BD59" s="826"/>
      <c r="BE59" s="817"/>
      <c r="BF59" s="817"/>
      <c r="BG59" s="817"/>
      <c r="BH59" s="817"/>
      <c r="BI59" s="818"/>
      <c r="BJ59" s="205"/>
      <c r="BK59" s="205"/>
      <c r="BL59" s="205"/>
      <c r="BM59" s="205"/>
      <c r="BN59" s="205"/>
      <c r="BO59" s="218"/>
      <c r="BP59" s="218"/>
      <c r="BQ59" s="215">
        <v>53</v>
      </c>
      <c r="BR59" s="216"/>
      <c r="BS59" s="758"/>
      <c r="BT59" s="759"/>
      <c r="BU59" s="759"/>
      <c r="BV59" s="759"/>
      <c r="BW59" s="759"/>
      <c r="BX59" s="759"/>
      <c r="BY59" s="759"/>
      <c r="BZ59" s="759"/>
      <c r="CA59" s="759"/>
      <c r="CB59" s="759"/>
      <c r="CC59" s="759"/>
      <c r="CD59" s="759"/>
      <c r="CE59" s="759"/>
      <c r="CF59" s="759"/>
      <c r="CG59" s="760"/>
      <c r="CH59" s="771"/>
      <c r="CI59" s="772"/>
      <c r="CJ59" s="772"/>
      <c r="CK59" s="772"/>
      <c r="CL59" s="773"/>
      <c r="CM59" s="771"/>
      <c r="CN59" s="772"/>
      <c r="CO59" s="772"/>
      <c r="CP59" s="772"/>
      <c r="CQ59" s="773"/>
      <c r="CR59" s="771"/>
      <c r="CS59" s="772"/>
      <c r="CT59" s="772"/>
      <c r="CU59" s="772"/>
      <c r="CV59" s="773"/>
      <c r="CW59" s="771"/>
      <c r="CX59" s="772"/>
      <c r="CY59" s="772"/>
      <c r="CZ59" s="772"/>
      <c r="DA59" s="773"/>
      <c r="DB59" s="771"/>
      <c r="DC59" s="772"/>
      <c r="DD59" s="772"/>
      <c r="DE59" s="772"/>
      <c r="DF59" s="773"/>
      <c r="DG59" s="771"/>
      <c r="DH59" s="772"/>
      <c r="DI59" s="772"/>
      <c r="DJ59" s="772"/>
      <c r="DK59" s="773"/>
      <c r="DL59" s="771"/>
      <c r="DM59" s="772"/>
      <c r="DN59" s="772"/>
      <c r="DO59" s="772"/>
      <c r="DP59" s="773"/>
      <c r="DQ59" s="771"/>
      <c r="DR59" s="772"/>
      <c r="DS59" s="772"/>
      <c r="DT59" s="772"/>
      <c r="DU59" s="773"/>
      <c r="DV59" s="774"/>
      <c r="DW59" s="775"/>
      <c r="DX59" s="775"/>
      <c r="DY59" s="775"/>
      <c r="DZ59" s="776"/>
      <c r="EA59" s="199"/>
    </row>
    <row r="60" spans="1:131" s="200" customFormat="1" ht="26.25" customHeight="1" x14ac:dyDescent="0.15">
      <c r="A60" s="214">
        <v>33</v>
      </c>
      <c r="B60" s="745"/>
      <c r="C60" s="746"/>
      <c r="D60" s="746"/>
      <c r="E60" s="746"/>
      <c r="F60" s="746"/>
      <c r="G60" s="746"/>
      <c r="H60" s="746"/>
      <c r="I60" s="746"/>
      <c r="J60" s="746"/>
      <c r="K60" s="746"/>
      <c r="L60" s="746"/>
      <c r="M60" s="746"/>
      <c r="N60" s="746"/>
      <c r="O60" s="746"/>
      <c r="P60" s="747"/>
      <c r="Q60" s="822"/>
      <c r="R60" s="823"/>
      <c r="S60" s="823"/>
      <c r="T60" s="823"/>
      <c r="U60" s="823"/>
      <c r="V60" s="823"/>
      <c r="W60" s="823"/>
      <c r="X60" s="823"/>
      <c r="Y60" s="823"/>
      <c r="Z60" s="823"/>
      <c r="AA60" s="823"/>
      <c r="AB60" s="823"/>
      <c r="AC60" s="823"/>
      <c r="AD60" s="823"/>
      <c r="AE60" s="824"/>
      <c r="AF60" s="751"/>
      <c r="AG60" s="752"/>
      <c r="AH60" s="752"/>
      <c r="AI60" s="752"/>
      <c r="AJ60" s="753"/>
      <c r="AK60" s="825"/>
      <c r="AL60" s="823"/>
      <c r="AM60" s="823"/>
      <c r="AN60" s="823"/>
      <c r="AO60" s="823"/>
      <c r="AP60" s="823"/>
      <c r="AQ60" s="823"/>
      <c r="AR60" s="823"/>
      <c r="AS60" s="823"/>
      <c r="AT60" s="823"/>
      <c r="AU60" s="823"/>
      <c r="AV60" s="823"/>
      <c r="AW60" s="823"/>
      <c r="AX60" s="823"/>
      <c r="AY60" s="823"/>
      <c r="AZ60" s="826"/>
      <c r="BA60" s="826"/>
      <c r="BB60" s="826"/>
      <c r="BC60" s="826"/>
      <c r="BD60" s="826"/>
      <c r="BE60" s="817"/>
      <c r="BF60" s="817"/>
      <c r="BG60" s="817"/>
      <c r="BH60" s="817"/>
      <c r="BI60" s="818"/>
      <c r="BJ60" s="205"/>
      <c r="BK60" s="205"/>
      <c r="BL60" s="205"/>
      <c r="BM60" s="205"/>
      <c r="BN60" s="205"/>
      <c r="BO60" s="218"/>
      <c r="BP60" s="218"/>
      <c r="BQ60" s="215">
        <v>54</v>
      </c>
      <c r="BR60" s="216"/>
      <c r="BS60" s="758"/>
      <c r="BT60" s="759"/>
      <c r="BU60" s="759"/>
      <c r="BV60" s="759"/>
      <c r="BW60" s="759"/>
      <c r="BX60" s="759"/>
      <c r="BY60" s="759"/>
      <c r="BZ60" s="759"/>
      <c r="CA60" s="759"/>
      <c r="CB60" s="759"/>
      <c r="CC60" s="759"/>
      <c r="CD60" s="759"/>
      <c r="CE60" s="759"/>
      <c r="CF60" s="759"/>
      <c r="CG60" s="760"/>
      <c r="CH60" s="771"/>
      <c r="CI60" s="772"/>
      <c r="CJ60" s="772"/>
      <c r="CK60" s="772"/>
      <c r="CL60" s="773"/>
      <c r="CM60" s="771"/>
      <c r="CN60" s="772"/>
      <c r="CO60" s="772"/>
      <c r="CP60" s="772"/>
      <c r="CQ60" s="773"/>
      <c r="CR60" s="771"/>
      <c r="CS60" s="772"/>
      <c r="CT60" s="772"/>
      <c r="CU60" s="772"/>
      <c r="CV60" s="773"/>
      <c r="CW60" s="771"/>
      <c r="CX60" s="772"/>
      <c r="CY60" s="772"/>
      <c r="CZ60" s="772"/>
      <c r="DA60" s="773"/>
      <c r="DB60" s="771"/>
      <c r="DC60" s="772"/>
      <c r="DD60" s="772"/>
      <c r="DE60" s="772"/>
      <c r="DF60" s="773"/>
      <c r="DG60" s="771"/>
      <c r="DH60" s="772"/>
      <c r="DI60" s="772"/>
      <c r="DJ60" s="772"/>
      <c r="DK60" s="773"/>
      <c r="DL60" s="771"/>
      <c r="DM60" s="772"/>
      <c r="DN60" s="772"/>
      <c r="DO60" s="772"/>
      <c r="DP60" s="773"/>
      <c r="DQ60" s="771"/>
      <c r="DR60" s="772"/>
      <c r="DS60" s="772"/>
      <c r="DT60" s="772"/>
      <c r="DU60" s="773"/>
      <c r="DV60" s="774"/>
      <c r="DW60" s="775"/>
      <c r="DX60" s="775"/>
      <c r="DY60" s="775"/>
      <c r="DZ60" s="776"/>
      <c r="EA60" s="199"/>
    </row>
    <row r="61" spans="1:131" s="200" customFormat="1" ht="26.25" customHeight="1" thickBot="1" x14ac:dyDescent="0.2">
      <c r="A61" s="214">
        <v>34</v>
      </c>
      <c r="B61" s="745"/>
      <c r="C61" s="746"/>
      <c r="D61" s="746"/>
      <c r="E61" s="746"/>
      <c r="F61" s="746"/>
      <c r="G61" s="746"/>
      <c r="H61" s="746"/>
      <c r="I61" s="746"/>
      <c r="J61" s="746"/>
      <c r="K61" s="746"/>
      <c r="L61" s="746"/>
      <c r="M61" s="746"/>
      <c r="N61" s="746"/>
      <c r="O61" s="746"/>
      <c r="P61" s="747"/>
      <c r="Q61" s="822"/>
      <c r="R61" s="823"/>
      <c r="S61" s="823"/>
      <c r="T61" s="823"/>
      <c r="U61" s="823"/>
      <c r="V61" s="823"/>
      <c r="W61" s="823"/>
      <c r="X61" s="823"/>
      <c r="Y61" s="823"/>
      <c r="Z61" s="823"/>
      <c r="AA61" s="823"/>
      <c r="AB61" s="823"/>
      <c r="AC61" s="823"/>
      <c r="AD61" s="823"/>
      <c r="AE61" s="824"/>
      <c r="AF61" s="751"/>
      <c r="AG61" s="752"/>
      <c r="AH61" s="752"/>
      <c r="AI61" s="752"/>
      <c r="AJ61" s="753"/>
      <c r="AK61" s="825"/>
      <c r="AL61" s="823"/>
      <c r="AM61" s="823"/>
      <c r="AN61" s="823"/>
      <c r="AO61" s="823"/>
      <c r="AP61" s="823"/>
      <c r="AQ61" s="823"/>
      <c r="AR61" s="823"/>
      <c r="AS61" s="823"/>
      <c r="AT61" s="823"/>
      <c r="AU61" s="823"/>
      <c r="AV61" s="823"/>
      <c r="AW61" s="823"/>
      <c r="AX61" s="823"/>
      <c r="AY61" s="823"/>
      <c r="AZ61" s="826"/>
      <c r="BA61" s="826"/>
      <c r="BB61" s="826"/>
      <c r="BC61" s="826"/>
      <c r="BD61" s="826"/>
      <c r="BE61" s="817"/>
      <c r="BF61" s="817"/>
      <c r="BG61" s="817"/>
      <c r="BH61" s="817"/>
      <c r="BI61" s="818"/>
      <c r="BJ61" s="205"/>
      <c r="BK61" s="205"/>
      <c r="BL61" s="205"/>
      <c r="BM61" s="205"/>
      <c r="BN61" s="205"/>
      <c r="BO61" s="218"/>
      <c r="BP61" s="218"/>
      <c r="BQ61" s="215">
        <v>55</v>
      </c>
      <c r="BR61" s="216"/>
      <c r="BS61" s="758"/>
      <c r="BT61" s="759"/>
      <c r="BU61" s="759"/>
      <c r="BV61" s="759"/>
      <c r="BW61" s="759"/>
      <c r="BX61" s="759"/>
      <c r="BY61" s="759"/>
      <c r="BZ61" s="759"/>
      <c r="CA61" s="759"/>
      <c r="CB61" s="759"/>
      <c r="CC61" s="759"/>
      <c r="CD61" s="759"/>
      <c r="CE61" s="759"/>
      <c r="CF61" s="759"/>
      <c r="CG61" s="760"/>
      <c r="CH61" s="771"/>
      <c r="CI61" s="772"/>
      <c r="CJ61" s="772"/>
      <c r="CK61" s="772"/>
      <c r="CL61" s="773"/>
      <c r="CM61" s="771"/>
      <c r="CN61" s="772"/>
      <c r="CO61" s="772"/>
      <c r="CP61" s="772"/>
      <c r="CQ61" s="773"/>
      <c r="CR61" s="771"/>
      <c r="CS61" s="772"/>
      <c r="CT61" s="772"/>
      <c r="CU61" s="772"/>
      <c r="CV61" s="773"/>
      <c r="CW61" s="771"/>
      <c r="CX61" s="772"/>
      <c r="CY61" s="772"/>
      <c r="CZ61" s="772"/>
      <c r="DA61" s="773"/>
      <c r="DB61" s="771"/>
      <c r="DC61" s="772"/>
      <c r="DD61" s="772"/>
      <c r="DE61" s="772"/>
      <c r="DF61" s="773"/>
      <c r="DG61" s="771"/>
      <c r="DH61" s="772"/>
      <c r="DI61" s="772"/>
      <c r="DJ61" s="772"/>
      <c r="DK61" s="773"/>
      <c r="DL61" s="771"/>
      <c r="DM61" s="772"/>
      <c r="DN61" s="772"/>
      <c r="DO61" s="772"/>
      <c r="DP61" s="773"/>
      <c r="DQ61" s="771"/>
      <c r="DR61" s="772"/>
      <c r="DS61" s="772"/>
      <c r="DT61" s="772"/>
      <c r="DU61" s="773"/>
      <c r="DV61" s="774"/>
      <c r="DW61" s="775"/>
      <c r="DX61" s="775"/>
      <c r="DY61" s="775"/>
      <c r="DZ61" s="776"/>
      <c r="EA61" s="199"/>
    </row>
    <row r="62" spans="1:131" s="200" customFormat="1" ht="26.25" customHeight="1" x14ac:dyDescent="0.15">
      <c r="A62" s="214">
        <v>35</v>
      </c>
      <c r="B62" s="745"/>
      <c r="C62" s="746"/>
      <c r="D62" s="746"/>
      <c r="E62" s="746"/>
      <c r="F62" s="746"/>
      <c r="G62" s="746"/>
      <c r="H62" s="746"/>
      <c r="I62" s="746"/>
      <c r="J62" s="746"/>
      <c r="K62" s="746"/>
      <c r="L62" s="746"/>
      <c r="M62" s="746"/>
      <c r="N62" s="746"/>
      <c r="O62" s="746"/>
      <c r="P62" s="747"/>
      <c r="Q62" s="822"/>
      <c r="R62" s="823"/>
      <c r="S62" s="823"/>
      <c r="T62" s="823"/>
      <c r="U62" s="823"/>
      <c r="V62" s="823"/>
      <c r="W62" s="823"/>
      <c r="X62" s="823"/>
      <c r="Y62" s="823"/>
      <c r="Z62" s="823"/>
      <c r="AA62" s="823"/>
      <c r="AB62" s="823"/>
      <c r="AC62" s="823"/>
      <c r="AD62" s="823"/>
      <c r="AE62" s="824"/>
      <c r="AF62" s="751"/>
      <c r="AG62" s="752"/>
      <c r="AH62" s="752"/>
      <c r="AI62" s="752"/>
      <c r="AJ62" s="753"/>
      <c r="AK62" s="825"/>
      <c r="AL62" s="823"/>
      <c r="AM62" s="823"/>
      <c r="AN62" s="823"/>
      <c r="AO62" s="823"/>
      <c r="AP62" s="823"/>
      <c r="AQ62" s="823"/>
      <c r="AR62" s="823"/>
      <c r="AS62" s="823"/>
      <c r="AT62" s="823"/>
      <c r="AU62" s="823"/>
      <c r="AV62" s="823"/>
      <c r="AW62" s="823"/>
      <c r="AX62" s="823"/>
      <c r="AY62" s="823"/>
      <c r="AZ62" s="826"/>
      <c r="BA62" s="826"/>
      <c r="BB62" s="826"/>
      <c r="BC62" s="826"/>
      <c r="BD62" s="826"/>
      <c r="BE62" s="817"/>
      <c r="BF62" s="817"/>
      <c r="BG62" s="817"/>
      <c r="BH62" s="817"/>
      <c r="BI62" s="818"/>
      <c r="BJ62" s="834" t="s">
        <v>391</v>
      </c>
      <c r="BK62" s="796"/>
      <c r="BL62" s="796"/>
      <c r="BM62" s="796"/>
      <c r="BN62" s="797"/>
      <c r="BO62" s="218"/>
      <c r="BP62" s="218"/>
      <c r="BQ62" s="215">
        <v>56</v>
      </c>
      <c r="BR62" s="216"/>
      <c r="BS62" s="758"/>
      <c r="BT62" s="759"/>
      <c r="BU62" s="759"/>
      <c r="BV62" s="759"/>
      <c r="BW62" s="759"/>
      <c r="BX62" s="759"/>
      <c r="BY62" s="759"/>
      <c r="BZ62" s="759"/>
      <c r="CA62" s="759"/>
      <c r="CB62" s="759"/>
      <c r="CC62" s="759"/>
      <c r="CD62" s="759"/>
      <c r="CE62" s="759"/>
      <c r="CF62" s="759"/>
      <c r="CG62" s="760"/>
      <c r="CH62" s="771"/>
      <c r="CI62" s="772"/>
      <c r="CJ62" s="772"/>
      <c r="CK62" s="772"/>
      <c r="CL62" s="773"/>
      <c r="CM62" s="771"/>
      <c r="CN62" s="772"/>
      <c r="CO62" s="772"/>
      <c r="CP62" s="772"/>
      <c r="CQ62" s="773"/>
      <c r="CR62" s="771"/>
      <c r="CS62" s="772"/>
      <c r="CT62" s="772"/>
      <c r="CU62" s="772"/>
      <c r="CV62" s="773"/>
      <c r="CW62" s="771"/>
      <c r="CX62" s="772"/>
      <c r="CY62" s="772"/>
      <c r="CZ62" s="772"/>
      <c r="DA62" s="773"/>
      <c r="DB62" s="771"/>
      <c r="DC62" s="772"/>
      <c r="DD62" s="772"/>
      <c r="DE62" s="772"/>
      <c r="DF62" s="773"/>
      <c r="DG62" s="771"/>
      <c r="DH62" s="772"/>
      <c r="DI62" s="772"/>
      <c r="DJ62" s="772"/>
      <c r="DK62" s="773"/>
      <c r="DL62" s="771"/>
      <c r="DM62" s="772"/>
      <c r="DN62" s="772"/>
      <c r="DO62" s="772"/>
      <c r="DP62" s="773"/>
      <c r="DQ62" s="771"/>
      <c r="DR62" s="772"/>
      <c r="DS62" s="772"/>
      <c r="DT62" s="772"/>
      <c r="DU62" s="773"/>
      <c r="DV62" s="774"/>
      <c r="DW62" s="775"/>
      <c r="DX62" s="775"/>
      <c r="DY62" s="775"/>
      <c r="DZ62" s="776"/>
      <c r="EA62" s="199"/>
    </row>
    <row r="63" spans="1:131" s="200" customFormat="1" ht="26.25" customHeight="1" thickBot="1" x14ac:dyDescent="0.2">
      <c r="A63" s="217" t="s">
        <v>370</v>
      </c>
      <c r="B63" s="780" t="s">
        <v>392</v>
      </c>
      <c r="C63" s="781"/>
      <c r="D63" s="781"/>
      <c r="E63" s="781"/>
      <c r="F63" s="781"/>
      <c r="G63" s="781"/>
      <c r="H63" s="781"/>
      <c r="I63" s="781"/>
      <c r="J63" s="781"/>
      <c r="K63" s="781"/>
      <c r="L63" s="781"/>
      <c r="M63" s="781"/>
      <c r="N63" s="781"/>
      <c r="O63" s="781"/>
      <c r="P63" s="782"/>
      <c r="Q63" s="827"/>
      <c r="R63" s="828"/>
      <c r="S63" s="828"/>
      <c r="T63" s="828"/>
      <c r="U63" s="828"/>
      <c r="V63" s="828"/>
      <c r="W63" s="828"/>
      <c r="X63" s="828"/>
      <c r="Y63" s="828"/>
      <c r="Z63" s="828"/>
      <c r="AA63" s="828"/>
      <c r="AB63" s="828"/>
      <c r="AC63" s="828"/>
      <c r="AD63" s="828"/>
      <c r="AE63" s="829"/>
      <c r="AF63" s="830">
        <v>1177</v>
      </c>
      <c r="AG63" s="831"/>
      <c r="AH63" s="831"/>
      <c r="AI63" s="831"/>
      <c r="AJ63" s="832"/>
      <c r="AK63" s="833"/>
      <c r="AL63" s="828"/>
      <c r="AM63" s="828"/>
      <c r="AN63" s="828"/>
      <c r="AO63" s="828"/>
      <c r="AP63" s="831" t="e">
        <f>AP28+AP29+AP30+AP31+AP32+AP33+AP34</f>
        <v>#VALUE!</v>
      </c>
      <c r="AQ63" s="831"/>
      <c r="AR63" s="831"/>
      <c r="AS63" s="831"/>
      <c r="AT63" s="831"/>
      <c r="AU63" s="831" t="e">
        <f>AU28+AU29+AU30+AU31+AU32+AU33+AU34</f>
        <v>#VALUE!</v>
      </c>
      <c r="AV63" s="831"/>
      <c r="AW63" s="831"/>
      <c r="AX63" s="831"/>
      <c r="AY63" s="831"/>
      <c r="AZ63" s="835"/>
      <c r="BA63" s="835"/>
      <c r="BB63" s="835"/>
      <c r="BC63" s="835"/>
      <c r="BD63" s="835"/>
      <c r="BE63" s="836"/>
      <c r="BF63" s="836"/>
      <c r="BG63" s="836"/>
      <c r="BH63" s="836"/>
      <c r="BI63" s="837"/>
      <c r="BJ63" s="838" t="s">
        <v>224</v>
      </c>
      <c r="BK63" s="839"/>
      <c r="BL63" s="839"/>
      <c r="BM63" s="839"/>
      <c r="BN63" s="840"/>
      <c r="BO63" s="218"/>
      <c r="BP63" s="218"/>
      <c r="BQ63" s="215">
        <v>57</v>
      </c>
      <c r="BR63" s="216"/>
      <c r="BS63" s="758"/>
      <c r="BT63" s="759"/>
      <c r="BU63" s="759"/>
      <c r="BV63" s="759"/>
      <c r="BW63" s="759"/>
      <c r="BX63" s="759"/>
      <c r="BY63" s="759"/>
      <c r="BZ63" s="759"/>
      <c r="CA63" s="759"/>
      <c r="CB63" s="759"/>
      <c r="CC63" s="759"/>
      <c r="CD63" s="759"/>
      <c r="CE63" s="759"/>
      <c r="CF63" s="759"/>
      <c r="CG63" s="760"/>
      <c r="CH63" s="771"/>
      <c r="CI63" s="772"/>
      <c r="CJ63" s="772"/>
      <c r="CK63" s="772"/>
      <c r="CL63" s="773"/>
      <c r="CM63" s="771"/>
      <c r="CN63" s="772"/>
      <c r="CO63" s="772"/>
      <c r="CP63" s="772"/>
      <c r="CQ63" s="773"/>
      <c r="CR63" s="771"/>
      <c r="CS63" s="772"/>
      <c r="CT63" s="772"/>
      <c r="CU63" s="772"/>
      <c r="CV63" s="773"/>
      <c r="CW63" s="771"/>
      <c r="CX63" s="772"/>
      <c r="CY63" s="772"/>
      <c r="CZ63" s="772"/>
      <c r="DA63" s="773"/>
      <c r="DB63" s="771"/>
      <c r="DC63" s="772"/>
      <c r="DD63" s="772"/>
      <c r="DE63" s="772"/>
      <c r="DF63" s="773"/>
      <c r="DG63" s="771"/>
      <c r="DH63" s="772"/>
      <c r="DI63" s="772"/>
      <c r="DJ63" s="772"/>
      <c r="DK63" s="773"/>
      <c r="DL63" s="771"/>
      <c r="DM63" s="772"/>
      <c r="DN63" s="772"/>
      <c r="DO63" s="772"/>
      <c r="DP63" s="773"/>
      <c r="DQ63" s="771"/>
      <c r="DR63" s="772"/>
      <c r="DS63" s="772"/>
      <c r="DT63" s="772"/>
      <c r="DU63" s="773"/>
      <c r="DV63" s="774"/>
      <c r="DW63" s="775"/>
      <c r="DX63" s="775"/>
      <c r="DY63" s="775"/>
      <c r="DZ63" s="77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58"/>
      <c r="BT64" s="759"/>
      <c r="BU64" s="759"/>
      <c r="BV64" s="759"/>
      <c r="BW64" s="759"/>
      <c r="BX64" s="759"/>
      <c r="BY64" s="759"/>
      <c r="BZ64" s="759"/>
      <c r="CA64" s="759"/>
      <c r="CB64" s="759"/>
      <c r="CC64" s="759"/>
      <c r="CD64" s="759"/>
      <c r="CE64" s="759"/>
      <c r="CF64" s="759"/>
      <c r="CG64" s="760"/>
      <c r="CH64" s="771"/>
      <c r="CI64" s="772"/>
      <c r="CJ64" s="772"/>
      <c r="CK64" s="772"/>
      <c r="CL64" s="773"/>
      <c r="CM64" s="771"/>
      <c r="CN64" s="772"/>
      <c r="CO64" s="772"/>
      <c r="CP64" s="772"/>
      <c r="CQ64" s="773"/>
      <c r="CR64" s="771"/>
      <c r="CS64" s="772"/>
      <c r="CT64" s="772"/>
      <c r="CU64" s="772"/>
      <c r="CV64" s="773"/>
      <c r="CW64" s="771"/>
      <c r="CX64" s="772"/>
      <c r="CY64" s="772"/>
      <c r="CZ64" s="772"/>
      <c r="DA64" s="773"/>
      <c r="DB64" s="771"/>
      <c r="DC64" s="772"/>
      <c r="DD64" s="772"/>
      <c r="DE64" s="772"/>
      <c r="DF64" s="773"/>
      <c r="DG64" s="771"/>
      <c r="DH64" s="772"/>
      <c r="DI64" s="772"/>
      <c r="DJ64" s="772"/>
      <c r="DK64" s="773"/>
      <c r="DL64" s="771"/>
      <c r="DM64" s="772"/>
      <c r="DN64" s="772"/>
      <c r="DO64" s="772"/>
      <c r="DP64" s="773"/>
      <c r="DQ64" s="771"/>
      <c r="DR64" s="772"/>
      <c r="DS64" s="772"/>
      <c r="DT64" s="772"/>
      <c r="DU64" s="773"/>
      <c r="DV64" s="774"/>
      <c r="DW64" s="775"/>
      <c r="DX64" s="775"/>
      <c r="DY64" s="775"/>
      <c r="DZ64" s="776"/>
      <c r="EA64" s="199"/>
    </row>
    <row r="65" spans="1:131" s="200" customFormat="1" ht="26.25" customHeight="1" thickBot="1" x14ac:dyDescent="0.2">
      <c r="A65" s="205" t="s">
        <v>393</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58"/>
      <c r="BT65" s="759"/>
      <c r="BU65" s="759"/>
      <c r="BV65" s="759"/>
      <c r="BW65" s="759"/>
      <c r="BX65" s="759"/>
      <c r="BY65" s="759"/>
      <c r="BZ65" s="759"/>
      <c r="CA65" s="759"/>
      <c r="CB65" s="759"/>
      <c r="CC65" s="759"/>
      <c r="CD65" s="759"/>
      <c r="CE65" s="759"/>
      <c r="CF65" s="759"/>
      <c r="CG65" s="760"/>
      <c r="CH65" s="771"/>
      <c r="CI65" s="772"/>
      <c r="CJ65" s="772"/>
      <c r="CK65" s="772"/>
      <c r="CL65" s="773"/>
      <c r="CM65" s="771"/>
      <c r="CN65" s="772"/>
      <c r="CO65" s="772"/>
      <c r="CP65" s="772"/>
      <c r="CQ65" s="773"/>
      <c r="CR65" s="771"/>
      <c r="CS65" s="772"/>
      <c r="CT65" s="772"/>
      <c r="CU65" s="772"/>
      <c r="CV65" s="773"/>
      <c r="CW65" s="771"/>
      <c r="CX65" s="772"/>
      <c r="CY65" s="772"/>
      <c r="CZ65" s="772"/>
      <c r="DA65" s="773"/>
      <c r="DB65" s="771"/>
      <c r="DC65" s="772"/>
      <c r="DD65" s="772"/>
      <c r="DE65" s="772"/>
      <c r="DF65" s="773"/>
      <c r="DG65" s="771"/>
      <c r="DH65" s="772"/>
      <c r="DI65" s="772"/>
      <c r="DJ65" s="772"/>
      <c r="DK65" s="773"/>
      <c r="DL65" s="771"/>
      <c r="DM65" s="772"/>
      <c r="DN65" s="772"/>
      <c r="DO65" s="772"/>
      <c r="DP65" s="773"/>
      <c r="DQ65" s="771"/>
      <c r="DR65" s="772"/>
      <c r="DS65" s="772"/>
      <c r="DT65" s="772"/>
      <c r="DU65" s="773"/>
      <c r="DV65" s="774"/>
      <c r="DW65" s="775"/>
      <c r="DX65" s="775"/>
      <c r="DY65" s="775"/>
      <c r="DZ65" s="776"/>
      <c r="EA65" s="199"/>
    </row>
    <row r="66" spans="1:131" s="200" customFormat="1" ht="26.25" customHeight="1" x14ac:dyDescent="0.15">
      <c r="A66" s="730" t="s">
        <v>394</v>
      </c>
      <c r="B66" s="731"/>
      <c r="C66" s="731"/>
      <c r="D66" s="731"/>
      <c r="E66" s="731"/>
      <c r="F66" s="731"/>
      <c r="G66" s="731"/>
      <c r="H66" s="731"/>
      <c r="I66" s="731"/>
      <c r="J66" s="731"/>
      <c r="K66" s="731"/>
      <c r="L66" s="731"/>
      <c r="M66" s="731"/>
      <c r="N66" s="731"/>
      <c r="O66" s="731"/>
      <c r="P66" s="732"/>
      <c r="Q66" s="707" t="s">
        <v>374</v>
      </c>
      <c r="R66" s="708"/>
      <c r="S66" s="708"/>
      <c r="T66" s="708"/>
      <c r="U66" s="709"/>
      <c r="V66" s="707" t="s">
        <v>375</v>
      </c>
      <c r="W66" s="708"/>
      <c r="X66" s="708"/>
      <c r="Y66" s="708"/>
      <c r="Z66" s="709"/>
      <c r="AA66" s="707" t="s">
        <v>376</v>
      </c>
      <c r="AB66" s="708"/>
      <c r="AC66" s="708"/>
      <c r="AD66" s="708"/>
      <c r="AE66" s="709"/>
      <c r="AF66" s="841" t="s">
        <v>377</v>
      </c>
      <c r="AG66" s="803"/>
      <c r="AH66" s="803"/>
      <c r="AI66" s="803"/>
      <c r="AJ66" s="842"/>
      <c r="AK66" s="707" t="s">
        <v>378</v>
      </c>
      <c r="AL66" s="731"/>
      <c r="AM66" s="731"/>
      <c r="AN66" s="731"/>
      <c r="AO66" s="732"/>
      <c r="AP66" s="707" t="s">
        <v>379</v>
      </c>
      <c r="AQ66" s="708"/>
      <c r="AR66" s="708"/>
      <c r="AS66" s="708"/>
      <c r="AT66" s="709"/>
      <c r="AU66" s="707" t="s">
        <v>395</v>
      </c>
      <c r="AV66" s="708"/>
      <c r="AW66" s="708"/>
      <c r="AX66" s="708"/>
      <c r="AY66" s="709"/>
      <c r="AZ66" s="707" t="s">
        <v>358</v>
      </c>
      <c r="BA66" s="708"/>
      <c r="BB66" s="708"/>
      <c r="BC66" s="708"/>
      <c r="BD66" s="719"/>
      <c r="BE66" s="218"/>
      <c r="BF66" s="218"/>
      <c r="BG66" s="218"/>
      <c r="BH66" s="218"/>
      <c r="BI66" s="218"/>
      <c r="BJ66" s="218"/>
      <c r="BK66" s="218"/>
      <c r="BL66" s="218"/>
      <c r="BM66" s="218"/>
      <c r="BN66" s="218"/>
      <c r="BO66" s="218"/>
      <c r="BP66" s="218"/>
      <c r="BQ66" s="215">
        <v>60</v>
      </c>
      <c r="BR66" s="220"/>
      <c r="BS66" s="852"/>
      <c r="BT66" s="853"/>
      <c r="BU66" s="853"/>
      <c r="BV66" s="853"/>
      <c r="BW66" s="853"/>
      <c r="BX66" s="853"/>
      <c r="BY66" s="853"/>
      <c r="BZ66" s="853"/>
      <c r="CA66" s="853"/>
      <c r="CB66" s="853"/>
      <c r="CC66" s="853"/>
      <c r="CD66" s="853"/>
      <c r="CE66" s="853"/>
      <c r="CF66" s="853"/>
      <c r="CG66" s="854"/>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199"/>
    </row>
    <row r="67" spans="1:131" s="200" customFormat="1" ht="26.25" customHeight="1" thickBot="1" x14ac:dyDescent="0.2">
      <c r="A67" s="733"/>
      <c r="B67" s="734"/>
      <c r="C67" s="734"/>
      <c r="D67" s="734"/>
      <c r="E67" s="734"/>
      <c r="F67" s="734"/>
      <c r="G67" s="734"/>
      <c r="H67" s="734"/>
      <c r="I67" s="734"/>
      <c r="J67" s="734"/>
      <c r="K67" s="734"/>
      <c r="L67" s="734"/>
      <c r="M67" s="734"/>
      <c r="N67" s="734"/>
      <c r="O67" s="734"/>
      <c r="P67" s="735"/>
      <c r="Q67" s="710"/>
      <c r="R67" s="711"/>
      <c r="S67" s="711"/>
      <c r="T67" s="711"/>
      <c r="U67" s="712"/>
      <c r="V67" s="710"/>
      <c r="W67" s="711"/>
      <c r="X67" s="711"/>
      <c r="Y67" s="711"/>
      <c r="Z67" s="712"/>
      <c r="AA67" s="710"/>
      <c r="AB67" s="711"/>
      <c r="AC67" s="711"/>
      <c r="AD67" s="711"/>
      <c r="AE67" s="712"/>
      <c r="AF67" s="843"/>
      <c r="AG67" s="806"/>
      <c r="AH67" s="806"/>
      <c r="AI67" s="806"/>
      <c r="AJ67" s="844"/>
      <c r="AK67" s="845"/>
      <c r="AL67" s="734"/>
      <c r="AM67" s="734"/>
      <c r="AN67" s="734"/>
      <c r="AO67" s="735"/>
      <c r="AP67" s="710"/>
      <c r="AQ67" s="711"/>
      <c r="AR67" s="711"/>
      <c r="AS67" s="711"/>
      <c r="AT67" s="712"/>
      <c r="AU67" s="710"/>
      <c r="AV67" s="711"/>
      <c r="AW67" s="711"/>
      <c r="AX67" s="711"/>
      <c r="AY67" s="712"/>
      <c r="AZ67" s="710"/>
      <c r="BA67" s="711"/>
      <c r="BB67" s="711"/>
      <c r="BC67" s="711"/>
      <c r="BD67" s="720"/>
      <c r="BE67" s="218"/>
      <c r="BF67" s="218"/>
      <c r="BG67" s="218"/>
      <c r="BH67" s="218"/>
      <c r="BI67" s="218"/>
      <c r="BJ67" s="218"/>
      <c r="BK67" s="218"/>
      <c r="BL67" s="218"/>
      <c r="BM67" s="218"/>
      <c r="BN67" s="218"/>
      <c r="BO67" s="218"/>
      <c r="BP67" s="218"/>
      <c r="BQ67" s="215">
        <v>61</v>
      </c>
      <c r="BR67" s="220"/>
      <c r="BS67" s="852"/>
      <c r="BT67" s="853"/>
      <c r="BU67" s="853"/>
      <c r="BV67" s="853"/>
      <c r="BW67" s="853"/>
      <c r="BX67" s="853"/>
      <c r="BY67" s="853"/>
      <c r="BZ67" s="853"/>
      <c r="CA67" s="853"/>
      <c r="CB67" s="853"/>
      <c r="CC67" s="853"/>
      <c r="CD67" s="853"/>
      <c r="CE67" s="853"/>
      <c r="CF67" s="853"/>
      <c r="CG67" s="854"/>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199"/>
    </row>
    <row r="68" spans="1:131" s="200" customFormat="1" ht="26.25" customHeight="1" thickTop="1" x14ac:dyDescent="0.15">
      <c r="A68" s="211">
        <v>1</v>
      </c>
      <c r="B68" s="858" t="s">
        <v>544</v>
      </c>
      <c r="C68" s="859"/>
      <c r="D68" s="859"/>
      <c r="E68" s="859"/>
      <c r="F68" s="859"/>
      <c r="G68" s="859"/>
      <c r="H68" s="859"/>
      <c r="I68" s="859"/>
      <c r="J68" s="859"/>
      <c r="K68" s="859"/>
      <c r="L68" s="859"/>
      <c r="M68" s="859"/>
      <c r="N68" s="859"/>
      <c r="O68" s="859"/>
      <c r="P68" s="860"/>
      <c r="Q68" s="861">
        <v>3333</v>
      </c>
      <c r="R68" s="855"/>
      <c r="S68" s="855"/>
      <c r="T68" s="855"/>
      <c r="U68" s="855"/>
      <c r="V68" s="855">
        <v>2990</v>
      </c>
      <c r="W68" s="855"/>
      <c r="X68" s="855"/>
      <c r="Y68" s="855"/>
      <c r="Z68" s="855"/>
      <c r="AA68" s="855">
        <v>343</v>
      </c>
      <c r="AB68" s="855"/>
      <c r="AC68" s="855"/>
      <c r="AD68" s="855"/>
      <c r="AE68" s="855"/>
      <c r="AF68" s="855">
        <v>311</v>
      </c>
      <c r="AG68" s="855"/>
      <c r="AH68" s="855"/>
      <c r="AI68" s="855"/>
      <c r="AJ68" s="855"/>
      <c r="AK68" s="855">
        <v>16</v>
      </c>
      <c r="AL68" s="855"/>
      <c r="AM68" s="855"/>
      <c r="AN68" s="855"/>
      <c r="AO68" s="855"/>
      <c r="AP68" s="855">
        <v>1541</v>
      </c>
      <c r="AQ68" s="855"/>
      <c r="AR68" s="855"/>
      <c r="AS68" s="855"/>
      <c r="AT68" s="855"/>
      <c r="AU68" s="855">
        <v>438</v>
      </c>
      <c r="AV68" s="855"/>
      <c r="AW68" s="855"/>
      <c r="AX68" s="855"/>
      <c r="AY68" s="855"/>
      <c r="AZ68" s="856"/>
      <c r="BA68" s="856"/>
      <c r="BB68" s="856"/>
      <c r="BC68" s="856"/>
      <c r="BD68" s="857"/>
      <c r="BE68" s="218"/>
      <c r="BF68" s="218"/>
      <c r="BG68" s="218"/>
      <c r="BH68" s="218"/>
      <c r="BI68" s="218"/>
      <c r="BJ68" s="218"/>
      <c r="BK68" s="218"/>
      <c r="BL68" s="218"/>
      <c r="BM68" s="218"/>
      <c r="BN68" s="218"/>
      <c r="BO68" s="218"/>
      <c r="BP68" s="218"/>
      <c r="BQ68" s="215">
        <v>62</v>
      </c>
      <c r="BR68" s="220"/>
      <c r="BS68" s="852"/>
      <c r="BT68" s="853"/>
      <c r="BU68" s="853"/>
      <c r="BV68" s="853"/>
      <c r="BW68" s="853"/>
      <c r="BX68" s="853"/>
      <c r="BY68" s="853"/>
      <c r="BZ68" s="853"/>
      <c r="CA68" s="853"/>
      <c r="CB68" s="853"/>
      <c r="CC68" s="853"/>
      <c r="CD68" s="853"/>
      <c r="CE68" s="853"/>
      <c r="CF68" s="853"/>
      <c r="CG68" s="854"/>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199"/>
    </row>
    <row r="69" spans="1:131" s="200" customFormat="1" ht="26.25" customHeight="1" x14ac:dyDescent="0.15">
      <c r="A69" s="214">
        <v>2</v>
      </c>
      <c r="B69" s="862" t="s">
        <v>545</v>
      </c>
      <c r="C69" s="863"/>
      <c r="D69" s="863"/>
      <c r="E69" s="863"/>
      <c r="F69" s="863"/>
      <c r="G69" s="863"/>
      <c r="H69" s="863"/>
      <c r="I69" s="863"/>
      <c r="J69" s="863"/>
      <c r="K69" s="863"/>
      <c r="L69" s="863"/>
      <c r="M69" s="863"/>
      <c r="N69" s="863"/>
      <c r="O69" s="863"/>
      <c r="P69" s="864"/>
      <c r="Q69" s="865">
        <v>3</v>
      </c>
      <c r="R69" s="820"/>
      <c r="S69" s="820"/>
      <c r="T69" s="820"/>
      <c r="U69" s="820"/>
      <c r="V69" s="820">
        <v>3</v>
      </c>
      <c r="W69" s="820"/>
      <c r="X69" s="820"/>
      <c r="Y69" s="820"/>
      <c r="Z69" s="820"/>
      <c r="AA69" s="820">
        <v>0</v>
      </c>
      <c r="AB69" s="820"/>
      <c r="AC69" s="820"/>
      <c r="AD69" s="820"/>
      <c r="AE69" s="820"/>
      <c r="AF69" s="820">
        <v>0</v>
      </c>
      <c r="AG69" s="820"/>
      <c r="AH69" s="820"/>
      <c r="AI69" s="820"/>
      <c r="AJ69" s="820"/>
      <c r="AK69" s="820" t="s">
        <v>555</v>
      </c>
      <c r="AL69" s="820"/>
      <c r="AM69" s="820"/>
      <c r="AN69" s="820"/>
      <c r="AO69" s="820"/>
      <c r="AP69" s="820" t="s">
        <v>555</v>
      </c>
      <c r="AQ69" s="820"/>
      <c r="AR69" s="820"/>
      <c r="AS69" s="820"/>
      <c r="AT69" s="820"/>
      <c r="AU69" s="820" t="s">
        <v>560</v>
      </c>
      <c r="AV69" s="820"/>
      <c r="AW69" s="820"/>
      <c r="AX69" s="820"/>
      <c r="AY69" s="820"/>
      <c r="AZ69" s="866"/>
      <c r="BA69" s="866"/>
      <c r="BB69" s="866"/>
      <c r="BC69" s="866"/>
      <c r="BD69" s="867"/>
      <c r="BE69" s="218"/>
      <c r="BF69" s="218"/>
      <c r="BG69" s="218"/>
      <c r="BH69" s="218"/>
      <c r="BI69" s="218"/>
      <c r="BJ69" s="218"/>
      <c r="BK69" s="218"/>
      <c r="BL69" s="218"/>
      <c r="BM69" s="218"/>
      <c r="BN69" s="218"/>
      <c r="BO69" s="218"/>
      <c r="BP69" s="218"/>
      <c r="BQ69" s="215">
        <v>63</v>
      </c>
      <c r="BR69" s="220"/>
      <c r="BS69" s="852"/>
      <c r="BT69" s="853"/>
      <c r="BU69" s="853"/>
      <c r="BV69" s="853"/>
      <c r="BW69" s="853"/>
      <c r="BX69" s="853"/>
      <c r="BY69" s="853"/>
      <c r="BZ69" s="853"/>
      <c r="CA69" s="853"/>
      <c r="CB69" s="853"/>
      <c r="CC69" s="853"/>
      <c r="CD69" s="853"/>
      <c r="CE69" s="853"/>
      <c r="CF69" s="853"/>
      <c r="CG69" s="854"/>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199"/>
    </row>
    <row r="70" spans="1:131" s="200" customFormat="1" ht="26.25" customHeight="1" x14ac:dyDescent="0.15">
      <c r="A70" s="214">
        <v>3</v>
      </c>
      <c r="B70" s="862" t="s">
        <v>546</v>
      </c>
      <c r="C70" s="863"/>
      <c r="D70" s="863"/>
      <c r="E70" s="863"/>
      <c r="F70" s="863"/>
      <c r="G70" s="863"/>
      <c r="H70" s="863"/>
      <c r="I70" s="863"/>
      <c r="J70" s="863"/>
      <c r="K70" s="863"/>
      <c r="L70" s="863"/>
      <c r="M70" s="863"/>
      <c r="N70" s="863"/>
      <c r="O70" s="863"/>
      <c r="P70" s="864"/>
      <c r="Q70" s="865">
        <v>11014</v>
      </c>
      <c r="R70" s="820"/>
      <c r="S70" s="820"/>
      <c r="T70" s="820"/>
      <c r="U70" s="820"/>
      <c r="V70" s="820">
        <v>9060</v>
      </c>
      <c r="W70" s="820"/>
      <c r="X70" s="820"/>
      <c r="Y70" s="820"/>
      <c r="Z70" s="820"/>
      <c r="AA70" s="820">
        <v>1954</v>
      </c>
      <c r="AB70" s="820"/>
      <c r="AC70" s="820"/>
      <c r="AD70" s="820"/>
      <c r="AE70" s="820"/>
      <c r="AF70" s="820">
        <v>1954</v>
      </c>
      <c r="AG70" s="820"/>
      <c r="AH70" s="820"/>
      <c r="AI70" s="820"/>
      <c r="AJ70" s="820"/>
      <c r="AK70" s="820">
        <v>639</v>
      </c>
      <c r="AL70" s="820"/>
      <c r="AM70" s="820"/>
      <c r="AN70" s="820"/>
      <c r="AO70" s="820"/>
      <c r="AP70" s="820" t="s">
        <v>555</v>
      </c>
      <c r="AQ70" s="820"/>
      <c r="AR70" s="820"/>
      <c r="AS70" s="820"/>
      <c r="AT70" s="820"/>
      <c r="AU70" s="820" t="s">
        <v>559</v>
      </c>
      <c r="AV70" s="820"/>
      <c r="AW70" s="820"/>
      <c r="AX70" s="820"/>
      <c r="AY70" s="820"/>
      <c r="AZ70" s="866"/>
      <c r="BA70" s="866"/>
      <c r="BB70" s="866"/>
      <c r="BC70" s="866"/>
      <c r="BD70" s="867"/>
      <c r="BE70" s="218"/>
      <c r="BF70" s="218"/>
      <c r="BG70" s="218"/>
      <c r="BH70" s="218"/>
      <c r="BI70" s="218"/>
      <c r="BJ70" s="218"/>
      <c r="BK70" s="218"/>
      <c r="BL70" s="218"/>
      <c r="BM70" s="218"/>
      <c r="BN70" s="218"/>
      <c r="BO70" s="218"/>
      <c r="BP70" s="218"/>
      <c r="BQ70" s="215">
        <v>64</v>
      </c>
      <c r="BR70" s="220"/>
      <c r="BS70" s="852"/>
      <c r="BT70" s="853"/>
      <c r="BU70" s="853"/>
      <c r="BV70" s="853"/>
      <c r="BW70" s="853"/>
      <c r="BX70" s="853"/>
      <c r="BY70" s="853"/>
      <c r="BZ70" s="853"/>
      <c r="CA70" s="853"/>
      <c r="CB70" s="853"/>
      <c r="CC70" s="853"/>
      <c r="CD70" s="853"/>
      <c r="CE70" s="853"/>
      <c r="CF70" s="853"/>
      <c r="CG70" s="854"/>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199"/>
    </row>
    <row r="71" spans="1:131" s="200" customFormat="1" ht="26.25" customHeight="1" x14ac:dyDescent="0.15">
      <c r="A71" s="214">
        <v>4</v>
      </c>
      <c r="B71" s="862" t="s">
        <v>547</v>
      </c>
      <c r="C71" s="863"/>
      <c r="D71" s="863"/>
      <c r="E71" s="863"/>
      <c r="F71" s="863"/>
      <c r="G71" s="863"/>
      <c r="H71" s="863"/>
      <c r="I71" s="863"/>
      <c r="J71" s="863"/>
      <c r="K71" s="863"/>
      <c r="L71" s="863"/>
      <c r="M71" s="863"/>
      <c r="N71" s="863"/>
      <c r="O71" s="863"/>
      <c r="P71" s="864"/>
      <c r="Q71" s="865">
        <v>270</v>
      </c>
      <c r="R71" s="820"/>
      <c r="S71" s="820"/>
      <c r="T71" s="820"/>
      <c r="U71" s="820"/>
      <c r="V71" s="820">
        <v>262</v>
      </c>
      <c r="W71" s="820"/>
      <c r="X71" s="820"/>
      <c r="Y71" s="820"/>
      <c r="Z71" s="820"/>
      <c r="AA71" s="820">
        <v>8</v>
      </c>
      <c r="AB71" s="820"/>
      <c r="AC71" s="820"/>
      <c r="AD71" s="820"/>
      <c r="AE71" s="820"/>
      <c r="AF71" s="820">
        <v>8</v>
      </c>
      <c r="AG71" s="820"/>
      <c r="AH71" s="820"/>
      <c r="AI71" s="820"/>
      <c r="AJ71" s="820"/>
      <c r="AK71" s="820" t="s">
        <v>555</v>
      </c>
      <c r="AL71" s="820"/>
      <c r="AM71" s="820"/>
      <c r="AN71" s="820"/>
      <c r="AO71" s="820"/>
      <c r="AP71" s="820" t="s">
        <v>555</v>
      </c>
      <c r="AQ71" s="820"/>
      <c r="AR71" s="820"/>
      <c r="AS71" s="820"/>
      <c r="AT71" s="820"/>
      <c r="AU71" s="820" t="s">
        <v>560</v>
      </c>
      <c r="AV71" s="820"/>
      <c r="AW71" s="820"/>
      <c r="AX71" s="820"/>
      <c r="AY71" s="820"/>
      <c r="AZ71" s="866"/>
      <c r="BA71" s="866"/>
      <c r="BB71" s="866"/>
      <c r="BC71" s="866"/>
      <c r="BD71" s="867"/>
      <c r="BE71" s="218"/>
      <c r="BF71" s="218"/>
      <c r="BG71" s="218"/>
      <c r="BH71" s="218"/>
      <c r="BI71" s="218"/>
      <c r="BJ71" s="218"/>
      <c r="BK71" s="218"/>
      <c r="BL71" s="218"/>
      <c r="BM71" s="218"/>
      <c r="BN71" s="218"/>
      <c r="BO71" s="218"/>
      <c r="BP71" s="218"/>
      <c r="BQ71" s="215">
        <v>65</v>
      </c>
      <c r="BR71" s="220"/>
      <c r="BS71" s="852"/>
      <c r="BT71" s="853"/>
      <c r="BU71" s="853"/>
      <c r="BV71" s="853"/>
      <c r="BW71" s="853"/>
      <c r="BX71" s="853"/>
      <c r="BY71" s="853"/>
      <c r="BZ71" s="853"/>
      <c r="CA71" s="853"/>
      <c r="CB71" s="853"/>
      <c r="CC71" s="853"/>
      <c r="CD71" s="853"/>
      <c r="CE71" s="853"/>
      <c r="CF71" s="853"/>
      <c r="CG71" s="854"/>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199"/>
    </row>
    <row r="72" spans="1:131" s="200" customFormat="1" ht="26.25" customHeight="1" x14ac:dyDescent="0.15">
      <c r="A72" s="214">
        <v>5</v>
      </c>
      <c r="B72" s="862" t="s">
        <v>548</v>
      </c>
      <c r="C72" s="863"/>
      <c r="D72" s="863"/>
      <c r="E72" s="863"/>
      <c r="F72" s="863"/>
      <c r="G72" s="863"/>
      <c r="H72" s="863"/>
      <c r="I72" s="863"/>
      <c r="J72" s="863"/>
      <c r="K72" s="863"/>
      <c r="L72" s="863"/>
      <c r="M72" s="863"/>
      <c r="N72" s="863"/>
      <c r="O72" s="863"/>
      <c r="P72" s="864"/>
      <c r="Q72" s="865">
        <v>287515</v>
      </c>
      <c r="R72" s="820"/>
      <c r="S72" s="820"/>
      <c r="T72" s="820"/>
      <c r="U72" s="820"/>
      <c r="V72" s="820">
        <v>274140</v>
      </c>
      <c r="W72" s="820"/>
      <c r="X72" s="820"/>
      <c r="Y72" s="820"/>
      <c r="Z72" s="820"/>
      <c r="AA72" s="820">
        <v>13375</v>
      </c>
      <c r="AB72" s="820"/>
      <c r="AC72" s="820"/>
      <c r="AD72" s="820"/>
      <c r="AE72" s="820"/>
      <c r="AF72" s="820">
        <v>13375</v>
      </c>
      <c r="AG72" s="820"/>
      <c r="AH72" s="820"/>
      <c r="AI72" s="820"/>
      <c r="AJ72" s="820"/>
      <c r="AK72" s="820" t="s">
        <v>554</v>
      </c>
      <c r="AL72" s="820"/>
      <c r="AM72" s="820"/>
      <c r="AN72" s="820"/>
      <c r="AO72" s="820"/>
      <c r="AP72" s="820" t="s">
        <v>555</v>
      </c>
      <c r="AQ72" s="820"/>
      <c r="AR72" s="820"/>
      <c r="AS72" s="820"/>
      <c r="AT72" s="820"/>
      <c r="AU72" s="820" t="s">
        <v>560</v>
      </c>
      <c r="AV72" s="820"/>
      <c r="AW72" s="820"/>
      <c r="AX72" s="820"/>
      <c r="AY72" s="820"/>
      <c r="AZ72" s="866"/>
      <c r="BA72" s="866"/>
      <c r="BB72" s="866"/>
      <c r="BC72" s="866"/>
      <c r="BD72" s="867"/>
      <c r="BE72" s="218"/>
      <c r="BF72" s="218"/>
      <c r="BG72" s="218"/>
      <c r="BH72" s="218"/>
      <c r="BI72" s="218"/>
      <c r="BJ72" s="218"/>
      <c r="BK72" s="218"/>
      <c r="BL72" s="218"/>
      <c r="BM72" s="218"/>
      <c r="BN72" s="218"/>
      <c r="BO72" s="218"/>
      <c r="BP72" s="218"/>
      <c r="BQ72" s="215">
        <v>66</v>
      </c>
      <c r="BR72" s="220"/>
      <c r="BS72" s="852"/>
      <c r="BT72" s="853"/>
      <c r="BU72" s="853"/>
      <c r="BV72" s="853"/>
      <c r="BW72" s="853"/>
      <c r="BX72" s="853"/>
      <c r="BY72" s="853"/>
      <c r="BZ72" s="853"/>
      <c r="CA72" s="853"/>
      <c r="CB72" s="853"/>
      <c r="CC72" s="853"/>
      <c r="CD72" s="853"/>
      <c r="CE72" s="853"/>
      <c r="CF72" s="853"/>
      <c r="CG72" s="854"/>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199"/>
    </row>
    <row r="73" spans="1:131" s="200" customFormat="1" ht="26.25" customHeight="1" x14ac:dyDescent="0.15">
      <c r="A73" s="214">
        <v>6</v>
      </c>
      <c r="B73" s="862" t="s">
        <v>553</v>
      </c>
      <c r="C73" s="863"/>
      <c r="D73" s="863"/>
      <c r="E73" s="863"/>
      <c r="F73" s="863"/>
      <c r="G73" s="863"/>
      <c r="H73" s="863"/>
      <c r="I73" s="863"/>
      <c r="J73" s="863"/>
      <c r="K73" s="863"/>
      <c r="L73" s="863"/>
      <c r="M73" s="863"/>
      <c r="N73" s="863"/>
      <c r="O73" s="863"/>
      <c r="P73" s="864"/>
      <c r="Q73" s="865">
        <v>1096</v>
      </c>
      <c r="R73" s="820"/>
      <c r="S73" s="820"/>
      <c r="T73" s="820"/>
      <c r="U73" s="820"/>
      <c r="V73" s="820">
        <v>1080</v>
      </c>
      <c r="W73" s="820"/>
      <c r="X73" s="820"/>
      <c r="Y73" s="820"/>
      <c r="Z73" s="820"/>
      <c r="AA73" s="820">
        <v>15</v>
      </c>
      <c r="AB73" s="820"/>
      <c r="AC73" s="820"/>
      <c r="AD73" s="820"/>
      <c r="AE73" s="820"/>
      <c r="AF73" s="820" t="s">
        <v>554</v>
      </c>
      <c r="AG73" s="820"/>
      <c r="AH73" s="820"/>
      <c r="AI73" s="820"/>
      <c r="AJ73" s="820"/>
      <c r="AK73" s="820" t="s">
        <v>555</v>
      </c>
      <c r="AL73" s="820"/>
      <c r="AM73" s="820"/>
      <c r="AN73" s="820"/>
      <c r="AO73" s="820"/>
      <c r="AP73" s="820">
        <v>3250</v>
      </c>
      <c r="AQ73" s="820"/>
      <c r="AR73" s="820"/>
      <c r="AS73" s="820"/>
      <c r="AT73" s="820"/>
      <c r="AU73" s="820" t="s">
        <v>560</v>
      </c>
      <c r="AV73" s="820"/>
      <c r="AW73" s="820"/>
      <c r="AX73" s="820"/>
      <c r="AY73" s="820"/>
      <c r="AZ73" s="866" t="s">
        <v>557</v>
      </c>
      <c r="BA73" s="866"/>
      <c r="BB73" s="866"/>
      <c r="BC73" s="866"/>
      <c r="BD73" s="867"/>
      <c r="BE73" s="218"/>
      <c r="BF73" s="218"/>
      <c r="BG73" s="218"/>
      <c r="BH73" s="218"/>
      <c r="BI73" s="218"/>
      <c r="BJ73" s="218"/>
      <c r="BK73" s="218"/>
      <c r="BL73" s="218"/>
      <c r="BM73" s="218"/>
      <c r="BN73" s="218"/>
      <c r="BO73" s="218"/>
      <c r="BP73" s="218"/>
      <c r="BQ73" s="215">
        <v>67</v>
      </c>
      <c r="BR73" s="220"/>
      <c r="BS73" s="852"/>
      <c r="BT73" s="853"/>
      <c r="BU73" s="853"/>
      <c r="BV73" s="853"/>
      <c r="BW73" s="853"/>
      <c r="BX73" s="853"/>
      <c r="BY73" s="853"/>
      <c r="BZ73" s="853"/>
      <c r="CA73" s="853"/>
      <c r="CB73" s="853"/>
      <c r="CC73" s="853"/>
      <c r="CD73" s="853"/>
      <c r="CE73" s="853"/>
      <c r="CF73" s="853"/>
      <c r="CG73" s="854"/>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199"/>
    </row>
    <row r="74" spans="1:131" s="200" customFormat="1" ht="26.25" customHeight="1" x14ac:dyDescent="0.15">
      <c r="A74" s="214">
        <v>7</v>
      </c>
      <c r="B74" s="862"/>
      <c r="C74" s="863"/>
      <c r="D74" s="863"/>
      <c r="E74" s="863"/>
      <c r="F74" s="863"/>
      <c r="G74" s="863"/>
      <c r="H74" s="863"/>
      <c r="I74" s="863"/>
      <c r="J74" s="863"/>
      <c r="K74" s="863"/>
      <c r="L74" s="863"/>
      <c r="M74" s="863"/>
      <c r="N74" s="863"/>
      <c r="O74" s="863"/>
      <c r="P74" s="864"/>
      <c r="Q74" s="865"/>
      <c r="R74" s="820"/>
      <c r="S74" s="820"/>
      <c r="T74" s="820"/>
      <c r="U74" s="820"/>
      <c r="V74" s="820"/>
      <c r="W74" s="820"/>
      <c r="X74" s="820"/>
      <c r="Y74" s="820"/>
      <c r="Z74" s="820"/>
      <c r="AA74" s="820"/>
      <c r="AB74" s="820"/>
      <c r="AC74" s="820"/>
      <c r="AD74" s="820"/>
      <c r="AE74" s="820"/>
      <c r="AF74" s="820"/>
      <c r="AG74" s="820"/>
      <c r="AH74" s="820"/>
      <c r="AI74" s="820"/>
      <c r="AJ74" s="820"/>
      <c r="AK74" s="820"/>
      <c r="AL74" s="820"/>
      <c r="AM74" s="820"/>
      <c r="AN74" s="820"/>
      <c r="AO74" s="820"/>
      <c r="AP74" s="820"/>
      <c r="AQ74" s="820"/>
      <c r="AR74" s="820"/>
      <c r="AS74" s="820"/>
      <c r="AT74" s="820"/>
      <c r="AU74" s="820"/>
      <c r="AV74" s="820"/>
      <c r="AW74" s="820"/>
      <c r="AX74" s="820"/>
      <c r="AY74" s="820"/>
      <c r="AZ74" s="866"/>
      <c r="BA74" s="866"/>
      <c r="BB74" s="866"/>
      <c r="BC74" s="866"/>
      <c r="BD74" s="867"/>
      <c r="BE74" s="218"/>
      <c r="BF74" s="218"/>
      <c r="BG74" s="218"/>
      <c r="BH74" s="218"/>
      <c r="BI74" s="218"/>
      <c r="BJ74" s="218"/>
      <c r="BK74" s="218"/>
      <c r="BL74" s="218"/>
      <c r="BM74" s="218"/>
      <c r="BN74" s="218"/>
      <c r="BO74" s="218"/>
      <c r="BP74" s="218"/>
      <c r="BQ74" s="215">
        <v>68</v>
      </c>
      <c r="BR74" s="220"/>
      <c r="BS74" s="852"/>
      <c r="BT74" s="853"/>
      <c r="BU74" s="853"/>
      <c r="BV74" s="853"/>
      <c r="BW74" s="853"/>
      <c r="BX74" s="853"/>
      <c r="BY74" s="853"/>
      <c r="BZ74" s="853"/>
      <c r="CA74" s="853"/>
      <c r="CB74" s="853"/>
      <c r="CC74" s="853"/>
      <c r="CD74" s="853"/>
      <c r="CE74" s="853"/>
      <c r="CF74" s="853"/>
      <c r="CG74" s="854"/>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199"/>
    </row>
    <row r="75" spans="1:131" s="200" customFormat="1" ht="26.25" customHeight="1" x14ac:dyDescent="0.15">
      <c r="A75" s="214">
        <v>8</v>
      </c>
      <c r="B75" s="862"/>
      <c r="C75" s="863"/>
      <c r="D75" s="863"/>
      <c r="E75" s="863"/>
      <c r="F75" s="863"/>
      <c r="G75" s="863"/>
      <c r="H75" s="863"/>
      <c r="I75" s="863"/>
      <c r="J75" s="863"/>
      <c r="K75" s="863"/>
      <c r="L75" s="863"/>
      <c r="M75" s="863"/>
      <c r="N75" s="863"/>
      <c r="O75" s="863"/>
      <c r="P75" s="864"/>
      <c r="Q75" s="868"/>
      <c r="R75" s="869"/>
      <c r="S75" s="869"/>
      <c r="T75" s="869"/>
      <c r="U75" s="819"/>
      <c r="V75" s="870"/>
      <c r="W75" s="869"/>
      <c r="X75" s="869"/>
      <c r="Y75" s="869"/>
      <c r="Z75" s="819"/>
      <c r="AA75" s="870"/>
      <c r="AB75" s="869"/>
      <c r="AC75" s="869"/>
      <c r="AD75" s="869"/>
      <c r="AE75" s="819"/>
      <c r="AF75" s="870"/>
      <c r="AG75" s="869"/>
      <c r="AH75" s="869"/>
      <c r="AI75" s="869"/>
      <c r="AJ75" s="819"/>
      <c r="AK75" s="870"/>
      <c r="AL75" s="869"/>
      <c r="AM75" s="869"/>
      <c r="AN75" s="869"/>
      <c r="AO75" s="819"/>
      <c r="AP75" s="870"/>
      <c r="AQ75" s="869"/>
      <c r="AR75" s="869"/>
      <c r="AS75" s="869"/>
      <c r="AT75" s="819"/>
      <c r="AU75" s="870"/>
      <c r="AV75" s="869"/>
      <c r="AW75" s="869"/>
      <c r="AX75" s="869"/>
      <c r="AY75" s="819"/>
      <c r="AZ75" s="866"/>
      <c r="BA75" s="866"/>
      <c r="BB75" s="866"/>
      <c r="BC75" s="866"/>
      <c r="BD75" s="867"/>
      <c r="BE75" s="218"/>
      <c r="BF75" s="218"/>
      <c r="BG75" s="218"/>
      <c r="BH75" s="218"/>
      <c r="BI75" s="218"/>
      <c r="BJ75" s="218"/>
      <c r="BK75" s="218"/>
      <c r="BL75" s="218"/>
      <c r="BM75" s="218"/>
      <c r="BN75" s="218"/>
      <c r="BO75" s="218"/>
      <c r="BP75" s="218"/>
      <c r="BQ75" s="215">
        <v>69</v>
      </c>
      <c r="BR75" s="220"/>
      <c r="BS75" s="852"/>
      <c r="BT75" s="853"/>
      <c r="BU75" s="853"/>
      <c r="BV75" s="853"/>
      <c r="BW75" s="853"/>
      <c r="BX75" s="853"/>
      <c r="BY75" s="853"/>
      <c r="BZ75" s="853"/>
      <c r="CA75" s="853"/>
      <c r="CB75" s="853"/>
      <c r="CC75" s="853"/>
      <c r="CD75" s="853"/>
      <c r="CE75" s="853"/>
      <c r="CF75" s="853"/>
      <c r="CG75" s="854"/>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199"/>
    </row>
    <row r="76" spans="1:131" s="200" customFormat="1" ht="26.25" customHeight="1" x14ac:dyDescent="0.15">
      <c r="A76" s="214">
        <v>9</v>
      </c>
      <c r="B76" s="862"/>
      <c r="C76" s="863"/>
      <c r="D76" s="863"/>
      <c r="E76" s="863"/>
      <c r="F76" s="863"/>
      <c r="G76" s="863"/>
      <c r="H76" s="863"/>
      <c r="I76" s="863"/>
      <c r="J76" s="863"/>
      <c r="K76" s="863"/>
      <c r="L76" s="863"/>
      <c r="M76" s="863"/>
      <c r="N76" s="863"/>
      <c r="O76" s="863"/>
      <c r="P76" s="864"/>
      <c r="Q76" s="868"/>
      <c r="R76" s="869"/>
      <c r="S76" s="869"/>
      <c r="T76" s="869"/>
      <c r="U76" s="819"/>
      <c r="V76" s="870"/>
      <c r="W76" s="869"/>
      <c r="X76" s="869"/>
      <c r="Y76" s="869"/>
      <c r="Z76" s="819"/>
      <c r="AA76" s="870"/>
      <c r="AB76" s="869"/>
      <c r="AC76" s="869"/>
      <c r="AD76" s="869"/>
      <c r="AE76" s="819"/>
      <c r="AF76" s="870"/>
      <c r="AG76" s="869"/>
      <c r="AH76" s="869"/>
      <c r="AI76" s="869"/>
      <c r="AJ76" s="819"/>
      <c r="AK76" s="870"/>
      <c r="AL76" s="869"/>
      <c r="AM76" s="869"/>
      <c r="AN76" s="869"/>
      <c r="AO76" s="819"/>
      <c r="AP76" s="870"/>
      <c r="AQ76" s="869"/>
      <c r="AR76" s="869"/>
      <c r="AS76" s="869"/>
      <c r="AT76" s="819"/>
      <c r="AU76" s="870"/>
      <c r="AV76" s="869"/>
      <c r="AW76" s="869"/>
      <c r="AX76" s="869"/>
      <c r="AY76" s="819"/>
      <c r="AZ76" s="866"/>
      <c r="BA76" s="866"/>
      <c r="BB76" s="866"/>
      <c r="BC76" s="866"/>
      <c r="BD76" s="867"/>
      <c r="BE76" s="218"/>
      <c r="BF76" s="218"/>
      <c r="BG76" s="218"/>
      <c r="BH76" s="218"/>
      <c r="BI76" s="218"/>
      <c r="BJ76" s="218"/>
      <c r="BK76" s="218"/>
      <c r="BL76" s="218"/>
      <c r="BM76" s="218"/>
      <c r="BN76" s="218"/>
      <c r="BO76" s="218"/>
      <c r="BP76" s="218"/>
      <c r="BQ76" s="215">
        <v>70</v>
      </c>
      <c r="BR76" s="220"/>
      <c r="BS76" s="852"/>
      <c r="BT76" s="853"/>
      <c r="BU76" s="853"/>
      <c r="BV76" s="853"/>
      <c r="BW76" s="853"/>
      <c r="BX76" s="853"/>
      <c r="BY76" s="853"/>
      <c r="BZ76" s="853"/>
      <c r="CA76" s="853"/>
      <c r="CB76" s="853"/>
      <c r="CC76" s="853"/>
      <c r="CD76" s="853"/>
      <c r="CE76" s="853"/>
      <c r="CF76" s="853"/>
      <c r="CG76" s="854"/>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199"/>
    </row>
    <row r="77" spans="1:131" s="200" customFormat="1" ht="26.25" customHeight="1" x14ac:dyDescent="0.15">
      <c r="A77" s="214">
        <v>10</v>
      </c>
      <c r="B77" s="862"/>
      <c r="C77" s="863"/>
      <c r="D77" s="863"/>
      <c r="E77" s="863"/>
      <c r="F77" s="863"/>
      <c r="G77" s="863"/>
      <c r="H77" s="863"/>
      <c r="I77" s="863"/>
      <c r="J77" s="863"/>
      <c r="K77" s="863"/>
      <c r="L77" s="863"/>
      <c r="M77" s="863"/>
      <c r="N77" s="863"/>
      <c r="O77" s="863"/>
      <c r="P77" s="864"/>
      <c r="Q77" s="868"/>
      <c r="R77" s="869"/>
      <c r="S77" s="869"/>
      <c r="T77" s="869"/>
      <c r="U77" s="819"/>
      <c r="V77" s="870"/>
      <c r="W77" s="869"/>
      <c r="X77" s="869"/>
      <c r="Y77" s="869"/>
      <c r="Z77" s="819"/>
      <c r="AA77" s="870"/>
      <c r="AB77" s="869"/>
      <c r="AC77" s="869"/>
      <c r="AD77" s="869"/>
      <c r="AE77" s="819"/>
      <c r="AF77" s="870"/>
      <c r="AG77" s="869"/>
      <c r="AH77" s="869"/>
      <c r="AI77" s="869"/>
      <c r="AJ77" s="819"/>
      <c r="AK77" s="870"/>
      <c r="AL77" s="869"/>
      <c r="AM77" s="869"/>
      <c r="AN77" s="869"/>
      <c r="AO77" s="819"/>
      <c r="AP77" s="870"/>
      <c r="AQ77" s="869"/>
      <c r="AR77" s="869"/>
      <c r="AS77" s="869"/>
      <c r="AT77" s="819"/>
      <c r="AU77" s="870"/>
      <c r="AV77" s="869"/>
      <c r="AW77" s="869"/>
      <c r="AX77" s="869"/>
      <c r="AY77" s="819"/>
      <c r="AZ77" s="866"/>
      <c r="BA77" s="866"/>
      <c r="BB77" s="866"/>
      <c r="BC77" s="866"/>
      <c r="BD77" s="867"/>
      <c r="BE77" s="218"/>
      <c r="BF77" s="218"/>
      <c r="BG77" s="218"/>
      <c r="BH77" s="218"/>
      <c r="BI77" s="218"/>
      <c r="BJ77" s="218"/>
      <c r="BK77" s="218"/>
      <c r="BL77" s="218"/>
      <c r="BM77" s="218"/>
      <c r="BN77" s="218"/>
      <c r="BO77" s="218"/>
      <c r="BP77" s="218"/>
      <c r="BQ77" s="215">
        <v>71</v>
      </c>
      <c r="BR77" s="220"/>
      <c r="BS77" s="852"/>
      <c r="BT77" s="853"/>
      <c r="BU77" s="853"/>
      <c r="BV77" s="853"/>
      <c r="BW77" s="853"/>
      <c r="BX77" s="853"/>
      <c r="BY77" s="853"/>
      <c r="BZ77" s="853"/>
      <c r="CA77" s="853"/>
      <c r="CB77" s="853"/>
      <c r="CC77" s="853"/>
      <c r="CD77" s="853"/>
      <c r="CE77" s="853"/>
      <c r="CF77" s="853"/>
      <c r="CG77" s="854"/>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199"/>
    </row>
    <row r="78" spans="1:131" s="200" customFormat="1" ht="26.25" customHeight="1" x14ac:dyDescent="0.15">
      <c r="A78" s="214">
        <v>11</v>
      </c>
      <c r="B78" s="862"/>
      <c r="C78" s="863"/>
      <c r="D78" s="863"/>
      <c r="E78" s="863"/>
      <c r="F78" s="863"/>
      <c r="G78" s="863"/>
      <c r="H78" s="863"/>
      <c r="I78" s="863"/>
      <c r="J78" s="863"/>
      <c r="K78" s="863"/>
      <c r="L78" s="863"/>
      <c r="M78" s="863"/>
      <c r="N78" s="863"/>
      <c r="O78" s="863"/>
      <c r="P78" s="864"/>
      <c r="Q78" s="865"/>
      <c r="R78" s="820"/>
      <c r="S78" s="820"/>
      <c r="T78" s="820"/>
      <c r="U78" s="820"/>
      <c r="V78" s="820"/>
      <c r="W78" s="820"/>
      <c r="X78" s="820"/>
      <c r="Y78" s="820"/>
      <c r="Z78" s="820"/>
      <c r="AA78" s="820"/>
      <c r="AB78" s="820"/>
      <c r="AC78" s="820"/>
      <c r="AD78" s="820"/>
      <c r="AE78" s="820"/>
      <c r="AF78" s="820"/>
      <c r="AG78" s="820"/>
      <c r="AH78" s="820"/>
      <c r="AI78" s="820"/>
      <c r="AJ78" s="820"/>
      <c r="AK78" s="820"/>
      <c r="AL78" s="820"/>
      <c r="AM78" s="820"/>
      <c r="AN78" s="820"/>
      <c r="AO78" s="820"/>
      <c r="AP78" s="820"/>
      <c r="AQ78" s="820"/>
      <c r="AR78" s="820"/>
      <c r="AS78" s="820"/>
      <c r="AT78" s="820"/>
      <c r="AU78" s="820"/>
      <c r="AV78" s="820"/>
      <c r="AW78" s="820"/>
      <c r="AX78" s="820"/>
      <c r="AY78" s="820"/>
      <c r="AZ78" s="866"/>
      <c r="BA78" s="866"/>
      <c r="BB78" s="866"/>
      <c r="BC78" s="866"/>
      <c r="BD78" s="867"/>
      <c r="BE78" s="218"/>
      <c r="BF78" s="218"/>
      <c r="BG78" s="218"/>
      <c r="BH78" s="218"/>
      <c r="BI78" s="218"/>
      <c r="BJ78" s="221"/>
      <c r="BK78" s="221"/>
      <c r="BL78" s="221"/>
      <c r="BM78" s="221"/>
      <c r="BN78" s="221"/>
      <c r="BO78" s="218"/>
      <c r="BP78" s="218"/>
      <c r="BQ78" s="215">
        <v>72</v>
      </c>
      <c r="BR78" s="220"/>
      <c r="BS78" s="852"/>
      <c r="BT78" s="853"/>
      <c r="BU78" s="853"/>
      <c r="BV78" s="853"/>
      <c r="BW78" s="853"/>
      <c r="BX78" s="853"/>
      <c r="BY78" s="853"/>
      <c r="BZ78" s="853"/>
      <c r="CA78" s="853"/>
      <c r="CB78" s="853"/>
      <c r="CC78" s="853"/>
      <c r="CD78" s="853"/>
      <c r="CE78" s="853"/>
      <c r="CF78" s="853"/>
      <c r="CG78" s="854"/>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199"/>
    </row>
    <row r="79" spans="1:131" s="200" customFormat="1" ht="26.25" customHeight="1" x14ac:dyDescent="0.15">
      <c r="A79" s="214">
        <v>12</v>
      </c>
      <c r="B79" s="862"/>
      <c r="C79" s="863"/>
      <c r="D79" s="863"/>
      <c r="E79" s="863"/>
      <c r="F79" s="863"/>
      <c r="G79" s="863"/>
      <c r="H79" s="863"/>
      <c r="I79" s="863"/>
      <c r="J79" s="863"/>
      <c r="K79" s="863"/>
      <c r="L79" s="863"/>
      <c r="M79" s="863"/>
      <c r="N79" s="863"/>
      <c r="O79" s="863"/>
      <c r="P79" s="864"/>
      <c r="Q79" s="865"/>
      <c r="R79" s="820"/>
      <c r="S79" s="820"/>
      <c r="T79" s="820"/>
      <c r="U79" s="820"/>
      <c r="V79" s="820"/>
      <c r="W79" s="820"/>
      <c r="X79" s="820"/>
      <c r="Y79" s="820"/>
      <c r="Z79" s="820"/>
      <c r="AA79" s="820"/>
      <c r="AB79" s="820"/>
      <c r="AC79" s="820"/>
      <c r="AD79" s="820"/>
      <c r="AE79" s="820"/>
      <c r="AF79" s="820"/>
      <c r="AG79" s="820"/>
      <c r="AH79" s="820"/>
      <c r="AI79" s="820"/>
      <c r="AJ79" s="820"/>
      <c r="AK79" s="820"/>
      <c r="AL79" s="820"/>
      <c r="AM79" s="820"/>
      <c r="AN79" s="820"/>
      <c r="AO79" s="820"/>
      <c r="AP79" s="820"/>
      <c r="AQ79" s="820"/>
      <c r="AR79" s="820"/>
      <c r="AS79" s="820"/>
      <c r="AT79" s="820"/>
      <c r="AU79" s="820"/>
      <c r="AV79" s="820"/>
      <c r="AW79" s="820"/>
      <c r="AX79" s="820"/>
      <c r="AY79" s="820"/>
      <c r="AZ79" s="866"/>
      <c r="BA79" s="866"/>
      <c r="BB79" s="866"/>
      <c r="BC79" s="866"/>
      <c r="BD79" s="867"/>
      <c r="BE79" s="218"/>
      <c r="BF79" s="218"/>
      <c r="BG79" s="218"/>
      <c r="BH79" s="218"/>
      <c r="BI79" s="218"/>
      <c r="BJ79" s="221"/>
      <c r="BK79" s="221"/>
      <c r="BL79" s="221"/>
      <c r="BM79" s="221"/>
      <c r="BN79" s="221"/>
      <c r="BO79" s="218"/>
      <c r="BP79" s="218"/>
      <c r="BQ79" s="215">
        <v>73</v>
      </c>
      <c r="BR79" s="220"/>
      <c r="BS79" s="852"/>
      <c r="BT79" s="853"/>
      <c r="BU79" s="853"/>
      <c r="BV79" s="853"/>
      <c r="BW79" s="853"/>
      <c r="BX79" s="853"/>
      <c r="BY79" s="853"/>
      <c r="BZ79" s="853"/>
      <c r="CA79" s="853"/>
      <c r="CB79" s="853"/>
      <c r="CC79" s="853"/>
      <c r="CD79" s="853"/>
      <c r="CE79" s="853"/>
      <c r="CF79" s="853"/>
      <c r="CG79" s="854"/>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199"/>
    </row>
    <row r="80" spans="1:131" s="200" customFormat="1" ht="26.25" customHeight="1" x14ac:dyDescent="0.15">
      <c r="A80" s="214">
        <v>13</v>
      </c>
      <c r="B80" s="862"/>
      <c r="C80" s="863"/>
      <c r="D80" s="863"/>
      <c r="E80" s="863"/>
      <c r="F80" s="863"/>
      <c r="G80" s="863"/>
      <c r="H80" s="863"/>
      <c r="I80" s="863"/>
      <c r="J80" s="863"/>
      <c r="K80" s="863"/>
      <c r="L80" s="863"/>
      <c r="M80" s="863"/>
      <c r="N80" s="863"/>
      <c r="O80" s="863"/>
      <c r="P80" s="864"/>
      <c r="Q80" s="865"/>
      <c r="R80" s="820"/>
      <c r="S80" s="820"/>
      <c r="T80" s="820"/>
      <c r="U80" s="820"/>
      <c r="V80" s="820"/>
      <c r="W80" s="820"/>
      <c r="X80" s="820"/>
      <c r="Y80" s="820"/>
      <c r="Z80" s="820"/>
      <c r="AA80" s="820"/>
      <c r="AB80" s="820"/>
      <c r="AC80" s="820"/>
      <c r="AD80" s="820"/>
      <c r="AE80" s="820"/>
      <c r="AF80" s="820"/>
      <c r="AG80" s="820"/>
      <c r="AH80" s="820"/>
      <c r="AI80" s="820"/>
      <c r="AJ80" s="820"/>
      <c r="AK80" s="820"/>
      <c r="AL80" s="820"/>
      <c r="AM80" s="820"/>
      <c r="AN80" s="820"/>
      <c r="AO80" s="820"/>
      <c r="AP80" s="820"/>
      <c r="AQ80" s="820"/>
      <c r="AR80" s="820"/>
      <c r="AS80" s="820"/>
      <c r="AT80" s="820"/>
      <c r="AU80" s="820"/>
      <c r="AV80" s="820"/>
      <c r="AW80" s="820"/>
      <c r="AX80" s="820"/>
      <c r="AY80" s="820"/>
      <c r="AZ80" s="866"/>
      <c r="BA80" s="866"/>
      <c r="BB80" s="866"/>
      <c r="BC80" s="866"/>
      <c r="BD80" s="867"/>
      <c r="BE80" s="218"/>
      <c r="BF80" s="218"/>
      <c r="BG80" s="218"/>
      <c r="BH80" s="218"/>
      <c r="BI80" s="218"/>
      <c r="BJ80" s="218"/>
      <c r="BK80" s="218"/>
      <c r="BL80" s="218"/>
      <c r="BM80" s="218"/>
      <c r="BN80" s="218"/>
      <c r="BO80" s="218"/>
      <c r="BP80" s="218"/>
      <c r="BQ80" s="215">
        <v>74</v>
      </c>
      <c r="BR80" s="220"/>
      <c r="BS80" s="852"/>
      <c r="BT80" s="853"/>
      <c r="BU80" s="853"/>
      <c r="BV80" s="853"/>
      <c r="BW80" s="853"/>
      <c r="BX80" s="853"/>
      <c r="BY80" s="853"/>
      <c r="BZ80" s="853"/>
      <c r="CA80" s="853"/>
      <c r="CB80" s="853"/>
      <c r="CC80" s="853"/>
      <c r="CD80" s="853"/>
      <c r="CE80" s="853"/>
      <c r="CF80" s="853"/>
      <c r="CG80" s="854"/>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199"/>
    </row>
    <row r="81" spans="1:131" s="200" customFormat="1" ht="26.25" customHeight="1" x14ac:dyDescent="0.15">
      <c r="A81" s="214">
        <v>14</v>
      </c>
      <c r="B81" s="862"/>
      <c r="C81" s="863"/>
      <c r="D81" s="863"/>
      <c r="E81" s="863"/>
      <c r="F81" s="863"/>
      <c r="G81" s="863"/>
      <c r="H81" s="863"/>
      <c r="I81" s="863"/>
      <c r="J81" s="863"/>
      <c r="K81" s="863"/>
      <c r="L81" s="863"/>
      <c r="M81" s="863"/>
      <c r="N81" s="863"/>
      <c r="O81" s="863"/>
      <c r="P81" s="864"/>
      <c r="Q81" s="865"/>
      <c r="R81" s="820"/>
      <c r="S81" s="820"/>
      <c r="T81" s="820"/>
      <c r="U81" s="820"/>
      <c r="V81" s="820"/>
      <c r="W81" s="820"/>
      <c r="X81" s="820"/>
      <c r="Y81" s="820"/>
      <c r="Z81" s="820"/>
      <c r="AA81" s="820"/>
      <c r="AB81" s="820"/>
      <c r="AC81" s="820"/>
      <c r="AD81" s="820"/>
      <c r="AE81" s="820"/>
      <c r="AF81" s="820"/>
      <c r="AG81" s="820"/>
      <c r="AH81" s="820"/>
      <c r="AI81" s="820"/>
      <c r="AJ81" s="820"/>
      <c r="AK81" s="820"/>
      <c r="AL81" s="820"/>
      <c r="AM81" s="820"/>
      <c r="AN81" s="820"/>
      <c r="AO81" s="820"/>
      <c r="AP81" s="820"/>
      <c r="AQ81" s="820"/>
      <c r="AR81" s="820"/>
      <c r="AS81" s="820"/>
      <c r="AT81" s="820"/>
      <c r="AU81" s="820"/>
      <c r="AV81" s="820"/>
      <c r="AW81" s="820"/>
      <c r="AX81" s="820"/>
      <c r="AY81" s="820"/>
      <c r="AZ81" s="866"/>
      <c r="BA81" s="866"/>
      <c r="BB81" s="866"/>
      <c r="BC81" s="866"/>
      <c r="BD81" s="867"/>
      <c r="BE81" s="218"/>
      <c r="BF81" s="218"/>
      <c r="BG81" s="218"/>
      <c r="BH81" s="218"/>
      <c r="BI81" s="218"/>
      <c r="BJ81" s="218"/>
      <c r="BK81" s="218"/>
      <c r="BL81" s="218"/>
      <c r="BM81" s="218"/>
      <c r="BN81" s="218"/>
      <c r="BO81" s="218"/>
      <c r="BP81" s="218"/>
      <c r="BQ81" s="215">
        <v>75</v>
      </c>
      <c r="BR81" s="220"/>
      <c r="BS81" s="852"/>
      <c r="BT81" s="853"/>
      <c r="BU81" s="853"/>
      <c r="BV81" s="853"/>
      <c r="BW81" s="853"/>
      <c r="BX81" s="853"/>
      <c r="BY81" s="853"/>
      <c r="BZ81" s="853"/>
      <c r="CA81" s="853"/>
      <c r="CB81" s="853"/>
      <c r="CC81" s="853"/>
      <c r="CD81" s="853"/>
      <c r="CE81" s="853"/>
      <c r="CF81" s="853"/>
      <c r="CG81" s="854"/>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199"/>
    </row>
    <row r="82" spans="1:131" s="200" customFormat="1" ht="26.25" customHeight="1" x14ac:dyDescent="0.15">
      <c r="A82" s="214">
        <v>15</v>
      </c>
      <c r="B82" s="862"/>
      <c r="C82" s="863"/>
      <c r="D82" s="863"/>
      <c r="E82" s="863"/>
      <c r="F82" s="863"/>
      <c r="G82" s="863"/>
      <c r="H82" s="863"/>
      <c r="I82" s="863"/>
      <c r="J82" s="863"/>
      <c r="K82" s="863"/>
      <c r="L82" s="863"/>
      <c r="M82" s="863"/>
      <c r="N82" s="863"/>
      <c r="O82" s="863"/>
      <c r="P82" s="864"/>
      <c r="Q82" s="865"/>
      <c r="R82" s="820"/>
      <c r="S82" s="820"/>
      <c r="T82" s="820"/>
      <c r="U82" s="820"/>
      <c r="V82" s="820"/>
      <c r="W82" s="820"/>
      <c r="X82" s="820"/>
      <c r="Y82" s="820"/>
      <c r="Z82" s="820"/>
      <c r="AA82" s="820"/>
      <c r="AB82" s="820"/>
      <c r="AC82" s="820"/>
      <c r="AD82" s="820"/>
      <c r="AE82" s="820"/>
      <c r="AF82" s="820"/>
      <c r="AG82" s="820"/>
      <c r="AH82" s="820"/>
      <c r="AI82" s="820"/>
      <c r="AJ82" s="820"/>
      <c r="AK82" s="820"/>
      <c r="AL82" s="820"/>
      <c r="AM82" s="820"/>
      <c r="AN82" s="820"/>
      <c r="AO82" s="820"/>
      <c r="AP82" s="820"/>
      <c r="AQ82" s="820"/>
      <c r="AR82" s="820"/>
      <c r="AS82" s="820"/>
      <c r="AT82" s="820"/>
      <c r="AU82" s="820"/>
      <c r="AV82" s="820"/>
      <c r="AW82" s="820"/>
      <c r="AX82" s="820"/>
      <c r="AY82" s="820"/>
      <c r="AZ82" s="866"/>
      <c r="BA82" s="866"/>
      <c r="BB82" s="866"/>
      <c r="BC82" s="866"/>
      <c r="BD82" s="867"/>
      <c r="BE82" s="218"/>
      <c r="BF82" s="218"/>
      <c r="BG82" s="218"/>
      <c r="BH82" s="218"/>
      <c r="BI82" s="218"/>
      <c r="BJ82" s="218"/>
      <c r="BK82" s="218"/>
      <c r="BL82" s="218"/>
      <c r="BM82" s="218"/>
      <c r="BN82" s="218"/>
      <c r="BO82" s="218"/>
      <c r="BP82" s="218"/>
      <c r="BQ82" s="215">
        <v>76</v>
      </c>
      <c r="BR82" s="220"/>
      <c r="BS82" s="852"/>
      <c r="BT82" s="853"/>
      <c r="BU82" s="853"/>
      <c r="BV82" s="853"/>
      <c r="BW82" s="853"/>
      <c r="BX82" s="853"/>
      <c r="BY82" s="853"/>
      <c r="BZ82" s="853"/>
      <c r="CA82" s="853"/>
      <c r="CB82" s="853"/>
      <c r="CC82" s="853"/>
      <c r="CD82" s="853"/>
      <c r="CE82" s="853"/>
      <c r="CF82" s="853"/>
      <c r="CG82" s="854"/>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199"/>
    </row>
    <row r="83" spans="1:131" s="200" customFormat="1" ht="26.25" customHeight="1" x14ac:dyDescent="0.15">
      <c r="A83" s="214">
        <v>16</v>
      </c>
      <c r="B83" s="862"/>
      <c r="C83" s="863"/>
      <c r="D83" s="863"/>
      <c r="E83" s="863"/>
      <c r="F83" s="863"/>
      <c r="G83" s="863"/>
      <c r="H83" s="863"/>
      <c r="I83" s="863"/>
      <c r="J83" s="863"/>
      <c r="K83" s="863"/>
      <c r="L83" s="863"/>
      <c r="M83" s="863"/>
      <c r="N83" s="863"/>
      <c r="O83" s="863"/>
      <c r="P83" s="864"/>
      <c r="Q83" s="865"/>
      <c r="R83" s="820"/>
      <c r="S83" s="820"/>
      <c r="T83" s="820"/>
      <c r="U83" s="820"/>
      <c r="V83" s="820"/>
      <c r="W83" s="820"/>
      <c r="X83" s="820"/>
      <c r="Y83" s="820"/>
      <c r="Z83" s="820"/>
      <c r="AA83" s="820"/>
      <c r="AB83" s="820"/>
      <c r="AC83" s="820"/>
      <c r="AD83" s="820"/>
      <c r="AE83" s="820"/>
      <c r="AF83" s="820"/>
      <c r="AG83" s="820"/>
      <c r="AH83" s="820"/>
      <c r="AI83" s="820"/>
      <c r="AJ83" s="820"/>
      <c r="AK83" s="820"/>
      <c r="AL83" s="820"/>
      <c r="AM83" s="820"/>
      <c r="AN83" s="820"/>
      <c r="AO83" s="820"/>
      <c r="AP83" s="820"/>
      <c r="AQ83" s="820"/>
      <c r="AR83" s="820"/>
      <c r="AS83" s="820"/>
      <c r="AT83" s="820"/>
      <c r="AU83" s="820"/>
      <c r="AV83" s="820"/>
      <c r="AW83" s="820"/>
      <c r="AX83" s="820"/>
      <c r="AY83" s="820"/>
      <c r="AZ83" s="866"/>
      <c r="BA83" s="866"/>
      <c r="BB83" s="866"/>
      <c r="BC83" s="866"/>
      <c r="BD83" s="867"/>
      <c r="BE83" s="218"/>
      <c r="BF83" s="218"/>
      <c r="BG83" s="218"/>
      <c r="BH83" s="218"/>
      <c r="BI83" s="218"/>
      <c r="BJ83" s="218"/>
      <c r="BK83" s="218"/>
      <c r="BL83" s="218"/>
      <c r="BM83" s="218"/>
      <c r="BN83" s="218"/>
      <c r="BO83" s="218"/>
      <c r="BP83" s="218"/>
      <c r="BQ83" s="215">
        <v>77</v>
      </c>
      <c r="BR83" s="220"/>
      <c r="BS83" s="852"/>
      <c r="BT83" s="853"/>
      <c r="BU83" s="853"/>
      <c r="BV83" s="853"/>
      <c r="BW83" s="853"/>
      <c r="BX83" s="853"/>
      <c r="BY83" s="853"/>
      <c r="BZ83" s="853"/>
      <c r="CA83" s="853"/>
      <c r="CB83" s="853"/>
      <c r="CC83" s="853"/>
      <c r="CD83" s="853"/>
      <c r="CE83" s="853"/>
      <c r="CF83" s="853"/>
      <c r="CG83" s="854"/>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199"/>
    </row>
    <row r="84" spans="1:131" s="200" customFormat="1" ht="26.25" customHeight="1" x14ac:dyDescent="0.15">
      <c r="A84" s="214">
        <v>17</v>
      </c>
      <c r="B84" s="862"/>
      <c r="C84" s="863"/>
      <c r="D84" s="863"/>
      <c r="E84" s="863"/>
      <c r="F84" s="863"/>
      <c r="G84" s="863"/>
      <c r="H84" s="863"/>
      <c r="I84" s="863"/>
      <c r="J84" s="863"/>
      <c r="K84" s="863"/>
      <c r="L84" s="863"/>
      <c r="M84" s="863"/>
      <c r="N84" s="863"/>
      <c r="O84" s="863"/>
      <c r="P84" s="864"/>
      <c r="Q84" s="865"/>
      <c r="R84" s="820"/>
      <c r="S84" s="820"/>
      <c r="T84" s="820"/>
      <c r="U84" s="820"/>
      <c r="V84" s="820"/>
      <c r="W84" s="820"/>
      <c r="X84" s="820"/>
      <c r="Y84" s="820"/>
      <c r="Z84" s="820"/>
      <c r="AA84" s="820"/>
      <c r="AB84" s="820"/>
      <c r="AC84" s="820"/>
      <c r="AD84" s="820"/>
      <c r="AE84" s="820"/>
      <c r="AF84" s="820"/>
      <c r="AG84" s="820"/>
      <c r="AH84" s="820"/>
      <c r="AI84" s="820"/>
      <c r="AJ84" s="820"/>
      <c r="AK84" s="820"/>
      <c r="AL84" s="820"/>
      <c r="AM84" s="820"/>
      <c r="AN84" s="820"/>
      <c r="AO84" s="820"/>
      <c r="AP84" s="820"/>
      <c r="AQ84" s="820"/>
      <c r="AR84" s="820"/>
      <c r="AS84" s="820"/>
      <c r="AT84" s="820"/>
      <c r="AU84" s="820"/>
      <c r="AV84" s="820"/>
      <c r="AW84" s="820"/>
      <c r="AX84" s="820"/>
      <c r="AY84" s="820"/>
      <c r="AZ84" s="866"/>
      <c r="BA84" s="866"/>
      <c r="BB84" s="866"/>
      <c r="BC84" s="866"/>
      <c r="BD84" s="867"/>
      <c r="BE84" s="218"/>
      <c r="BF84" s="218"/>
      <c r="BG84" s="218"/>
      <c r="BH84" s="218"/>
      <c r="BI84" s="218"/>
      <c r="BJ84" s="218"/>
      <c r="BK84" s="218"/>
      <c r="BL84" s="218"/>
      <c r="BM84" s="218"/>
      <c r="BN84" s="218"/>
      <c r="BO84" s="218"/>
      <c r="BP84" s="218"/>
      <c r="BQ84" s="215">
        <v>78</v>
      </c>
      <c r="BR84" s="220"/>
      <c r="BS84" s="852"/>
      <c r="BT84" s="853"/>
      <c r="BU84" s="853"/>
      <c r="BV84" s="853"/>
      <c r="BW84" s="853"/>
      <c r="BX84" s="853"/>
      <c r="BY84" s="853"/>
      <c r="BZ84" s="853"/>
      <c r="CA84" s="853"/>
      <c r="CB84" s="853"/>
      <c r="CC84" s="853"/>
      <c r="CD84" s="853"/>
      <c r="CE84" s="853"/>
      <c r="CF84" s="853"/>
      <c r="CG84" s="854"/>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199"/>
    </row>
    <row r="85" spans="1:131" s="200" customFormat="1" ht="26.25" customHeight="1" x14ac:dyDescent="0.15">
      <c r="A85" s="214">
        <v>18</v>
      </c>
      <c r="B85" s="862"/>
      <c r="C85" s="863"/>
      <c r="D85" s="863"/>
      <c r="E85" s="863"/>
      <c r="F85" s="863"/>
      <c r="G85" s="863"/>
      <c r="H85" s="863"/>
      <c r="I85" s="863"/>
      <c r="J85" s="863"/>
      <c r="K85" s="863"/>
      <c r="L85" s="863"/>
      <c r="M85" s="863"/>
      <c r="N85" s="863"/>
      <c r="O85" s="863"/>
      <c r="P85" s="864"/>
      <c r="Q85" s="865"/>
      <c r="R85" s="820"/>
      <c r="S85" s="820"/>
      <c r="T85" s="820"/>
      <c r="U85" s="820"/>
      <c r="V85" s="820"/>
      <c r="W85" s="820"/>
      <c r="X85" s="820"/>
      <c r="Y85" s="820"/>
      <c r="Z85" s="820"/>
      <c r="AA85" s="820"/>
      <c r="AB85" s="820"/>
      <c r="AC85" s="820"/>
      <c r="AD85" s="820"/>
      <c r="AE85" s="820"/>
      <c r="AF85" s="820"/>
      <c r="AG85" s="820"/>
      <c r="AH85" s="820"/>
      <c r="AI85" s="820"/>
      <c r="AJ85" s="820"/>
      <c r="AK85" s="820"/>
      <c r="AL85" s="820"/>
      <c r="AM85" s="820"/>
      <c r="AN85" s="820"/>
      <c r="AO85" s="820"/>
      <c r="AP85" s="820"/>
      <c r="AQ85" s="820"/>
      <c r="AR85" s="820"/>
      <c r="AS85" s="820"/>
      <c r="AT85" s="820"/>
      <c r="AU85" s="820"/>
      <c r="AV85" s="820"/>
      <c r="AW85" s="820"/>
      <c r="AX85" s="820"/>
      <c r="AY85" s="820"/>
      <c r="AZ85" s="866"/>
      <c r="BA85" s="866"/>
      <c r="BB85" s="866"/>
      <c r="BC85" s="866"/>
      <c r="BD85" s="867"/>
      <c r="BE85" s="218"/>
      <c r="BF85" s="218"/>
      <c r="BG85" s="218"/>
      <c r="BH85" s="218"/>
      <c r="BI85" s="218"/>
      <c r="BJ85" s="218"/>
      <c r="BK85" s="218"/>
      <c r="BL85" s="218"/>
      <c r="BM85" s="218"/>
      <c r="BN85" s="218"/>
      <c r="BO85" s="218"/>
      <c r="BP85" s="218"/>
      <c r="BQ85" s="215">
        <v>79</v>
      </c>
      <c r="BR85" s="220"/>
      <c r="BS85" s="852"/>
      <c r="BT85" s="853"/>
      <c r="BU85" s="853"/>
      <c r="BV85" s="853"/>
      <c r="BW85" s="853"/>
      <c r="BX85" s="853"/>
      <c r="BY85" s="853"/>
      <c r="BZ85" s="853"/>
      <c r="CA85" s="853"/>
      <c r="CB85" s="853"/>
      <c r="CC85" s="853"/>
      <c r="CD85" s="853"/>
      <c r="CE85" s="853"/>
      <c r="CF85" s="853"/>
      <c r="CG85" s="854"/>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199"/>
    </row>
    <row r="86" spans="1:131" s="200" customFormat="1" ht="26.25" customHeight="1" x14ac:dyDescent="0.15">
      <c r="A86" s="214">
        <v>19</v>
      </c>
      <c r="B86" s="862"/>
      <c r="C86" s="863"/>
      <c r="D86" s="863"/>
      <c r="E86" s="863"/>
      <c r="F86" s="863"/>
      <c r="G86" s="863"/>
      <c r="H86" s="863"/>
      <c r="I86" s="863"/>
      <c r="J86" s="863"/>
      <c r="K86" s="863"/>
      <c r="L86" s="863"/>
      <c r="M86" s="863"/>
      <c r="N86" s="863"/>
      <c r="O86" s="863"/>
      <c r="P86" s="864"/>
      <c r="Q86" s="865"/>
      <c r="R86" s="820"/>
      <c r="S86" s="820"/>
      <c r="T86" s="820"/>
      <c r="U86" s="820"/>
      <c r="V86" s="820"/>
      <c r="W86" s="820"/>
      <c r="X86" s="820"/>
      <c r="Y86" s="820"/>
      <c r="Z86" s="820"/>
      <c r="AA86" s="820"/>
      <c r="AB86" s="820"/>
      <c r="AC86" s="820"/>
      <c r="AD86" s="820"/>
      <c r="AE86" s="820"/>
      <c r="AF86" s="820"/>
      <c r="AG86" s="820"/>
      <c r="AH86" s="820"/>
      <c r="AI86" s="820"/>
      <c r="AJ86" s="820"/>
      <c r="AK86" s="820"/>
      <c r="AL86" s="820"/>
      <c r="AM86" s="820"/>
      <c r="AN86" s="820"/>
      <c r="AO86" s="820"/>
      <c r="AP86" s="820"/>
      <c r="AQ86" s="820"/>
      <c r="AR86" s="820"/>
      <c r="AS86" s="820"/>
      <c r="AT86" s="820"/>
      <c r="AU86" s="820"/>
      <c r="AV86" s="820"/>
      <c r="AW86" s="820"/>
      <c r="AX86" s="820"/>
      <c r="AY86" s="820"/>
      <c r="AZ86" s="866"/>
      <c r="BA86" s="866"/>
      <c r="BB86" s="866"/>
      <c r="BC86" s="866"/>
      <c r="BD86" s="867"/>
      <c r="BE86" s="218"/>
      <c r="BF86" s="218"/>
      <c r="BG86" s="218"/>
      <c r="BH86" s="218"/>
      <c r="BI86" s="218"/>
      <c r="BJ86" s="218"/>
      <c r="BK86" s="218"/>
      <c r="BL86" s="218"/>
      <c r="BM86" s="218"/>
      <c r="BN86" s="218"/>
      <c r="BO86" s="218"/>
      <c r="BP86" s="218"/>
      <c r="BQ86" s="215">
        <v>80</v>
      </c>
      <c r="BR86" s="220"/>
      <c r="BS86" s="852"/>
      <c r="BT86" s="853"/>
      <c r="BU86" s="853"/>
      <c r="BV86" s="853"/>
      <c r="BW86" s="853"/>
      <c r="BX86" s="853"/>
      <c r="BY86" s="853"/>
      <c r="BZ86" s="853"/>
      <c r="CA86" s="853"/>
      <c r="CB86" s="853"/>
      <c r="CC86" s="853"/>
      <c r="CD86" s="853"/>
      <c r="CE86" s="853"/>
      <c r="CF86" s="853"/>
      <c r="CG86" s="854"/>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199"/>
    </row>
    <row r="87" spans="1:131" s="200" customFormat="1" ht="26.25" customHeight="1" x14ac:dyDescent="0.15">
      <c r="A87" s="222">
        <v>20</v>
      </c>
      <c r="B87" s="871"/>
      <c r="C87" s="872"/>
      <c r="D87" s="872"/>
      <c r="E87" s="872"/>
      <c r="F87" s="872"/>
      <c r="G87" s="872"/>
      <c r="H87" s="872"/>
      <c r="I87" s="872"/>
      <c r="J87" s="872"/>
      <c r="K87" s="872"/>
      <c r="L87" s="872"/>
      <c r="M87" s="872"/>
      <c r="N87" s="872"/>
      <c r="O87" s="872"/>
      <c r="P87" s="873"/>
      <c r="Q87" s="874"/>
      <c r="R87" s="875"/>
      <c r="S87" s="875"/>
      <c r="T87" s="875"/>
      <c r="U87" s="875"/>
      <c r="V87" s="875"/>
      <c r="W87" s="875"/>
      <c r="X87" s="875"/>
      <c r="Y87" s="875"/>
      <c r="Z87" s="875"/>
      <c r="AA87" s="875"/>
      <c r="AB87" s="875"/>
      <c r="AC87" s="875"/>
      <c r="AD87" s="875"/>
      <c r="AE87" s="875"/>
      <c r="AF87" s="875"/>
      <c r="AG87" s="875"/>
      <c r="AH87" s="875"/>
      <c r="AI87" s="875"/>
      <c r="AJ87" s="875"/>
      <c r="AK87" s="875"/>
      <c r="AL87" s="875"/>
      <c r="AM87" s="875"/>
      <c r="AN87" s="875"/>
      <c r="AO87" s="875"/>
      <c r="AP87" s="875"/>
      <c r="AQ87" s="875"/>
      <c r="AR87" s="875"/>
      <c r="AS87" s="875"/>
      <c r="AT87" s="875"/>
      <c r="AU87" s="875"/>
      <c r="AV87" s="875"/>
      <c r="AW87" s="875"/>
      <c r="AX87" s="875"/>
      <c r="AY87" s="875"/>
      <c r="AZ87" s="876"/>
      <c r="BA87" s="876"/>
      <c r="BB87" s="876"/>
      <c r="BC87" s="876"/>
      <c r="BD87" s="877"/>
      <c r="BE87" s="218"/>
      <c r="BF87" s="218"/>
      <c r="BG87" s="218"/>
      <c r="BH87" s="218"/>
      <c r="BI87" s="218"/>
      <c r="BJ87" s="218"/>
      <c r="BK87" s="218"/>
      <c r="BL87" s="218"/>
      <c r="BM87" s="218"/>
      <c r="BN87" s="218"/>
      <c r="BO87" s="218"/>
      <c r="BP87" s="218"/>
      <c r="BQ87" s="215">
        <v>81</v>
      </c>
      <c r="BR87" s="220"/>
      <c r="BS87" s="852"/>
      <c r="BT87" s="853"/>
      <c r="BU87" s="853"/>
      <c r="BV87" s="853"/>
      <c r="BW87" s="853"/>
      <c r="BX87" s="853"/>
      <c r="BY87" s="853"/>
      <c r="BZ87" s="853"/>
      <c r="CA87" s="853"/>
      <c r="CB87" s="853"/>
      <c r="CC87" s="853"/>
      <c r="CD87" s="853"/>
      <c r="CE87" s="853"/>
      <c r="CF87" s="853"/>
      <c r="CG87" s="854"/>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199"/>
    </row>
    <row r="88" spans="1:131" s="200" customFormat="1" ht="26.25" customHeight="1" thickBot="1" x14ac:dyDescent="0.2">
      <c r="A88" s="217" t="s">
        <v>370</v>
      </c>
      <c r="B88" s="780" t="s">
        <v>396</v>
      </c>
      <c r="C88" s="781"/>
      <c r="D88" s="781"/>
      <c r="E88" s="781"/>
      <c r="F88" s="781"/>
      <c r="G88" s="781"/>
      <c r="H88" s="781"/>
      <c r="I88" s="781"/>
      <c r="J88" s="781"/>
      <c r="K88" s="781"/>
      <c r="L88" s="781"/>
      <c r="M88" s="781"/>
      <c r="N88" s="781"/>
      <c r="O88" s="781"/>
      <c r="P88" s="782"/>
      <c r="Q88" s="827"/>
      <c r="R88" s="828"/>
      <c r="S88" s="828"/>
      <c r="T88" s="828"/>
      <c r="U88" s="828"/>
      <c r="V88" s="828"/>
      <c r="W88" s="828"/>
      <c r="X88" s="828"/>
      <c r="Y88" s="828"/>
      <c r="Z88" s="828"/>
      <c r="AA88" s="828"/>
      <c r="AB88" s="828"/>
      <c r="AC88" s="828"/>
      <c r="AD88" s="828"/>
      <c r="AE88" s="828"/>
      <c r="AF88" s="831">
        <f>AF68+AF69+AF70+AF71+AF72</f>
        <v>15648</v>
      </c>
      <c r="AG88" s="831"/>
      <c r="AH88" s="831"/>
      <c r="AI88" s="831"/>
      <c r="AJ88" s="831"/>
      <c r="AK88" s="828"/>
      <c r="AL88" s="828"/>
      <c r="AM88" s="828"/>
      <c r="AN88" s="828"/>
      <c r="AO88" s="828"/>
      <c r="AP88" s="831">
        <v>4791</v>
      </c>
      <c r="AQ88" s="831"/>
      <c r="AR88" s="831"/>
      <c r="AS88" s="831"/>
      <c r="AT88" s="831"/>
      <c r="AU88" s="831">
        <v>438</v>
      </c>
      <c r="AV88" s="831"/>
      <c r="AW88" s="831"/>
      <c r="AX88" s="831"/>
      <c r="AY88" s="831"/>
      <c r="AZ88" s="836"/>
      <c r="BA88" s="836"/>
      <c r="BB88" s="836"/>
      <c r="BC88" s="836"/>
      <c r="BD88" s="837"/>
      <c r="BE88" s="218"/>
      <c r="BF88" s="218"/>
      <c r="BG88" s="218"/>
      <c r="BH88" s="218"/>
      <c r="BI88" s="218"/>
      <c r="BJ88" s="218"/>
      <c r="BK88" s="218"/>
      <c r="BL88" s="218"/>
      <c r="BM88" s="218"/>
      <c r="BN88" s="218"/>
      <c r="BO88" s="218"/>
      <c r="BP88" s="218"/>
      <c r="BQ88" s="215">
        <v>82</v>
      </c>
      <c r="BR88" s="220"/>
      <c r="BS88" s="852"/>
      <c r="BT88" s="853"/>
      <c r="BU88" s="853"/>
      <c r="BV88" s="853"/>
      <c r="BW88" s="853"/>
      <c r="BX88" s="853"/>
      <c r="BY88" s="853"/>
      <c r="BZ88" s="853"/>
      <c r="CA88" s="853"/>
      <c r="CB88" s="853"/>
      <c r="CC88" s="853"/>
      <c r="CD88" s="853"/>
      <c r="CE88" s="853"/>
      <c r="CF88" s="853"/>
      <c r="CG88" s="854"/>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52"/>
      <c r="BT89" s="853"/>
      <c r="BU89" s="853"/>
      <c r="BV89" s="853"/>
      <c r="BW89" s="853"/>
      <c r="BX89" s="853"/>
      <c r="BY89" s="853"/>
      <c r="BZ89" s="853"/>
      <c r="CA89" s="853"/>
      <c r="CB89" s="853"/>
      <c r="CC89" s="853"/>
      <c r="CD89" s="853"/>
      <c r="CE89" s="853"/>
      <c r="CF89" s="853"/>
      <c r="CG89" s="854"/>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52"/>
      <c r="BT90" s="853"/>
      <c r="BU90" s="853"/>
      <c r="BV90" s="853"/>
      <c r="BW90" s="853"/>
      <c r="BX90" s="853"/>
      <c r="BY90" s="853"/>
      <c r="BZ90" s="853"/>
      <c r="CA90" s="853"/>
      <c r="CB90" s="853"/>
      <c r="CC90" s="853"/>
      <c r="CD90" s="853"/>
      <c r="CE90" s="853"/>
      <c r="CF90" s="853"/>
      <c r="CG90" s="854"/>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52"/>
      <c r="BT91" s="853"/>
      <c r="BU91" s="853"/>
      <c r="BV91" s="853"/>
      <c r="BW91" s="853"/>
      <c r="BX91" s="853"/>
      <c r="BY91" s="853"/>
      <c r="BZ91" s="853"/>
      <c r="CA91" s="853"/>
      <c r="CB91" s="853"/>
      <c r="CC91" s="853"/>
      <c r="CD91" s="853"/>
      <c r="CE91" s="853"/>
      <c r="CF91" s="853"/>
      <c r="CG91" s="854"/>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52"/>
      <c r="BT92" s="853"/>
      <c r="BU92" s="853"/>
      <c r="BV92" s="853"/>
      <c r="BW92" s="853"/>
      <c r="BX92" s="853"/>
      <c r="BY92" s="853"/>
      <c r="BZ92" s="853"/>
      <c r="CA92" s="853"/>
      <c r="CB92" s="853"/>
      <c r="CC92" s="853"/>
      <c r="CD92" s="853"/>
      <c r="CE92" s="853"/>
      <c r="CF92" s="853"/>
      <c r="CG92" s="854"/>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52"/>
      <c r="BT93" s="853"/>
      <c r="BU93" s="853"/>
      <c r="BV93" s="853"/>
      <c r="BW93" s="853"/>
      <c r="BX93" s="853"/>
      <c r="BY93" s="853"/>
      <c r="BZ93" s="853"/>
      <c r="CA93" s="853"/>
      <c r="CB93" s="853"/>
      <c r="CC93" s="853"/>
      <c r="CD93" s="853"/>
      <c r="CE93" s="853"/>
      <c r="CF93" s="853"/>
      <c r="CG93" s="854"/>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52"/>
      <c r="BT94" s="853"/>
      <c r="BU94" s="853"/>
      <c r="BV94" s="853"/>
      <c r="BW94" s="853"/>
      <c r="BX94" s="853"/>
      <c r="BY94" s="853"/>
      <c r="BZ94" s="853"/>
      <c r="CA94" s="853"/>
      <c r="CB94" s="853"/>
      <c r="CC94" s="853"/>
      <c r="CD94" s="853"/>
      <c r="CE94" s="853"/>
      <c r="CF94" s="853"/>
      <c r="CG94" s="854"/>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52"/>
      <c r="BT95" s="853"/>
      <c r="BU95" s="853"/>
      <c r="BV95" s="853"/>
      <c r="BW95" s="853"/>
      <c r="BX95" s="853"/>
      <c r="BY95" s="853"/>
      <c r="BZ95" s="853"/>
      <c r="CA95" s="853"/>
      <c r="CB95" s="853"/>
      <c r="CC95" s="853"/>
      <c r="CD95" s="853"/>
      <c r="CE95" s="853"/>
      <c r="CF95" s="853"/>
      <c r="CG95" s="854"/>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52"/>
      <c r="BT96" s="853"/>
      <c r="BU96" s="853"/>
      <c r="BV96" s="853"/>
      <c r="BW96" s="853"/>
      <c r="BX96" s="853"/>
      <c r="BY96" s="853"/>
      <c r="BZ96" s="853"/>
      <c r="CA96" s="853"/>
      <c r="CB96" s="853"/>
      <c r="CC96" s="853"/>
      <c r="CD96" s="853"/>
      <c r="CE96" s="853"/>
      <c r="CF96" s="853"/>
      <c r="CG96" s="854"/>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52"/>
      <c r="BT97" s="853"/>
      <c r="BU97" s="853"/>
      <c r="BV97" s="853"/>
      <c r="BW97" s="853"/>
      <c r="BX97" s="853"/>
      <c r="BY97" s="853"/>
      <c r="BZ97" s="853"/>
      <c r="CA97" s="853"/>
      <c r="CB97" s="853"/>
      <c r="CC97" s="853"/>
      <c r="CD97" s="853"/>
      <c r="CE97" s="853"/>
      <c r="CF97" s="853"/>
      <c r="CG97" s="854"/>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52"/>
      <c r="BT98" s="853"/>
      <c r="BU98" s="853"/>
      <c r="BV98" s="853"/>
      <c r="BW98" s="853"/>
      <c r="BX98" s="853"/>
      <c r="BY98" s="853"/>
      <c r="BZ98" s="853"/>
      <c r="CA98" s="853"/>
      <c r="CB98" s="853"/>
      <c r="CC98" s="853"/>
      <c r="CD98" s="853"/>
      <c r="CE98" s="853"/>
      <c r="CF98" s="853"/>
      <c r="CG98" s="854"/>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52"/>
      <c r="BT99" s="853"/>
      <c r="BU99" s="853"/>
      <c r="BV99" s="853"/>
      <c r="BW99" s="853"/>
      <c r="BX99" s="853"/>
      <c r="BY99" s="853"/>
      <c r="BZ99" s="853"/>
      <c r="CA99" s="853"/>
      <c r="CB99" s="853"/>
      <c r="CC99" s="853"/>
      <c r="CD99" s="853"/>
      <c r="CE99" s="853"/>
      <c r="CF99" s="853"/>
      <c r="CG99" s="854"/>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52"/>
      <c r="BT100" s="853"/>
      <c r="BU100" s="853"/>
      <c r="BV100" s="853"/>
      <c r="BW100" s="853"/>
      <c r="BX100" s="853"/>
      <c r="BY100" s="853"/>
      <c r="BZ100" s="853"/>
      <c r="CA100" s="853"/>
      <c r="CB100" s="853"/>
      <c r="CC100" s="853"/>
      <c r="CD100" s="853"/>
      <c r="CE100" s="853"/>
      <c r="CF100" s="853"/>
      <c r="CG100" s="854"/>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52"/>
      <c r="BT101" s="853"/>
      <c r="BU101" s="853"/>
      <c r="BV101" s="853"/>
      <c r="BW101" s="853"/>
      <c r="BX101" s="853"/>
      <c r="BY101" s="853"/>
      <c r="BZ101" s="853"/>
      <c r="CA101" s="853"/>
      <c r="CB101" s="853"/>
      <c r="CC101" s="853"/>
      <c r="CD101" s="853"/>
      <c r="CE101" s="853"/>
      <c r="CF101" s="853"/>
      <c r="CG101" s="854"/>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370</v>
      </c>
      <c r="BR102" s="780" t="s">
        <v>397</v>
      </c>
      <c r="BS102" s="781"/>
      <c r="BT102" s="781"/>
      <c r="BU102" s="781"/>
      <c r="BV102" s="781"/>
      <c r="BW102" s="781"/>
      <c r="BX102" s="781"/>
      <c r="BY102" s="781"/>
      <c r="BZ102" s="781"/>
      <c r="CA102" s="781"/>
      <c r="CB102" s="781"/>
      <c r="CC102" s="781"/>
      <c r="CD102" s="781"/>
      <c r="CE102" s="781"/>
      <c r="CF102" s="781"/>
      <c r="CG102" s="782"/>
      <c r="CH102" s="878"/>
      <c r="CI102" s="879"/>
      <c r="CJ102" s="879"/>
      <c r="CK102" s="879"/>
      <c r="CL102" s="880"/>
      <c r="CM102" s="878"/>
      <c r="CN102" s="879"/>
      <c r="CO102" s="879"/>
      <c r="CP102" s="879"/>
      <c r="CQ102" s="880"/>
      <c r="CR102" s="881">
        <v>1</v>
      </c>
      <c r="CS102" s="839"/>
      <c r="CT102" s="839"/>
      <c r="CU102" s="839"/>
      <c r="CV102" s="882"/>
      <c r="CW102" s="881" t="s">
        <v>560</v>
      </c>
      <c r="CX102" s="839"/>
      <c r="CY102" s="839"/>
      <c r="CZ102" s="839"/>
      <c r="DA102" s="882"/>
      <c r="DB102" s="881" t="s">
        <v>560</v>
      </c>
      <c r="DC102" s="839"/>
      <c r="DD102" s="839"/>
      <c r="DE102" s="839"/>
      <c r="DF102" s="882"/>
      <c r="DG102" s="881">
        <v>317</v>
      </c>
      <c r="DH102" s="839"/>
      <c r="DI102" s="839"/>
      <c r="DJ102" s="839"/>
      <c r="DK102" s="882"/>
      <c r="DL102" s="881" t="s">
        <v>560</v>
      </c>
      <c r="DM102" s="839"/>
      <c r="DN102" s="839"/>
      <c r="DO102" s="839"/>
      <c r="DP102" s="882"/>
      <c r="DQ102" s="881">
        <v>151</v>
      </c>
      <c r="DR102" s="839"/>
      <c r="DS102" s="839"/>
      <c r="DT102" s="839"/>
      <c r="DU102" s="882"/>
      <c r="DV102" s="905"/>
      <c r="DW102" s="906"/>
      <c r="DX102" s="906"/>
      <c r="DY102" s="906"/>
      <c r="DZ102" s="907"/>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08" t="s">
        <v>398</v>
      </c>
      <c r="BR103" s="908"/>
      <c r="BS103" s="908"/>
      <c r="BT103" s="908"/>
      <c r="BU103" s="908"/>
      <c r="BV103" s="908"/>
      <c r="BW103" s="908"/>
      <c r="BX103" s="908"/>
      <c r="BY103" s="908"/>
      <c r="BZ103" s="908"/>
      <c r="CA103" s="908"/>
      <c r="CB103" s="908"/>
      <c r="CC103" s="908"/>
      <c r="CD103" s="908"/>
      <c r="CE103" s="908"/>
      <c r="CF103" s="908"/>
      <c r="CG103" s="908"/>
      <c r="CH103" s="908"/>
      <c r="CI103" s="908"/>
      <c r="CJ103" s="908"/>
      <c r="CK103" s="908"/>
      <c r="CL103" s="908"/>
      <c r="CM103" s="908"/>
      <c r="CN103" s="908"/>
      <c r="CO103" s="908"/>
      <c r="CP103" s="908"/>
      <c r="CQ103" s="908"/>
      <c r="CR103" s="908"/>
      <c r="CS103" s="908"/>
      <c r="CT103" s="908"/>
      <c r="CU103" s="908"/>
      <c r="CV103" s="908"/>
      <c r="CW103" s="908"/>
      <c r="CX103" s="908"/>
      <c r="CY103" s="908"/>
      <c r="CZ103" s="908"/>
      <c r="DA103" s="908"/>
      <c r="DB103" s="908"/>
      <c r="DC103" s="908"/>
      <c r="DD103" s="908"/>
      <c r="DE103" s="908"/>
      <c r="DF103" s="908"/>
      <c r="DG103" s="908"/>
      <c r="DH103" s="908"/>
      <c r="DI103" s="908"/>
      <c r="DJ103" s="908"/>
      <c r="DK103" s="908"/>
      <c r="DL103" s="908"/>
      <c r="DM103" s="908"/>
      <c r="DN103" s="908"/>
      <c r="DO103" s="908"/>
      <c r="DP103" s="908"/>
      <c r="DQ103" s="908"/>
      <c r="DR103" s="908"/>
      <c r="DS103" s="908"/>
      <c r="DT103" s="908"/>
      <c r="DU103" s="908"/>
      <c r="DV103" s="908"/>
      <c r="DW103" s="908"/>
      <c r="DX103" s="908"/>
      <c r="DY103" s="908"/>
      <c r="DZ103" s="908"/>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09" t="s">
        <v>399</v>
      </c>
      <c r="BR104" s="909"/>
      <c r="BS104" s="909"/>
      <c r="BT104" s="909"/>
      <c r="BU104" s="909"/>
      <c r="BV104" s="909"/>
      <c r="BW104" s="909"/>
      <c r="BX104" s="909"/>
      <c r="BY104" s="909"/>
      <c r="BZ104" s="909"/>
      <c r="CA104" s="909"/>
      <c r="CB104" s="909"/>
      <c r="CC104" s="909"/>
      <c r="CD104" s="909"/>
      <c r="CE104" s="909"/>
      <c r="CF104" s="909"/>
      <c r="CG104" s="909"/>
      <c r="CH104" s="909"/>
      <c r="CI104" s="909"/>
      <c r="CJ104" s="909"/>
      <c r="CK104" s="909"/>
      <c r="CL104" s="909"/>
      <c r="CM104" s="909"/>
      <c r="CN104" s="909"/>
      <c r="CO104" s="909"/>
      <c r="CP104" s="909"/>
      <c r="CQ104" s="909"/>
      <c r="CR104" s="909"/>
      <c r="CS104" s="909"/>
      <c r="CT104" s="909"/>
      <c r="CU104" s="909"/>
      <c r="CV104" s="909"/>
      <c r="CW104" s="909"/>
      <c r="CX104" s="909"/>
      <c r="CY104" s="909"/>
      <c r="CZ104" s="909"/>
      <c r="DA104" s="909"/>
      <c r="DB104" s="909"/>
      <c r="DC104" s="909"/>
      <c r="DD104" s="909"/>
      <c r="DE104" s="909"/>
      <c r="DF104" s="909"/>
      <c r="DG104" s="909"/>
      <c r="DH104" s="909"/>
      <c r="DI104" s="909"/>
      <c r="DJ104" s="909"/>
      <c r="DK104" s="909"/>
      <c r="DL104" s="909"/>
      <c r="DM104" s="909"/>
      <c r="DN104" s="909"/>
      <c r="DO104" s="909"/>
      <c r="DP104" s="909"/>
      <c r="DQ104" s="909"/>
      <c r="DR104" s="909"/>
      <c r="DS104" s="909"/>
      <c r="DT104" s="909"/>
      <c r="DU104" s="909"/>
      <c r="DV104" s="909"/>
      <c r="DW104" s="909"/>
      <c r="DX104" s="909"/>
      <c r="DY104" s="909"/>
      <c r="DZ104" s="909"/>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400</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401</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10" t="s">
        <v>402</v>
      </c>
      <c r="B108" s="911"/>
      <c r="C108" s="911"/>
      <c r="D108" s="911"/>
      <c r="E108" s="911"/>
      <c r="F108" s="911"/>
      <c r="G108" s="911"/>
      <c r="H108" s="911"/>
      <c r="I108" s="911"/>
      <c r="J108" s="911"/>
      <c r="K108" s="911"/>
      <c r="L108" s="911"/>
      <c r="M108" s="911"/>
      <c r="N108" s="911"/>
      <c r="O108" s="911"/>
      <c r="P108" s="911"/>
      <c r="Q108" s="911"/>
      <c r="R108" s="911"/>
      <c r="S108" s="911"/>
      <c r="T108" s="911"/>
      <c r="U108" s="911"/>
      <c r="V108" s="911"/>
      <c r="W108" s="911"/>
      <c r="X108" s="911"/>
      <c r="Y108" s="911"/>
      <c r="Z108" s="911"/>
      <c r="AA108" s="911"/>
      <c r="AB108" s="911"/>
      <c r="AC108" s="911"/>
      <c r="AD108" s="911"/>
      <c r="AE108" s="911"/>
      <c r="AF108" s="911"/>
      <c r="AG108" s="911"/>
      <c r="AH108" s="911"/>
      <c r="AI108" s="911"/>
      <c r="AJ108" s="911"/>
      <c r="AK108" s="911"/>
      <c r="AL108" s="911"/>
      <c r="AM108" s="911"/>
      <c r="AN108" s="911"/>
      <c r="AO108" s="911"/>
      <c r="AP108" s="911"/>
      <c r="AQ108" s="911"/>
      <c r="AR108" s="911"/>
      <c r="AS108" s="911"/>
      <c r="AT108" s="912"/>
      <c r="AU108" s="910" t="s">
        <v>403</v>
      </c>
      <c r="AV108" s="911"/>
      <c r="AW108" s="911"/>
      <c r="AX108" s="911"/>
      <c r="AY108" s="911"/>
      <c r="AZ108" s="911"/>
      <c r="BA108" s="911"/>
      <c r="BB108" s="911"/>
      <c r="BC108" s="911"/>
      <c r="BD108" s="911"/>
      <c r="BE108" s="911"/>
      <c r="BF108" s="911"/>
      <c r="BG108" s="911"/>
      <c r="BH108" s="911"/>
      <c r="BI108" s="911"/>
      <c r="BJ108" s="911"/>
      <c r="BK108" s="911"/>
      <c r="BL108" s="911"/>
      <c r="BM108" s="911"/>
      <c r="BN108" s="911"/>
      <c r="BO108" s="911"/>
      <c r="BP108" s="911"/>
      <c r="BQ108" s="911"/>
      <c r="BR108" s="911"/>
      <c r="BS108" s="911"/>
      <c r="BT108" s="911"/>
      <c r="BU108" s="911"/>
      <c r="BV108" s="911"/>
      <c r="BW108" s="911"/>
      <c r="BX108" s="911"/>
      <c r="BY108" s="911"/>
      <c r="BZ108" s="911"/>
      <c r="CA108" s="911"/>
      <c r="CB108" s="911"/>
      <c r="CC108" s="911"/>
      <c r="CD108" s="911"/>
      <c r="CE108" s="911"/>
      <c r="CF108" s="911"/>
      <c r="CG108" s="911"/>
      <c r="CH108" s="911"/>
      <c r="CI108" s="911"/>
      <c r="CJ108" s="911"/>
      <c r="CK108" s="911"/>
      <c r="CL108" s="911"/>
      <c r="CM108" s="911"/>
      <c r="CN108" s="911"/>
      <c r="CO108" s="911"/>
      <c r="CP108" s="911"/>
      <c r="CQ108" s="911"/>
      <c r="CR108" s="911"/>
      <c r="CS108" s="911"/>
      <c r="CT108" s="911"/>
      <c r="CU108" s="911"/>
      <c r="CV108" s="911"/>
      <c r="CW108" s="911"/>
      <c r="CX108" s="911"/>
      <c r="CY108" s="911"/>
      <c r="CZ108" s="911"/>
      <c r="DA108" s="911"/>
      <c r="DB108" s="911"/>
      <c r="DC108" s="911"/>
      <c r="DD108" s="911"/>
      <c r="DE108" s="911"/>
      <c r="DF108" s="911"/>
      <c r="DG108" s="911"/>
      <c r="DH108" s="911"/>
      <c r="DI108" s="911"/>
      <c r="DJ108" s="911"/>
      <c r="DK108" s="911"/>
      <c r="DL108" s="911"/>
      <c r="DM108" s="911"/>
      <c r="DN108" s="911"/>
      <c r="DO108" s="911"/>
      <c r="DP108" s="911"/>
      <c r="DQ108" s="911"/>
      <c r="DR108" s="911"/>
      <c r="DS108" s="911"/>
      <c r="DT108" s="911"/>
      <c r="DU108" s="911"/>
      <c r="DV108" s="911"/>
      <c r="DW108" s="911"/>
      <c r="DX108" s="911"/>
      <c r="DY108" s="911"/>
      <c r="DZ108" s="912"/>
    </row>
    <row r="109" spans="1:131" s="199" customFormat="1" ht="26.25" customHeight="1" x14ac:dyDescent="0.15">
      <c r="A109" s="903" t="s">
        <v>404</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3" t="s">
        <v>405</v>
      </c>
      <c r="AB109" s="884"/>
      <c r="AC109" s="884"/>
      <c r="AD109" s="884"/>
      <c r="AE109" s="885"/>
      <c r="AF109" s="883" t="s">
        <v>290</v>
      </c>
      <c r="AG109" s="884"/>
      <c r="AH109" s="884"/>
      <c r="AI109" s="884"/>
      <c r="AJ109" s="885"/>
      <c r="AK109" s="883" t="s">
        <v>289</v>
      </c>
      <c r="AL109" s="884"/>
      <c r="AM109" s="884"/>
      <c r="AN109" s="884"/>
      <c r="AO109" s="885"/>
      <c r="AP109" s="883" t="s">
        <v>406</v>
      </c>
      <c r="AQ109" s="884"/>
      <c r="AR109" s="884"/>
      <c r="AS109" s="884"/>
      <c r="AT109" s="886"/>
      <c r="AU109" s="903" t="s">
        <v>404</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3" t="s">
        <v>405</v>
      </c>
      <c r="BR109" s="884"/>
      <c r="BS109" s="884"/>
      <c r="BT109" s="884"/>
      <c r="BU109" s="885"/>
      <c r="BV109" s="883" t="s">
        <v>290</v>
      </c>
      <c r="BW109" s="884"/>
      <c r="BX109" s="884"/>
      <c r="BY109" s="884"/>
      <c r="BZ109" s="885"/>
      <c r="CA109" s="883" t="s">
        <v>289</v>
      </c>
      <c r="CB109" s="884"/>
      <c r="CC109" s="884"/>
      <c r="CD109" s="884"/>
      <c r="CE109" s="885"/>
      <c r="CF109" s="904" t="s">
        <v>406</v>
      </c>
      <c r="CG109" s="904"/>
      <c r="CH109" s="904"/>
      <c r="CI109" s="904"/>
      <c r="CJ109" s="904"/>
      <c r="CK109" s="883" t="s">
        <v>407</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3" t="s">
        <v>405</v>
      </c>
      <c r="DH109" s="884"/>
      <c r="DI109" s="884"/>
      <c r="DJ109" s="884"/>
      <c r="DK109" s="885"/>
      <c r="DL109" s="883" t="s">
        <v>290</v>
      </c>
      <c r="DM109" s="884"/>
      <c r="DN109" s="884"/>
      <c r="DO109" s="884"/>
      <c r="DP109" s="885"/>
      <c r="DQ109" s="883" t="s">
        <v>289</v>
      </c>
      <c r="DR109" s="884"/>
      <c r="DS109" s="884"/>
      <c r="DT109" s="884"/>
      <c r="DU109" s="885"/>
      <c r="DV109" s="883" t="s">
        <v>406</v>
      </c>
      <c r="DW109" s="884"/>
      <c r="DX109" s="884"/>
      <c r="DY109" s="884"/>
      <c r="DZ109" s="886"/>
    </row>
    <row r="110" spans="1:131" s="199" customFormat="1" ht="26.25" customHeight="1" x14ac:dyDescent="0.15">
      <c r="A110" s="887" t="s">
        <v>408</v>
      </c>
      <c r="B110" s="888"/>
      <c r="C110" s="888"/>
      <c r="D110" s="888"/>
      <c r="E110" s="888"/>
      <c r="F110" s="888"/>
      <c r="G110" s="888"/>
      <c r="H110" s="888"/>
      <c r="I110" s="888"/>
      <c r="J110" s="888"/>
      <c r="K110" s="888"/>
      <c r="L110" s="888"/>
      <c r="M110" s="888"/>
      <c r="N110" s="888"/>
      <c r="O110" s="888"/>
      <c r="P110" s="888"/>
      <c r="Q110" s="888"/>
      <c r="R110" s="888"/>
      <c r="S110" s="888"/>
      <c r="T110" s="888"/>
      <c r="U110" s="888"/>
      <c r="V110" s="888"/>
      <c r="W110" s="888"/>
      <c r="X110" s="888"/>
      <c r="Y110" s="888"/>
      <c r="Z110" s="889"/>
      <c r="AA110" s="890">
        <v>1769434</v>
      </c>
      <c r="AB110" s="891"/>
      <c r="AC110" s="891"/>
      <c r="AD110" s="891"/>
      <c r="AE110" s="892"/>
      <c r="AF110" s="893">
        <v>1677287</v>
      </c>
      <c r="AG110" s="891"/>
      <c r="AH110" s="891"/>
      <c r="AI110" s="891"/>
      <c r="AJ110" s="892"/>
      <c r="AK110" s="893">
        <v>1645900</v>
      </c>
      <c r="AL110" s="891"/>
      <c r="AM110" s="891"/>
      <c r="AN110" s="891"/>
      <c r="AO110" s="892"/>
      <c r="AP110" s="894">
        <v>22.4</v>
      </c>
      <c r="AQ110" s="895"/>
      <c r="AR110" s="895"/>
      <c r="AS110" s="895"/>
      <c r="AT110" s="896"/>
      <c r="AU110" s="897" t="s">
        <v>61</v>
      </c>
      <c r="AV110" s="898"/>
      <c r="AW110" s="898"/>
      <c r="AX110" s="898"/>
      <c r="AY110" s="898"/>
      <c r="AZ110" s="939" t="s">
        <v>409</v>
      </c>
      <c r="BA110" s="888"/>
      <c r="BB110" s="888"/>
      <c r="BC110" s="888"/>
      <c r="BD110" s="888"/>
      <c r="BE110" s="888"/>
      <c r="BF110" s="888"/>
      <c r="BG110" s="888"/>
      <c r="BH110" s="888"/>
      <c r="BI110" s="888"/>
      <c r="BJ110" s="888"/>
      <c r="BK110" s="888"/>
      <c r="BL110" s="888"/>
      <c r="BM110" s="888"/>
      <c r="BN110" s="888"/>
      <c r="BO110" s="888"/>
      <c r="BP110" s="889"/>
      <c r="BQ110" s="925">
        <v>16318905</v>
      </c>
      <c r="BR110" s="926"/>
      <c r="BS110" s="926"/>
      <c r="BT110" s="926"/>
      <c r="BU110" s="926"/>
      <c r="BV110" s="926">
        <v>15921878</v>
      </c>
      <c r="BW110" s="926"/>
      <c r="BX110" s="926"/>
      <c r="BY110" s="926"/>
      <c r="BZ110" s="926"/>
      <c r="CA110" s="926">
        <v>17642952</v>
      </c>
      <c r="CB110" s="926"/>
      <c r="CC110" s="926"/>
      <c r="CD110" s="926"/>
      <c r="CE110" s="926"/>
      <c r="CF110" s="940">
        <v>239.7</v>
      </c>
      <c r="CG110" s="941"/>
      <c r="CH110" s="941"/>
      <c r="CI110" s="941"/>
      <c r="CJ110" s="941"/>
      <c r="CK110" s="942" t="s">
        <v>410</v>
      </c>
      <c r="CL110" s="943"/>
      <c r="CM110" s="922" t="s">
        <v>411</v>
      </c>
      <c r="CN110" s="923"/>
      <c r="CO110" s="923"/>
      <c r="CP110" s="923"/>
      <c r="CQ110" s="923"/>
      <c r="CR110" s="923"/>
      <c r="CS110" s="923"/>
      <c r="CT110" s="923"/>
      <c r="CU110" s="923"/>
      <c r="CV110" s="923"/>
      <c r="CW110" s="923"/>
      <c r="CX110" s="923"/>
      <c r="CY110" s="923"/>
      <c r="CZ110" s="923"/>
      <c r="DA110" s="923"/>
      <c r="DB110" s="923"/>
      <c r="DC110" s="923"/>
      <c r="DD110" s="923"/>
      <c r="DE110" s="923"/>
      <c r="DF110" s="924"/>
      <c r="DG110" s="925" t="s">
        <v>224</v>
      </c>
      <c r="DH110" s="926"/>
      <c r="DI110" s="926"/>
      <c r="DJ110" s="926"/>
      <c r="DK110" s="926"/>
      <c r="DL110" s="926" t="s">
        <v>224</v>
      </c>
      <c r="DM110" s="926"/>
      <c r="DN110" s="926"/>
      <c r="DO110" s="926"/>
      <c r="DP110" s="926"/>
      <c r="DQ110" s="926" t="s">
        <v>224</v>
      </c>
      <c r="DR110" s="926"/>
      <c r="DS110" s="926"/>
      <c r="DT110" s="926"/>
      <c r="DU110" s="926"/>
      <c r="DV110" s="927" t="s">
        <v>224</v>
      </c>
      <c r="DW110" s="927"/>
      <c r="DX110" s="927"/>
      <c r="DY110" s="927"/>
      <c r="DZ110" s="928"/>
    </row>
    <row r="111" spans="1:131" s="199" customFormat="1" ht="26.25" customHeight="1" x14ac:dyDescent="0.15">
      <c r="A111" s="929" t="s">
        <v>412</v>
      </c>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1"/>
      <c r="AA111" s="932" t="s">
        <v>224</v>
      </c>
      <c r="AB111" s="933"/>
      <c r="AC111" s="933"/>
      <c r="AD111" s="933"/>
      <c r="AE111" s="934"/>
      <c r="AF111" s="935" t="s">
        <v>224</v>
      </c>
      <c r="AG111" s="933"/>
      <c r="AH111" s="933"/>
      <c r="AI111" s="933"/>
      <c r="AJ111" s="934"/>
      <c r="AK111" s="935" t="s">
        <v>224</v>
      </c>
      <c r="AL111" s="933"/>
      <c r="AM111" s="933"/>
      <c r="AN111" s="933"/>
      <c r="AO111" s="934"/>
      <c r="AP111" s="936" t="s">
        <v>224</v>
      </c>
      <c r="AQ111" s="937"/>
      <c r="AR111" s="937"/>
      <c r="AS111" s="937"/>
      <c r="AT111" s="938"/>
      <c r="AU111" s="899"/>
      <c r="AV111" s="900"/>
      <c r="AW111" s="900"/>
      <c r="AX111" s="900"/>
      <c r="AY111" s="900"/>
      <c r="AZ111" s="948" t="s">
        <v>413</v>
      </c>
      <c r="BA111" s="949"/>
      <c r="BB111" s="949"/>
      <c r="BC111" s="949"/>
      <c r="BD111" s="949"/>
      <c r="BE111" s="949"/>
      <c r="BF111" s="949"/>
      <c r="BG111" s="949"/>
      <c r="BH111" s="949"/>
      <c r="BI111" s="949"/>
      <c r="BJ111" s="949"/>
      <c r="BK111" s="949"/>
      <c r="BL111" s="949"/>
      <c r="BM111" s="949"/>
      <c r="BN111" s="949"/>
      <c r="BO111" s="949"/>
      <c r="BP111" s="950"/>
      <c r="BQ111" s="918" t="s">
        <v>224</v>
      </c>
      <c r="BR111" s="919"/>
      <c r="BS111" s="919"/>
      <c r="BT111" s="919"/>
      <c r="BU111" s="919"/>
      <c r="BV111" s="919" t="s">
        <v>224</v>
      </c>
      <c r="BW111" s="919"/>
      <c r="BX111" s="919"/>
      <c r="BY111" s="919"/>
      <c r="BZ111" s="919"/>
      <c r="CA111" s="919" t="s">
        <v>224</v>
      </c>
      <c r="CB111" s="919"/>
      <c r="CC111" s="919"/>
      <c r="CD111" s="919"/>
      <c r="CE111" s="919"/>
      <c r="CF111" s="913" t="s">
        <v>224</v>
      </c>
      <c r="CG111" s="914"/>
      <c r="CH111" s="914"/>
      <c r="CI111" s="914"/>
      <c r="CJ111" s="914"/>
      <c r="CK111" s="944"/>
      <c r="CL111" s="945"/>
      <c r="CM111" s="915" t="s">
        <v>414</v>
      </c>
      <c r="CN111" s="916"/>
      <c r="CO111" s="916"/>
      <c r="CP111" s="916"/>
      <c r="CQ111" s="916"/>
      <c r="CR111" s="916"/>
      <c r="CS111" s="916"/>
      <c r="CT111" s="916"/>
      <c r="CU111" s="916"/>
      <c r="CV111" s="916"/>
      <c r="CW111" s="916"/>
      <c r="CX111" s="916"/>
      <c r="CY111" s="916"/>
      <c r="CZ111" s="916"/>
      <c r="DA111" s="916"/>
      <c r="DB111" s="916"/>
      <c r="DC111" s="916"/>
      <c r="DD111" s="916"/>
      <c r="DE111" s="916"/>
      <c r="DF111" s="917"/>
      <c r="DG111" s="918" t="s">
        <v>224</v>
      </c>
      <c r="DH111" s="919"/>
      <c r="DI111" s="919"/>
      <c r="DJ111" s="919"/>
      <c r="DK111" s="919"/>
      <c r="DL111" s="919" t="s">
        <v>224</v>
      </c>
      <c r="DM111" s="919"/>
      <c r="DN111" s="919"/>
      <c r="DO111" s="919"/>
      <c r="DP111" s="919"/>
      <c r="DQ111" s="919" t="s">
        <v>224</v>
      </c>
      <c r="DR111" s="919"/>
      <c r="DS111" s="919"/>
      <c r="DT111" s="919"/>
      <c r="DU111" s="919"/>
      <c r="DV111" s="920" t="s">
        <v>224</v>
      </c>
      <c r="DW111" s="920"/>
      <c r="DX111" s="920"/>
      <c r="DY111" s="920"/>
      <c r="DZ111" s="921"/>
    </row>
    <row r="112" spans="1:131" s="199" customFormat="1" ht="26.25" customHeight="1" x14ac:dyDescent="0.15">
      <c r="A112" s="951" t="s">
        <v>415</v>
      </c>
      <c r="B112" s="952"/>
      <c r="C112" s="949" t="s">
        <v>416</v>
      </c>
      <c r="D112" s="949"/>
      <c r="E112" s="949"/>
      <c r="F112" s="949"/>
      <c r="G112" s="949"/>
      <c r="H112" s="949"/>
      <c r="I112" s="949"/>
      <c r="J112" s="949"/>
      <c r="K112" s="949"/>
      <c r="L112" s="949"/>
      <c r="M112" s="949"/>
      <c r="N112" s="949"/>
      <c r="O112" s="949"/>
      <c r="P112" s="949"/>
      <c r="Q112" s="949"/>
      <c r="R112" s="949"/>
      <c r="S112" s="949"/>
      <c r="T112" s="949"/>
      <c r="U112" s="949"/>
      <c r="V112" s="949"/>
      <c r="W112" s="949"/>
      <c r="X112" s="949"/>
      <c r="Y112" s="949"/>
      <c r="Z112" s="950"/>
      <c r="AA112" s="957">
        <v>50667</v>
      </c>
      <c r="AB112" s="958"/>
      <c r="AC112" s="958"/>
      <c r="AD112" s="958"/>
      <c r="AE112" s="959"/>
      <c r="AF112" s="960">
        <v>52000</v>
      </c>
      <c r="AG112" s="958"/>
      <c r="AH112" s="958"/>
      <c r="AI112" s="958"/>
      <c r="AJ112" s="959"/>
      <c r="AK112" s="960">
        <v>46992</v>
      </c>
      <c r="AL112" s="958"/>
      <c r="AM112" s="958"/>
      <c r="AN112" s="958"/>
      <c r="AO112" s="959"/>
      <c r="AP112" s="961">
        <v>0.6</v>
      </c>
      <c r="AQ112" s="962"/>
      <c r="AR112" s="962"/>
      <c r="AS112" s="962"/>
      <c r="AT112" s="963"/>
      <c r="AU112" s="899"/>
      <c r="AV112" s="900"/>
      <c r="AW112" s="900"/>
      <c r="AX112" s="900"/>
      <c r="AY112" s="900"/>
      <c r="AZ112" s="948" t="s">
        <v>417</v>
      </c>
      <c r="BA112" s="949"/>
      <c r="BB112" s="949"/>
      <c r="BC112" s="949"/>
      <c r="BD112" s="949"/>
      <c r="BE112" s="949"/>
      <c r="BF112" s="949"/>
      <c r="BG112" s="949"/>
      <c r="BH112" s="949"/>
      <c r="BI112" s="949"/>
      <c r="BJ112" s="949"/>
      <c r="BK112" s="949"/>
      <c r="BL112" s="949"/>
      <c r="BM112" s="949"/>
      <c r="BN112" s="949"/>
      <c r="BO112" s="949"/>
      <c r="BP112" s="950"/>
      <c r="BQ112" s="918">
        <v>1661625</v>
      </c>
      <c r="BR112" s="919"/>
      <c r="BS112" s="919"/>
      <c r="BT112" s="919"/>
      <c r="BU112" s="919"/>
      <c r="BV112" s="919">
        <v>2128904</v>
      </c>
      <c r="BW112" s="919"/>
      <c r="BX112" s="919"/>
      <c r="BY112" s="919"/>
      <c r="BZ112" s="919"/>
      <c r="CA112" s="919">
        <v>2440936</v>
      </c>
      <c r="CB112" s="919"/>
      <c r="CC112" s="919"/>
      <c r="CD112" s="919"/>
      <c r="CE112" s="919"/>
      <c r="CF112" s="913">
        <v>33.200000000000003</v>
      </c>
      <c r="CG112" s="914"/>
      <c r="CH112" s="914"/>
      <c r="CI112" s="914"/>
      <c r="CJ112" s="914"/>
      <c r="CK112" s="944"/>
      <c r="CL112" s="945"/>
      <c r="CM112" s="915" t="s">
        <v>418</v>
      </c>
      <c r="CN112" s="916"/>
      <c r="CO112" s="916"/>
      <c r="CP112" s="916"/>
      <c r="CQ112" s="916"/>
      <c r="CR112" s="916"/>
      <c r="CS112" s="916"/>
      <c r="CT112" s="916"/>
      <c r="CU112" s="916"/>
      <c r="CV112" s="916"/>
      <c r="CW112" s="916"/>
      <c r="CX112" s="916"/>
      <c r="CY112" s="916"/>
      <c r="CZ112" s="916"/>
      <c r="DA112" s="916"/>
      <c r="DB112" s="916"/>
      <c r="DC112" s="916"/>
      <c r="DD112" s="916"/>
      <c r="DE112" s="916"/>
      <c r="DF112" s="917"/>
      <c r="DG112" s="918" t="s">
        <v>419</v>
      </c>
      <c r="DH112" s="919"/>
      <c r="DI112" s="919"/>
      <c r="DJ112" s="919"/>
      <c r="DK112" s="919"/>
      <c r="DL112" s="919" t="s">
        <v>419</v>
      </c>
      <c r="DM112" s="919"/>
      <c r="DN112" s="919"/>
      <c r="DO112" s="919"/>
      <c r="DP112" s="919"/>
      <c r="DQ112" s="919" t="s">
        <v>419</v>
      </c>
      <c r="DR112" s="919"/>
      <c r="DS112" s="919"/>
      <c r="DT112" s="919"/>
      <c r="DU112" s="919"/>
      <c r="DV112" s="920" t="s">
        <v>419</v>
      </c>
      <c r="DW112" s="920"/>
      <c r="DX112" s="920"/>
      <c r="DY112" s="920"/>
      <c r="DZ112" s="921"/>
    </row>
    <row r="113" spans="1:130" s="199" customFormat="1" ht="26.25" customHeight="1" x14ac:dyDescent="0.15">
      <c r="A113" s="953"/>
      <c r="B113" s="954"/>
      <c r="C113" s="949" t="s">
        <v>420</v>
      </c>
      <c r="D113" s="949"/>
      <c r="E113" s="949"/>
      <c r="F113" s="949"/>
      <c r="G113" s="949"/>
      <c r="H113" s="949"/>
      <c r="I113" s="949"/>
      <c r="J113" s="949"/>
      <c r="K113" s="949"/>
      <c r="L113" s="949"/>
      <c r="M113" s="949"/>
      <c r="N113" s="949"/>
      <c r="O113" s="949"/>
      <c r="P113" s="949"/>
      <c r="Q113" s="949"/>
      <c r="R113" s="949"/>
      <c r="S113" s="949"/>
      <c r="T113" s="949"/>
      <c r="U113" s="949"/>
      <c r="V113" s="949"/>
      <c r="W113" s="949"/>
      <c r="X113" s="949"/>
      <c r="Y113" s="949"/>
      <c r="Z113" s="950"/>
      <c r="AA113" s="932">
        <v>154131</v>
      </c>
      <c r="AB113" s="933"/>
      <c r="AC113" s="933"/>
      <c r="AD113" s="933"/>
      <c r="AE113" s="934"/>
      <c r="AF113" s="935">
        <v>220790</v>
      </c>
      <c r="AG113" s="933"/>
      <c r="AH113" s="933"/>
      <c r="AI113" s="933"/>
      <c r="AJ113" s="934"/>
      <c r="AK113" s="935">
        <v>228603</v>
      </c>
      <c r="AL113" s="933"/>
      <c r="AM113" s="933"/>
      <c r="AN113" s="933"/>
      <c r="AO113" s="934"/>
      <c r="AP113" s="936">
        <v>3.1</v>
      </c>
      <c r="AQ113" s="937"/>
      <c r="AR113" s="937"/>
      <c r="AS113" s="937"/>
      <c r="AT113" s="938"/>
      <c r="AU113" s="899"/>
      <c r="AV113" s="900"/>
      <c r="AW113" s="900"/>
      <c r="AX113" s="900"/>
      <c r="AY113" s="900"/>
      <c r="AZ113" s="948" t="s">
        <v>421</v>
      </c>
      <c r="BA113" s="949"/>
      <c r="BB113" s="949"/>
      <c r="BC113" s="949"/>
      <c r="BD113" s="949"/>
      <c r="BE113" s="949"/>
      <c r="BF113" s="949"/>
      <c r="BG113" s="949"/>
      <c r="BH113" s="949"/>
      <c r="BI113" s="949"/>
      <c r="BJ113" s="949"/>
      <c r="BK113" s="949"/>
      <c r="BL113" s="949"/>
      <c r="BM113" s="949"/>
      <c r="BN113" s="949"/>
      <c r="BO113" s="949"/>
      <c r="BP113" s="950"/>
      <c r="BQ113" s="918">
        <v>506246</v>
      </c>
      <c r="BR113" s="919"/>
      <c r="BS113" s="919"/>
      <c r="BT113" s="919"/>
      <c r="BU113" s="919"/>
      <c r="BV113" s="919">
        <v>488054</v>
      </c>
      <c r="BW113" s="919"/>
      <c r="BX113" s="919"/>
      <c r="BY113" s="919"/>
      <c r="BZ113" s="919"/>
      <c r="CA113" s="919">
        <v>438355</v>
      </c>
      <c r="CB113" s="919"/>
      <c r="CC113" s="919"/>
      <c r="CD113" s="919"/>
      <c r="CE113" s="919"/>
      <c r="CF113" s="913">
        <v>6</v>
      </c>
      <c r="CG113" s="914"/>
      <c r="CH113" s="914"/>
      <c r="CI113" s="914"/>
      <c r="CJ113" s="914"/>
      <c r="CK113" s="944"/>
      <c r="CL113" s="945"/>
      <c r="CM113" s="915" t="s">
        <v>422</v>
      </c>
      <c r="CN113" s="916"/>
      <c r="CO113" s="916"/>
      <c r="CP113" s="916"/>
      <c r="CQ113" s="916"/>
      <c r="CR113" s="916"/>
      <c r="CS113" s="916"/>
      <c r="CT113" s="916"/>
      <c r="CU113" s="916"/>
      <c r="CV113" s="916"/>
      <c r="CW113" s="916"/>
      <c r="CX113" s="916"/>
      <c r="CY113" s="916"/>
      <c r="CZ113" s="916"/>
      <c r="DA113" s="916"/>
      <c r="DB113" s="916"/>
      <c r="DC113" s="916"/>
      <c r="DD113" s="916"/>
      <c r="DE113" s="916"/>
      <c r="DF113" s="917"/>
      <c r="DG113" s="957" t="s">
        <v>419</v>
      </c>
      <c r="DH113" s="958"/>
      <c r="DI113" s="958"/>
      <c r="DJ113" s="958"/>
      <c r="DK113" s="959"/>
      <c r="DL113" s="960" t="s">
        <v>419</v>
      </c>
      <c r="DM113" s="958"/>
      <c r="DN113" s="958"/>
      <c r="DO113" s="958"/>
      <c r="DP113" s="959"/>
      <c r="DQ113" s="960" t="s">
        <v>419</v>
      </c>
      <c r="DR113" s="958"/>
      <c r="DS113" s="958"/>
      <c r="DT113" s="958"/>
      <c r="DU113" s="959"/>
      <c r="DV113" s="961" t="s">
        <v>419</v>
      </c>
      <c r="DW113" s="962"/>
      <c r="DX113" s="962"/>
      <c r="DY113" s="962"/>
      <c r="DZ113" s="963"/>
    </row>
    <row r="114" spans="1:130" s="199" customFormat="1" ht="26.25" customHeight="1" x14ac:dyDescent="0.15">
      <c r="A114" s="953"/>
      <c r="B114" s="954"/>
      <c r="C114" s="949" t="s">
        <v>423</v>
      </c>
      <c r="D114" s="949"/>
      <c r="E114" s="949"/>
      <c r="F114" s="949"/>
      <c r="G114" s="949"/>
      <c r="H114" s="949"/>
      <c r="I114" s="949"/>
      <c r="J114" s="949"/>
      <c r="K114" s="949"/>
      <c r="L114" s="949"/>
      <c r="M114" s="949"/>
      <c r="N114" s="949"/>
      <c r="O114" s="949"/>
      <c r="P114" s="949"/>
      <c r="Q114" s="949"/>
      <c r="R114" s="949"/>
      <c r="S114" s="949"/>
      <c r="T114" s="949"/>
      <c r="U114" s="949"/>
      <c r="V114" s="949"/>
      <c r="W114" s="949"/>
      <c r="X114" s="949"/>
      <c r="Y114" s="949"/>
      <c r="Z114" s="950"/>
      <c r="AA114" s="957">
        <v>53870</v>
      </c>
      <c r="AB114" s="958"/>
      <c r="AC114" s="958"/>
      <c r="AD114" s="958"/>
      <c r="AE114" s="959"/>
      <c r="AF114" s="960">
        <v>90977</v>
      </c>
      <c r="AG114" s="958"/>
      <c r="AH114" s="958"/>
      <c r="AI114" s="958"/>
      <c r="AJ114" s="959"/>
      <c r="AK114" s="960">
        <v>94815</v>
      </c>
      <c r="AL114" s="958"/>
      <c r="AM114" s="958"/>
      <c r="AN114" s="958"/>
      <c r="AO114" s="959"/>
      <c r="AP114" s="961">
        <v>1.3</v>
      </c>
      <c r="AQ114" s="962"/>
      <c r="AR114" s="962"/>
      <c r="AS114" s="962"/>
      <c r="AT114" s="963"/>
      <c r="AU114" s="899"/>
      <c r="AV114" s="900"/>
      <c r="AW114" s="900"/>
      <c r="AX114" s="900"/>
      <c r="AY114" s="900"/>
      <c r="AZ114" s="948" t="s">
        <v>424</v>
      </c>
      <c r="BA114" s="949"/>
      <c r="BB114" s="949"/>
      <c r="BC114" s="949"/>
      <c r="BD114" s="949"/>
      <c r="BE114" s="949"/>
      <c r="BF114" s="949"/>
      <c r="BG114" s="949"/>
      <c r="BH114" s="949"/>
      <c r="BI114" s="949"/>
      <c r="BJ114" s="949"/>
      <c r="BK114" s="949"/>
      <c r="BL114" s="949"/>
      <c r="BM114" s="949"/>
      <c r="BN114" s="949"/>
      <c r="BO114" s="949"/>
      <c r="BP114" s="950"/>
      <c r="BQ114" s="918">
        <v>2004261</v>
      </c>
      <c r="BR114" s="919"/>
      <c r="BS114" s="919"/>
      <c r="BT114" s="919"/>
      <c r="BU114" s="919"/>
      <c r="BV114" s="919">
        <v>1799310</v>
      </c>
      <c r="BW114" s="919"/>
      <c r="BX114" s="919"/>
      <c r="BY114" s="919"/>
      <c r="BZ114" s="919"/>
      <c r="CA114" s="919">
        <v>1779094</v>
      </c>
      <c r="CB114" s="919"/>
      <c r="CC114" s="919"/>
      <c r="CD114" s="919"/>
      <c r="CE114" s="919"/>
      <c r="CF114" s="913">
        <v>24.2</v>
      </c>
      <c r="CG114" s="914"/>
      <c r="CH114" s="914"/>
      <c r="CI114" s="914"/>
      <c r="CJ114" s="914"/>
      <c r="CK114" s="944"/>
      <c r="CL114" s="945"/>
      <c r="CM114" s="915" t="s">
        <v>425</v>
      </c>
      <c r="CN114" s="916"/>
      <c r="CO114" s="916"/>
      <c r="CP114" s="916"/>
      <c r="CQ114" s="916"/>
      <c r="CR114" s="916"/>
      <c r="CS114" s="916"/>
      <c r="CT114" s="916"/>
      <c r="CU114" s="916"/>
      <c r="CV114" s="916"/>
      <c r="CW114" s="916"/>
      <c r="CX114" s="916"/>
      <c r="CY114" s="916"/>
      <c r="CZ114" s="916"/>
      <c r="DA114" s="916"/>
      <c r="DB114" s="916"/>
      <c r="DC114" s="916"/>
      <c r="DD114" s="916"/>
      <c r="DE114" s="916"/>
      <c r="DF114" s="917"/>
      <c r="DG114" s="957" t="s">
        <v>419</v>
      </c>
      <c r="DH114" s="958"/>
      <c r="DI114" s="958"/>
      <c r="DJ114" s="958"/>
      <c r="DK114" s="959"/>
      <c r="DL114" s="960" t="s">
        <v>419</v>
      </c>
      <c r="DM114" s="958"/>
      <c r="DN114" s="958"/>
      <c r="DO114" s="958"/>
      <c r="DP114" s="959"/>
      <c r="DQ114" s="960" t="s">
        <v>419</v>
      </c>
      <c r="DR114" s="958"/>
      <c r="DS114" s="958"/>
      <c r="DT114" s="958"/>
      <c r="DU114" s="959"/>
      <c r="DV114" s="961" t="s">
        <v>419</v>
      </c>
      <c r="DW114" s="962"/>
      <c r="DX114" s="962"/>
      <c r="DY114" s="962"/>
      <c r="DZ114" s="963"/>
    </row>
    <row r="115" spans="1:130" s="199" customFormat="1" ht="26.25" customHeight="1" x14ac:dyDescent="0.15">
      <c r="A115" s="953"/>
      <c r="B115" s="954"/>
      <c r="C115" s="949" t="s">
        <v>426</v>
      </c>
      <c r="D115" s="949"/>
      <c r="E115" s="949"/>
      <c r="F115" s="949"/>
      <c r="G115" s="949"/>
      <c r="H115" s="949"/>
      <c r="I115" s="949"/>
      <c r="J115" s="949"/>
      <c r="K115" s="949"/>
      <c r="L115" s="949"/>
      <c r="M115" s="949"/>
      <c r="N115" s="949"/>
      <c r="O115" s="949"/>
      <c r="P115" s="949"/>
      <c r="Q115" s="949"/>
      <c r="R115" s="949"/>
      <c r="S115" s="949"/>
      <c r="T115" s="949"/>
      <c r="U115" s="949"/>
      <c r="V115" s="949"/>
      <c r="W115" s="949"/>
      <c r="X115" s="949"/>
      <c r="Y115" s="949"/>
      <c r="Z115" s="950"/>
      <c r="AA115" s="932">
        <v>57</v>
      </c>
      <c r="AB115" s="933"/>
      <c r="AC115" s="933"/>
      <c r="AD115" s="933"/>
      <c r="AE115" s="934"/>
      <c r="AF115" s="935">
        <v>49</v>
      </c>
      <c r="AG115" s="933"/>
      <c r="AH115" s="933"/>
      <c r="AI115" s="933"/>
      <c r="AJ115" s="934"/>
      <c r="AK115" s="935">
        <v>32</v>
      </c>
      <c r="AL115" s="933"/>
      <c r="AM115" s="933"/>
      <c r="AN115" s="933"/>
      <c r="AO115" s="934"/>
      <c r="AP115" s="936">
        <v>0</v>
      </c>
      <c r="AQ115" s="937"/>
      <c r="AR115" s="937"/>
      <c r="AS115" s="937"/>
      <c r="AT115" s="938"/>
      <c r="AU115" s="899"/>
      <c r="AV115" s="900"/>
      <c r="AW115" s="900"/>
      <c r="AX115" s="900"/>
      <c r="AY115" s="900"/>
      <c r="AZ115" s="948" t="s">
        <v>427</v>
      </c>
      <c r="BA115" s="949"/>
      <c r="BB115" s="949"/>
      <c r="BC115" s="949"/>
      <c r="BD115" s="949"/>
      <c r="BE115" s="949"/>
      <c r="BF115" s="949"/>
      <c r="BG115" s="949"/>
      <c r="BH115" s="949"/>
      <c r="BI115" s="949"/>
      <c r="BJ115" s="949"/>
      <c r="BK115" s="949"/>
      <c r="BL115" s="949"/>
      <c r="BM115" s="949"/>
      <c r="BN115" s="949"/>
      <c r="BO115" s="949"/>
      <c r="BP115" s="950"/>
      <c r="BQ115" s="918">
        <v>166237</v>
      </c>
      <c r="BR115" s="919"/>
      <c r="BS115" s="919"/>
      <c r="BT115" s="919"/>
      <c r="BU115" s="919"/>
      <c r="BV115" s="919">
        <v>154142</v>
      </c>
      <c r="BW115" s="919"/>
      <c r="BX115" s="919"/>
      <c r="BY115" s="919"/>
      <c r="BZ115" s="919"/>
      <c r="CA115" s="919">
        <v>150764</v>
      </c>
      <c r="CB115" s="919"/>
      <c r="CC115" s="919"/>
      <c r="CD115" s="919"/>
      <c r="CE115" s="919"/>
      <c r="CF115" s="913">
        <v>2</v>
      </c>
      <c r="CG115" s="914"/>
      <c r="CH115" s="914"/>
      <c r="CI115" s="914"/>
      <c r="CJ115" s="914"/>
      <c r="CK115" s="944"/>
      <c r="CL115" s="945"/>
      <c r="CM115" s="948" t="s">
        <v>428</v>
      </c>
      <c r="CN115" s="969"/>
      <c r="CO115" s="969"/>
      <c r="CP115" s="969"/>
      <c r="CQ115" s="969"/>
      <c r="CR115" s="969"/>
      <c r="CS115" s="969"/>
      <c r="CT115" s="969"/>
      <c r="CU115" s="969"/>
      <c r="CV115" s="969"/>
      <c r="CW115" s="969"/>
      <c r="CX115" s="969"/>
      <c r="CY115" s="969"/>
      <c r="CZ115" s="969"/>
      <c r="DA115" s="969"/>
      <c r="DB115" s="969"/>
      <c r="DC115" s="969"/>
      <c r="DD115" s="969"/>
      <c r="DE115" s="969"/>
      <c r="DF115" s="950"/>
      <c r="DG115" s="957" t="s">
        <v>419</v>
      </c>
      <c r="DH115" s="958"/>
      <c r="DI115" s="958"/>
      <c r="DJ115" s="958"/>
      <c r="DK115" s="959"/>
      <c r="DL115" s="960" t="s">
        <v>419</v>
      </c>
      <c r="DM115" s="958"/>
      <c r="DN115" s="958"/>
      <c r="DO115" s="958"/>
      <c r="DP115" s="959"/>
      <c r="DQ115" s="960" t="s">
        <v>419</v>
      </c>
      <c r="DR115" s="958"/>
      <c r="DS115" s="958"/>
      <c r="DT115" s="958"/>
      <c r="DU115" s="959"/>
      <c r="DV115" s="961" t="s">
        <v>419</v>
      </c>
      <c r="DW115" s="962"/>
      <c r="DX115" s="962"/>
      <c r="DY115" s="962"/>
      <c r="DZ115" s="963"/>
    </row>
    <row r="116" spans="1:130" s="199" customFormat="1" ht="26.25" customHeight="1" x14ac:dyDescent="0.15">
      <c r="A116" s="955"/>
      <c r="B116" s="956"/>
      <c r="C116" s="964" t="s">
        <v>429</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t="s">
        <v>419</v>
      </c>
      <c r="AB116" s="958"/>
      <c r="AC116" s="958"/>
      <c r="AD116" s="958"/>
      <c r="AE116" s="959"/>
      <c r="AF116" s="960" t="s">
        <v>419</v>
      </c>
      <c r="AG116" s="958"/>
      <c r="AH116" s="958"/>
      <c r="AI116" s="958"/>
      <c r="AJ116" s="959"/>
      <c r="AK116" s="960" t="s">
        <v>419</v>
      </c>
      <c r="AL116" s="958"/>
      <c r="AM116" s="958"/>
      <c r="AN116" s="958"/>
      <c r="AO116" s="959"/>
      <c r="AP116" s="961" t="s">
        <v>419</v>
      </c>
      <c r="AQ116" s="962"/>
      <c r="AR116" s="962"/>
      <c r="AS116" s="962"/>
      <c r="AT116" s="963"/>
      <c r="AU116" s="899"/>
      <c r="AV116" s="900"/>
      <c r="AW116" s="900"/>
      <c r="AX116" s="900"/>
      <c r="AY116" s="900"/>
      <c r="AZ116" s="966" t="s">
        <v>430</v>
      </c>
      <c r="BA116" s="967"/>
      <c r="BB116" s="967"/>
      <c r="BC116" s="967"/>
      <c r="BD116" s="967"/>
      <c r="BE116" s="967"/>
      <c r="BF116" s="967"/>
      <c r="BG116" s="967"/>
      <c r="BH116" s="967"/>
      <c r="BI116" s="967"/>
      <c r="BJ116" s="967"/>
      <c r="BK116" s="967"/>
      <c r="BL116" s="967"/>
      <c r="BM116" s="967"/>
      <c r="BN116" s="967"/>
      <c r="BO116" s="967"/>
      <c r="BP116" s="968"/>
      <c r="BQ116" s="918" t="s">
        <v>419</v>
      </c>
      <c r="BR116" s="919"/>
      <c r="BS116" s="919"/>
      <c r="BT116" s="919"/>
      <c r="BU116" s="919"/>
      <c r="BV116" s="919" t="s">
        <v>419</v>
      </c>
      <c r="BW116" s="919"/>
      <c r="BX116" s="919"/>
      <c r="BY116" s="919"/>
      <c r="BZ116" s="919"/>
      <c r="CA116" s="919" t="s">
        <v>419</v>
      </c>
      <c r="CB116" s="919"/>
      <c r="CC116" s="919"/>
      <c r="CD116" s="919"/>
      <c r="CE116" s="919"/>
      <c r="CF116" s="913" t="s">
        <v>419</v>
      </c>
      <c r="CG116" s="914"/>
      <c r="CH116" s="914"/>
      <c r="CI116" s="914"/>
      <c r="CJ116" s="914"/>
      <c r="CK116" s="944"/>
      <c r="CL116" s="945"/>
      <c r="CM116" s="915" t="s">
        <v>431</v>
      </c>
      <c r="CN116" s="916"/>
      <c r="CO116" s="916"/>
      <c r="CP116" s="916"/>
      <c r="CQ116" s="916"/>
      <c r="CR116" s="916"/>
      <c r="CS116" s="916"/>
      <c r="CT116" s="916"/>
      <c r="CU116" s="916"/>
      <c r="CV116" s="916"/>
      <c r="CW116" s="916"/>
      <c r="CX116" s="916"/>
      <c r="CY116" s="916"/>
      <c r="CZ116" s="916"/>
      <c r="DA116" s="916"/>
      <c r="DB116" s="916"/>
      <c r="DC116" s="916"/>
      <c r="DD116" s="916"/>
      <c r="DE116" s="916"/>
      <c r="DF116" s="917"/>
      <c r="DG116" s="957" t="s">
        <v>419</v>
      </c>
      <c r="DH116" s="958"/>
      <c r="DI116" s="958"/>
      <c r="DJ116" s="958"/>
      <c r="DK116" s="959"/>
      <c r="DL116" s="960" t="s">
        <v>419</v>
      </c>
      <c r="DM116" s="958"/>
      <c r="DN116" s="958"/>
      <c r="DO116" s="958"/>
      <c r="DP116" s="959"/>
      <c r="DQ116" s="960" t="s">
        <v>419</v>
      </c>
      <c r="DR116" s="958"/>
      <c r="DS116" s="958"/>
      <c r="DT116" s="958"/>
      <c r="DU116" s="959"/>
      <c r="DV116" s="961" t="s">
        <v>419</v>
      </c>
      <c r="DW116" s="962"/>
      <c r="DX116" s="962"/>
      <c r="DY116" s="962"/>
      <c r="DZ116" s="963"/>
    </row>
    <row r="117" spans="1:130" s="199" customFormat="1" ht="26.25" customHeight="1" x14ac:dyDescent="0.15">
      <c r="A117" s="903" t="s">
        <v>172</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974" t="s">
        <v>432</v>
      </c>
      <c r="Z117" s="885"/>
      <c r="AA117" s="975">
        <v>2028159</v>
      </c>
      <c r="AB117" s="976"/>
      <c r="AC117" s="976"/>
      <c r="AD117" s="976"/>
      <c r="AE117" s="977"/>
      <c r="AF117" s="978">
        <v>2041103</v>
      </c>
      <c r="AG117" s="976"/>
      <c r="AH117" s="976"/>
      <c r="AI117" s="976"/>
      <c r="AJ117" s="977"/>
      <c r="AK117" s="978">
        <v>2016342</v>
      </c>
      <c r="AL117" s="976"/>
      <c r="AM117" s="976"/>
      <c r="AN117" s="976"/>
      <c r="AO117" s="977"/>
      <c r="AP117" s="979"/>
      <c r="AQ117" s="980"/>
      <c r="AR117" s="980"/>
      <c r="AS117" s="980"/>
      <c r="AT117" s="981"/>
      <c r="AU117" s="899"/>
      <c r="AV117" s="900"/>
      <c r="AW117" s="900"/>
      <c r="AX117" s="900"/>
      <c r="AY117" s="900"/>
      <c r="AZ117" s="966" t="s">
        <v>433</v>
      </c>
      <c r="BA117" s="967"/>
      <c r="BB117" s="967"/>
      <c r="BC117" s="967"/>
      <c r="BD117" s="967"/>
      <c r="BE117" s="967"/>
      <c r="BF117" s="967"/>
      <c r="BG117" s="967"/>
      <c r="BH117" s="967"/>
      <c r="BI117" s="967"/>
      <c r="BJ117" s="967"/>
      <c r="BK117" s="967"/>
      <c r="BL117" s="967"/>
      <c r="BM117" s="967"/>
      <c r="BN117" s="967"/>
      <c r="BO117" s="967"/>
      <c r="BP117" s="968"/>
      <c r="BQ117" s="918" t="s">
        <v>224</v>
      </c>
      <c r="BR117" s="919"/>
      <c r="BS117" s="919"/>
      <c r="BT117" s="919"/>
      <c r="BU117" s="919"/>
      <c r="BV117" s="919" t="s">
        <v>224</v>
      </c>
      <c r="BW117" s="919"/>
      <c r="BX117" s="919"/>
      <c r="BY117" s="919"/>
      <c r="BZ117" s="919"/>
      <c r="CA117" s="919" t="s">
        <v>224</v>
      </c>
      <c r="CB117" s="919"/>
      <c r="CC117" s="919"/>
      <c r="CD117" s="919"/>
      <c r="CE117" s="919"/>
      <c r="CF117" s="913" t="s">
        <v>224</v>
      </c>
      <c r="CG117" s="914"/>
      <c r="CH117" s="914"/>
      <c r="CI117" s="914"/>
      <c r="CJ117" s="914"/>
      <c r="CK117" s="944"/>
      <c r="CL117" s="945"/>
      <c r="CM117" s="915" t="s">
        <v>434</v>
      </c>
      <c r="CN117" s="916"/>
      <c r="CO117" s="916"/>
      <c r="CP117" s="916"/>
      <c r="CQ117" s="916"/>
      <c r="CR117" s="916"/>
      <c r="CS117" s="916"/>
      <c r="CT117" s="916"/>
      <c r="CU117" s="916"/>
      <c r="CV117" s="916"/>
      <c r="CW117" s="916"/>
      <c r="CX117" s="916"/>
      <c r="CY117" s="916"/>
      <c r="CZ117" s="916"/>
      <c r="DA117" s="916"/>
      <c r="DB117" s="916"/>
      <c r="DC117" s="916"/>
      <c r="DD117" s="916"/>
      <c r="DE117" s="916"/>
      <c r="DF117" s="917"/>
      <c r="DG117" s="957" t="s">
        <v>224</v>
      </c>
      <c r="DH117" s="958"/>
      <c r="DI117" s="958"/>
      <c r="DJ117" s="958"/>
      <c r="DK117" s="959"/>
      <c r="DL117" s="960" t="s">
        <v>224</v>
      </c>
      <c r="DM117" s="958"/>
      <c r="DN117" s="958"/>
      <c r="DO117" s="958"/>
      <c r="DP117" s="959"/>
      <c r="DQ117" s="960" t="s">
        <v>224</v>
      </c>
      <c r="DR117" s="958"/>
      <c r="DS117" s="958"/>
      <c r="DT117" s="958"/>
      <c r="DU117" s="959"/>
      <c r="DV117" s="961" t="s">
        <v>224</v>
      </c>
      <c r="DW117" s="962"/>
      <c r="DX117" s="962"/>
      <c r="DY117" s="962"/>
      <c r="DZ117" s="963"/>
    </row>
    <row r="118" spans="1:130" s="199" customFormat="1" ht="26.25" customHeight="1" x14ac:dyDescent="0.15">
      <c r="A118" s="903" t="s">
        <v>407</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3" t="s">
        <v>405</v>
      </c>
      <c r="AB118" s="884"/>
      <c r="AC118" s="884"/>
      <c r="AD118" s="884"/>
      <c r="AE118" s="885"/>
      <c r="AF118" s="883" t="s">
        <v>290</v>
      </c>
      <c r="AG118" s="884"/>
      <c r="AH118" s="884"/>
      <c r="AI118" s="884"/>
      <c r="AJ118" s="885"/>
      <c r="AK118" s="883" t="s">
        <v>289</v>
      </c>
      <c r="AL118" s="884"/>
      <c r="AM118" s="884"/>
      <c r="AN118" s="884"/>
      <c r="AO118" s="885"/>
      <c r="AP118" s="970" t="s">
        <v>406</v>
      </c>
      <c r="AQ118" s="971"/>
      <c r="AR118" s="971"/>
      <c r="AS118" s="971"/>
      <c r="AT118" s="972"/>
      <c r="AU118" s="899"/>
      <c r="AV118" s="900"/>
      <c r="AW118" s="900"/>
      <c r="AX118" s="900"/>
      <c r="AY118" s="900"/>
      <c r="AZ118" s="973" t="s">
        <v>435</v>
      </c>
      <c r="BA118" s="964"/>
      <c r="BB118" s="964"/>
      <c r="BC118" s="964"/>
      <c r="BD118" s="964"/>
      <c r="BE118" s="964"/>
      <c r="BF118" s="964"/>
      <c r="BG118" s="964"/>
      <c r="BH118" s="964"/>
      <c r="BI118" s="964"/>
      <c r="BJ118" s="964"/>
      <c r="BK118" s="964"/>
      <c r="BL118" s="964"/>
      <c r="BM118" s="964"/>
      <c r="BN118" s="964"/>
      <c r="BO118" s="964"/>
      <c r="BP118" s="965"/>
      <c r="BQ118" s="996" t="s">
        <v>224</v>
      </c>
      <c r="BR118" s="997"/>
      <c r="BS118" s="997"/>
      <c r="BT118" s="997"/>
      <c r="BU118" s="997"/>
      <c r="BV118" s="997" t="s">
        <v>224</v>
      </c>
      <c r="BW118" s="997"/>
      <c r="BX118" s="997"/>
      <c r="BY118" s="997"/>
      <c r="BZ118" s="997"/>
      <c r="CA118" s="997" t="s">
        <v>224</v>
      </c>
      <c r="CB118" s="997"/>
      <c r="CC118" s="997"/>
      <c r="CD118" s="997"/>
      <c r="CE118" s="997"/>
      <c r="CF118" s="913" t="s">
        <v>224</v>
      </c>
      <c r="CG118" s="914"/>
      <c r="CH118" s="914"/>
      <c r="CI118" s="914"/>
      <c r="CJ118" s="914"/>
      <c r="CK118" s="944"/>
      <c r="CL118" s="945"/>
      <c r="CM118" s="915" t="s">
        <v>436</v>
      </c>
      <c r="CN118" s="916"/>
      <c r="CO118" s="916"/>
      <c r="CP118" s="916"/>
      <c r="CQ118" s="916"/>
      <c r="CR118" s="916"/>
      <c r="CS118" s="916"/>
      <c r="CT118" s="916"/>
      <c r="CU118" s="916"/>
      <c r="CV118" s="916"/>
      <c r="CW118" s="916"/>
      <c r="CX118" s="916"/>
      <c r="CY118" s="916"/>
      <c r="CZ118" s="916"/>
      <c r="DA118" s="916"/>
      <c r="DB118" s="916"/>
      <c r="DC118" s="916"/>
      <c r="DD118" s="916"/>
      <c r="DE118" s="916"/>
      <c r="DF118" s="917"/>
      <c r="DG118" s="957" t="s">
        <v>224</v>
      </c>
      <c r="DH118" s="958"/>
      <c r="DI118" s="958"/>
      <c r="DJ118" s="958"/>
      <c r="DK118" s="959"/>
      <c r="DL118" s="960" t="s">
        <v>224</v>
      </c>
      <c r="DM118" s="958"/>
      <c r="DN118" s="958"/>
      <c r="DO118" s="958"/>
      <c r="DP118" s="959"/>
      <c r="DQ118" s="960" t="s">
        <v>224</v>
      </c>
      <c r="DR118" s="958"/>
      <c r="DS118" s="958"/>
      <c r="DT118" s="958"/>
      <c r="DU118" s="959"/>
      <c r="DV118" s="961" t="s">
        <v>224</v>
      </c>
      <c r="DW118" s="962"/>
      <c r="DX118" s="962"/>
      <c r="DY118" s="962"/>
      <c r="DZ118" s="963"/>
    </row>
    <row r="119" spans="1:130" s="199" customFormat="1" ht="26.25" customHeight="1" x14ac:dyDescent="0.15">
      <c r="A119" s="1057" t="s">
        <v>410</v>
      </c>
      <c r="B119" s="943"/>
      <c r="C119" s="922" t="s">
        <v>411</v>
      </c>
      <c r="D119" s="923"/>
      <c r="E119" s="923"/>
      <c r="F119" s="923"/>
      <c r="G119" s="923"/>
      <c r="H119" s="923"/>
      <c r="I119" s="923"/>
      <c r="J119" s="923"/>
      <c r="K119" s="923"/>
      <c r="L119" s="923"/>
      <c r="M119" s="923"/>
      <c r="N119" s="923"/>
      <c r="O119" s="923"/>
      <c r="P119" s="923"/>
      <c r="Q119" s="923"/>
      <c r="R119" s="923"/>
      <c r="S119" s="923"/>
      <c r="T119" s="923"/>
      <c r="U119" s="923"/>
      <c r="V119" s="923"/>
      <c r="W119" s="923"/>
      <c r="X119" s="923"/>
      <c r="Y119" s="923"/>
      <c r="Z119" s="924"/>
      <c r="AA119" s="890" t="s">
        <v>224</v>
      </c>
      <c r="AB119" s="891"/>
      <c r="AC119" s="891"/>
      <c r="AD119" s="891"/>
      <c r="AE119" s="892"/>
      <c r="AF119" s="893" t="s">
        <v>224</v>
      </c>
      <c r="AG119" s="891"/>
      <c r="AH119" s="891"/>
      <c r="AI119" s="891"/>
      <c r="AJ119" s="892"/>
      <c r="AK119" s="893" t="s">
        <v>224</v>
      </c>
      <c r="AL119" s="891"/>
      <c r="AM119" s="891"/>
      <c r="AN119" s="891"/>
      <c r="AO119" s="892"/>
      <c r="AP119" s="894" t="s">
        <v>224</v>
      </c>
      <c r="AQ119" s="895"/>
      <c r="AR119" s="895"/>
      <c r="AS119" s="895"/>
      <c r="AT119" s="896"/>
      <c r="AU119" s="901"/>
      <c r="AV119" s="902"/>
      <c r="AW119" s="902"/>
      <c r="AX119" s="902"/>
      <c r="AY119" s="902"/>
      <c r="AZ119" s="230" t="s">
        <v>172</v>
      </c>
      <c r="BA119" s="230"/>
      <c r="BB119" s="230"/>
      <c r="BC119" s="230"/>
      <c r="BD119" s="230"/>
      <c r="BE119" s="230"/>
      <c r="BF119" s="230"/>
      <c r="BG119" s="230"/>
      <c r="BH119" s="230"/>
      <c r="BI119" s="230"/>
      <c r="BJ119" s="230"/>
      <c r="BK119" s="230"/>
      <c r="BL119" s="230"/>
      <c r="BM119" s="230"/>
      <c r="BN119" s="230"/>
      <c r="BO119" s="974" t="s">
        <v>437</v>
      </c>
      <c r="BP119" s="1005"/>
      <c r="BQ119" s="996">
        <v>20657274</v>
      </c>
      <c r="BR119" s="997"/>
      <c r="BS119" s="997"/>
      <c r="BT119" s="997"/>
      <c r="BU119" s="997"/>
      <c r="BV119" s="997">
        <v>20492288</v>
      </c>
      <c r="BW119" s="997"/>
      <c r="BX119" s="997"/>
      <c r="BY119" s="997"/>
      <c r="BZ119" s="997"/>
      <c r="CA119" s="997">
        <v>22452101</v>
      </c>
      <c r="CB119" s="997"/>
      <c r="CC119" s="997"/>
      <c r="CD119" s="997"/>
      <c r="CE119" s="997"/>
      <c r="CF119" s="998"/>
      <c r="CG119" s="999"/>
      <c r="CH119" s="999"/>
      <c r="CI119" s="999"/>
      <c r="CJ119" s="1000"/>
      <c r="CK119" s="946"/>
      <c r="CL119" s="947"/>
      <c r="CM119" s="1001" t="s">
        <v>438</v>
      </c>
      <c r="CN119" s="1002"/>
      <c r="CO119" s="1002"/>
      <c r="CP119" s="1002"/>
      <c r="CQ119" s="1002"/>
      <c r="CR119" s="1002"/>
      <c r="CS119" s="1002"/>
      <c r="CT119" s="1002"/>
      <c r="CU119" s="1002"/>
      <c r="CV119" s="1002"/>
      <c r="CW119" s="1002"/>
      <c r="CX119" s="1002"/>
      <c r="CY119" s="1002"/>
      <c r="CZ119" s="1002"/>
      <c r="DA119" s="1002"/>
      <c r="DB119" s="1002"/>
      <c r="DC119" s="1002"/>
      <c r="DD119" s="1002"/>
      <c r="DE119" s="1002"/>
      <c r="DF119" s="1003"/>
      <c r="DG119" s="1004" t="s">
        <v>224</v>
      </c>
      <c r="DH119" s="983"/>
      <c r="DI119" s="983"/>
      <c r="DJ119" s="983"/>
      <c r="DK119" s="984"/>
      <c r="DL119" s="982" t="s">
        <v>224</v>
      </c>
      <c r="DM119" s="983"/>
      <c r="DN119" s="983"/>
      <c r="DO119" s="983"/>
      <c r="DP119" s="984"/>
      <c r="DQ119" s="982" t="s">
        <v>224</v>
      </c>
      <c r="DR119" s="983"/>
      <c r="DS119" s="983"/>
      <c r="DT119" s="983"/>
      <c r="DU119" s="984"/>
      <c r="DV119" s="985" t="s">
        <v>224</v>
      </c>
      <c r="DW119" s="986"/>
      <c r="DX119" s="986"/>
      <c r="DY119" s="986"/>
      <c r="DZ119" s="987"/>
    </row>
    <row r="120" spans="1:130" s="199" customFormat="1" ht="26.25" customHeight="1" x14ac:dyDescent="0.15">
      <c r="A120" s="1058"/>
      <c r="B120" s="945"/>
      <c r="C120" s="915" t="s">
        <v>414</v>
      </c>
      <c r="D120" s="916"/>
      <c r="E120" s="916"/>
      <c r="F120" s="916"/>
      <c r="G120" s="916"/>
      <c r="H120" s="916"/>
      <c r="I120" s="916"/>
      <c r="J120" s="916"/>
      <c r="K120" s="916"/>
      <c r="L120" s="916"/>
      <c r="M120" s="916"/>
      <c r="N120" s="916"/>
      <c r="O120" s="916"/>
      <c r="P120" s="916"/>
      <c r="Q120" s="916"/>
      <c r="R120" s="916"/>
      <c r="S120" s="916"/>
      <c r="T120" s="916"/>
      <c r="U120" s="916"/>
      <c r="V120" s="916"/>
      <c r="W120" s="916"/>
      <c r="X120" s="916"/>
      <c r="Y120" s="916"/>
      <c r="Z120" s="917"/>
      <c r="AA120" s="957" t="s">
        <v>224</v>
      </c>
      <c r="AB120" s="958"/>
      <c r="AC120" s="958"/>
      <c r="AD120" s="958"/>
      <c r="AE120" s="959"/>
      <c r="AF120" s="960" t="s">
        <v>224</v>
      </c>
      <c r="AG120" s="958"/>
      <c r="AH120" s="958"/>
      <c r="AI120" s="958"/>
      <c r="AJ120" s="959"/>
      <c r="AK120" s="960" t="s">
        <v>224</v>
      </c>
      <c r="AL120" s="958"/>
      <c r="AM120" s="958"/>
      <c r="AN120" s="958"/>
      <c r="AO120" s="959"/>
      <c r="AP120" s="961" t="s">
        <v>224</v>
      </c>
      <c r="AQ120" s="962"/>
      <c r="AR120" s="962"/>
      <c r="AS120" s="962"/>
      <c r="AT120" s="963"/>
      <c r="AU120" s="988" t="s">
        <v>439</v>
      </c>
      <c r="AV120" s="989"/>
      <c r="AW120" s="989"/>
      <c r="AX120" s="989"/>
      <c r="AY120" s="990"/>
      <c r="AZ120" s="939" t="s">
        <v>440</v>
      </c>
      <c r="BA120" s="888"/>
      <c r="BB120" s="888"/>
      <c r="BC120" s="888"/>
      <c r="BD120" s="888"/>
      <c r="BE120" s="888"/>
      <c r="BF120" s="888"/>
      <c r="BG120" s="888"/>
      <c r="BH120" s="888"/>
      <c r="BI120" s="888"/>
      <c r="BJ120" s="888"/>
      <c r="BK120" s="888"/>
      <c r="BL120" s="888"/>
      <c r="BM120" s="888"/>
      <c r="BN120" s="888"/>
      <c r="BO120" s="888"/>
      <c r="BP120" s="889"/>
      <c r="BQ120" s="925">
        <v>4489772</v>
      </c>
      <c r="BR120" s="926"/>
      <c r="BS120" s="926"/>
      <c r="BT120" s="926"/>
      <c r="BU120" s="926"/>
      <c r="BV120" s="926">
        <v>4951747</v>
      </c>
      <c r="BW120" s="926"/>
      <c r="BX120" s="926"/>
      <c r="BY120" s="926"/>
      <c r="BZ120" s="926"/>
      <c r="CA120" s="926">
        <v>5289221</v>
      </c>
      <c r="CB120" s="926"/>
      <c r="CC120" s="926"/>
      <c r="CD120" s="926"/>
      <c r="CE120" s="926"/>
      <c r="CF120" s="940">
        <v>71.900000000000006</v>
      </c>
      <c r="CG120" s="941"/>
      <c r="CH120" s="941"/>
      <c r="CI120" s="941"/>
      <c r="CJ120" s="941"/>
      <c r="CK120" s="1006" t="s">
        <v>441</v>
      </c>
      <c r="CL120" s="1007"/>
      <c r="CM120" s="1007"/>
      <c r="CN120" s="1007"/>
      <c r="CO120" s="1008"/>
      <c r="CP120" s="1014" t="s">
        <v>442</v>
      </c>
      <c r="CQ120" s="1015"/>
      <c r="CR120" s="1015"/>
      <c r="CS120" s="1015"/>
      <c r="CT120" s="1015"/>
      <c r="CU120" s="1015"/>
      <c r="CV120" s="1015"/>
      <c r="CW120" s="1015"/>
      <c r="CX120" s="1015"/>
      <c r="CY120" s="1015"/>
      <c r="CZ120" s="1015"/>
      <c r="DA120" s="1015"/>
      <c r="DB120" s="1015"/>
      <c r="DC120" s="1015"/>
      <c r="DD120" s="1015"/>
      <c r="DE120" s="1015"/>
      <c r="DF120" s="1016"/>
      <c r="DG120" s="925">
        <v>1280717</v>
      </c>
      <c r="DH120" s="926"/>
      <c r="DI120" s="926"/>
      <c r="DJ120" s="926"/>
      <c r="DK120" s="926"/>
      <c r="DL120" s="926">
        <v>1756744</v>
      </c>
      <c r="DM120" s="926"/>
      <c r="DN120" s="926"/>
      <c r="DO120" s="926"/>
      <c r="DP120" s="926"/>
      <c r="DQ120" s="926">
        <v>2085748</v>
      </c>
      <c r="DR120" s="926"/>
      <c r="DS120" s="926"/>
      <c r="DT120" s="926"/>
      <c r="DU120" s="926"/>
      <c r="DV120" s="927">
        <v>28.3</v>
      </c>
      <c r="DW120" s="927"/>
      <c r="DX120" s="927"/>
      <c r="DY120" s="927"/>
      <c r="DZ120" s="928"/>
    </row>
    <row r="121" spans="1:130" s="199" customFormat="1" ht="26.25" customHeight="1" x14ac:dyDescent="0.15">
      <c r="A121" s="1058"/>
      <c r="B121" s="945"/>
      <c r="C121" s="966" t="s">
        <v>443</v>
      </c>
      <c r="D121" s="967"/>
      <c r="E121" s="967"/>
      <c r="F121" s="967"/>
      <c r="G121" s="967"/>
      <c r="H121" s="967"/>
      <c r="I121" s="967"/>
      <c r="J121" s="967"/>
      <c r="K121" s="967"/>
      <c r="L121" s="967"/>
      <c r="M121" s="967"/>
      <c r="N121" s="967"/>
      <c r="O121" s="967"/>
      <c r="P121" s="967"/>
      <c r="Q121" s="967"/>
      <c r="R121" s="967"/>
      <c r="S121" s="967"/>
      <c r="T121" s="967"/>
      <c r="U121" s="967"/>
      <c r="V121" s="967"/>
      <c r="W121" s="967"/>
      <c r="X121" s="967"/>
      <c r="Y121" s="967"/>
      <c r="Z121" s="968"/>
      <c r="AA121" s="957" t="s">
        <v>224</v>
      </c>
      <c r="AB121" s="958"/>
      <c r="AC121" s="958"/>
      <c r="AD121" s="958"/>
      <c r="AE121" s="959"/>
      <c r="AF121" s="960" t="s">
        <v>224</v>
      </c>
      <c r="AG121" s="958"/>
      <c r="AH121" s="958"/>
      <c r="AI121" s="958"/>
      <c r="AJ121" s="959"/>
      <c r="AK121" s="960" t="s">
        <v>224</v>
      </c>
      <c r="AL121" s="958"/>
      <c r="AM121" s="958"/>
      <c r="AN121" s="958"/>
      <c r="AO121" s="959"/>
      <c r="AP121" s="961" t="s">
        <v>224</v>
      </c>
      <c r="AQ121" s="962"/>
      <c r="AR121" s="962"/>
      <c r="AS121" s="962"/>
      <c r="AT121" s="963"/>
      <c r="AU121" s="991"/>
      <c r="AV121" s="992"/>
      <c r="AW121" s="992"/>
      <c r="AX121" s="992"/>
      <c r="AY121" s="993"/>
      <c r="AZ121" s="948" t="s">
        <v>444</v>
      </c>
      <c r="BA121" s="949"/>
      <c r="BB121" s="949"/>
      <c r="BC121" s="949"/>
      <c r="BD121" s="949"/>
      <c r="BE121" s="949"/>
      <c r="BF121" s="949"/>
      <c r="BG121" s="949"/>
      <c r="BH121" s="949"/>
      <c r="BI121" s="949"/>
      <c r="BJ121" s="949"/>
      <c r="BK121" s="949"/>
      <c r="BL121" s="949"/>
      <c r="BM121" s="949"/>
      <c r="BN121" s="949"/>
      <c r="BO121" s="949"/>
      <c r="BP121" s="950"/>
      <c r="BQ121" s="918">
        <v>1126935</v>
      </c>
      <c r="BR121" s="919"/>
      <c r="BS121" s="919"/>
      <c r="BT121" s="919"/>
      <c r="BU121" s="919"/>
      <c r="BV121" s="919">
        <v>1028892</v>
      </c>
      <c r="BW121" s="919"/>
      <c r="BX121" s="919"/>
      <c r="BY121" s="919"/>
      <c r="BZ121" s="919"/>
      <c r="CA121" s="919">
        <v>938818</v>
      </c>
      <c r="CB121" s="919"/>
      <c r="CC121" s="919"/>
      <c r="CD121" s="919"/>
      <c r="CE121" s="919"/>
      <c r="CF121" s="913">
        <v>12.8</v>
      </c>
      <c r="CG121" s="914"/>
      <c r="CH121" s="914"/>
      <c r="CI121" s="914"/>
      <c r="CJ121" s="914"/>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18">
        <v>288815</v>
      </c>
      <c r="DH121" s="919"/>
      <c r="DI121" s="919"/>
      <c r="DJ121" s="919"/>
      <c r="DK121" s="919"/>
      <c r="DL121" s="919">
        <v>297650</v>
      </c>
      <c r="DM121" s="919"/>
      <c r="DN121" s="919"/>
      <c r="DO121" s="919"/>
      <c r="DP121" s="919"/>
      <c r="DQ121" s="919">
        <v>286003</v>
      </c>
      <c r="DR121" s="919"/>
      <c r="DS121" s="919"/>
      <c r="DT121" s="919"/>
      <c r="DU121" s="919"/>
      <c r="DV121" s="920">
        <v>3.9</v>
      </c>
      <c r="DW121" s="920"/>
      <c r="DX121" s="920"/>
      <c r="DY121" s="920"/>
      <c r="DZ121" s="921"/>
    </row>
    <row r="122" spans="1:130" s="199" customFormat="1" ht="26.25" customHeight="1" x14ac:dyDescent="0.15">
      <c r="A122" s="1058"/>
      <c r="B122" s="945"/>
      <c r="C122" s="915" t="s">
        <v>425</v>
      </c>
      <c r="D122" s="916"/>
      <c r="E122" s="916"/>
      <c r="F122" s="916"/>
      <c r="G122" s="916"/>
      <c r="H122" s="916"/>
      <c r="I122" s="916"/>
      <c r="J122" s="916"/>
      <c r="K122" s="916"/>
      <c r="L122" s="916"/>
      <c r="M122" s="916"/>
      <c r="N122" s="916"/>
      <c r="O122" s="916"/>
      <c r="P122" s="916"/>
      <c r="Q122" s="916"/>
      <c r="R122" s="916"/>
      <c r="S122" s="916"/>
      <c r="T122" s="916"/>
      <c r="U122" s="916"/>
      <c r="V122" s="916"/>
      <c r="W122" s="916"/>
      <c r="X122" s="916"/>
      <c r="Y122" s="916"/>
      <c r="Z122" s="917"/>
      <c r="AA122" s="957" t="s">
        <v>224</v>
      </c>
      <c r="AB122" s="958"/>
      <c r="AC122" s="958"/>
      <c r="AD122" s="958"/>
      <c r="AE122" s="959"/>
      <c r="AF122" s="960" t="s">
        <v>224</v>
      </c>
      <c r="AG122" s="958"/>
      <c r="AH122" s="958"/>
      <c r="AI122" s="958"/>
      <c r="AJ122" s="959"/>
      <c r="AK122" s="960" t="s">
        <v>224</v>
      </c>
      <c r="AL122" s="958"/>
      <c r="AM122" s="958"/>
      <c r="AN122" s="958"/>
      <c r="AO122" s="959"/>
      <c r="AP122" s="961" t="s">
        <v>224</v>
      </c>
      <c r="AQ122" s="962"/>
      <c r="AR122" s="962"/>
      <c r="AS122" s="962"/>
      <c r="AT122" s="963"/>
      <c r="AU122" s="991"/>
      <c r="AV122" s="992"/>
      <c r="AW122" s="992"/>
      <c r="AX122" s="992"/>
      <c r="AY122" s="993"/>
      <c r="AZ122" s="973" t="s">
        <v>445</v>
      </c>
      <c r="BA122" s="964"/>
      <c r="BB122" s="964"/>
      <c r="BC122" s="964"/>
      <c r="BD122" s="964"/>
      <c r="BE122" s="964"/>
      <c r="BF122" s="964"/>
      <c r="BG122" s="964"/>
      <c r="BH122" s="964"/>
      <c r="BI122" s="964"/>
      <c r="BJ122" s="964"/>
      <c r="BK122" s="964"/>
      <c r="BL122" s="964"/>
      <c r="BM122" s="964"/>
      <c r="BN122" s="964"/>
      <c r="BO122" s="964"/>
      <c r="BP122" s="965"/>
      <c r="BQ122" s="996">
        <v>12118036</v>
      </c>
      <c r="BR122" s="997"/>
      <c r="BS122" s="997"/>
      <c r="BT122" s="997"/>
      <c r="BU122" s="997"/>
      <c r="BV122" s="997">
        <v>12043873</v>
      </c>
      <c r="BW122" s="997"/>
      <c r="BX122" s="997"/>
      <c r="BY122" s="997"/>
      <c r="BZ122" s="997"/>
      <c r="CA122" s="997">
        <v>13602437</v>
      </c>
      <c r="CB122" s="997"/>
      <c r="CC122" s="997"/>
      <c r="CD122" s="997"/>
      <c r="CE122" s="997"/>
      <c r="CF122" s="1017">
        <v>184.8</v>
      </c>
      <c r="CG122" s="1018"/>
      <c r="CH122" s="1018"/>
      <c r="CI122" s="1018"/>
      <c r="CJ122" s="1018"/>
      <c r="CK122" s="1009"/>
      <c r="CL122" s="1010"/>
      <c r="CM122" s="1010"/>
      <c r="CN122" s="1010"/>
      <c r="CO122" s="1011"/>
      <c r="CP122" s="1019" t="s">
        <v>388</v>
      </c>
      <c r="CQ122" s="1020"/>
      <c r="CR122" s="1020"/>
      <c r="CS122" s="1020"/>
      <c r="CT122" s="1020"/>
      <c r="CU122" s="1020"/>
      <c r="CV122" s="1020"/>
      <c r="CW122" s="1020"/>
      <c r="CX122" s="1020"/>
      <c r="CY122" s="1020"/>
      <c r="CZ122" s="1020"/>
      <c r="DA122" s="1020"/>
      <c r="DB122" s="1020"/>
      <c r="DC122" s="1020"/>
      <c r="DD122" s="1020"/>
      <c r="DE122" s="1020"/>
      <c r="DF122" s="1021"/>
      <c r="DG122" s="918">
        <v>79563</v>
      </c>
      <c r="DH122" s="919"/>
      <c r="DI122" s="919"/>
      <c r="DJ122" s="919"/>
      <c r="DK122" s="919"/>
      <c r="DL122" s="919">
        <v>72146</v>
      </c>
      <c r="DM122" s="919"/>
      <c r="DN122" s="919"/>
      <c r="DO122" s="919"/>
      <c r="DP122" s="919"/>
      <c r="DQ122" s="919">
        <v>69185</v>
      </c>
      <c r="DR122" s="919"/>
      <c r="DS122" s="919"/>
      <c r="DT122" s="919"/>
      <c r="DU122" s="919"/>
      <c r="DV122" s="920">
        <v>0.9</v>
      </c>
      <c r="DW122" s="920"/>
      <c r="DX122" s="920"/>
      <c r="DY122" s="920"/>
      <c r="DZ122" s="921"/>
    </row>
    <row r="123" spans="1:130" s="199" customFormat="1" ht="26.25" customHeight="1" x14ac:dyDescent="0.15">
      <c r="A123" s="1058"/>
      <c r="B123" s="945"/>
      <c r="C123" s="915" t="s">
        <v>431</v>
      </c>
      <c r="D123" s="916"/>
      <c r="E123" s="916"/>
      <c r="F123" s="916"/>
      <c r="G123" s="916"/>
      <c r="H123" s="916"/>
      <c r="I123" s="916"/>
      <c r="J123" s="916"/>
      <c r="K123" s="916"/>
      <c r="L123" s="916"/>
      <c r="M123" s="916"/>
      <c r="N123" s="916"/>
      <c r="O123" s="916"/>
      <c r="P123" s="916"/>
      <c r="Q123" s="916"/>
      <c r="R123" s="916"/>
      <c r="S123" s="916"/>
      <c r="T123" s="916"/>
      <c r="U123" s="916"/>
      <c r="V123" s="916"/>
      <c r="W123" s="916"/>
      <c r="X123" s="916"/>
      <c r="Y123" s="916"/>
      <c r="Z123" s="917"/>
      <c r="AA123" s="957" t="s">
        <v>224</v>
      </c>
      <c r="AB123" s="958"/>
      <c r="AC123" s="958"/>
      <c r="AD123" s="958"/>
      <c r="AE123" s="959"/>
      <c r="AF123" s="960" t="s">
        <v>224</v>
      </c>
      <c r="AG123" s="958"/>
      <c r="AH123" s="958"/>
      <c r="AI123" s="958"/>
      <c r="AJ123" s="959"/>
      <c r="AK123" s="960" t="s">
        <v>224</v>
      </c>
      <c r="AL123" s="958"/>
      <c r="AM123" s="958"/>
      <c r="AN123" s="958"/>
      <c r="AO123" s="959"/>
      <c r="AP123" s="961" t="s">
        <v>224</v>
      </c>
      <c r="AQ123" s="962"/>
      <c r="AR123" s="962"/>
      <c r="AS123" s="962"/>
      <c r="AT123" s="963"/>
      <c r="AU123" s="994"/>
      <c r="AV123" s="995"/>
      <c r="AW123" s="995"/>
      <c r="AX123" s="995"/>
      <c r="AY123" s="995"/>
      <c r="AZ123" s="230" t="s">
        <v>172</v>
      </c>
      <c r="BA123" s="230"/>
      <c r="BB123" s="230"/>
      <c r="BC123" s="230"/>
      <c r="BD123" s="230"/>
      <c r="BE123" s="230"/>
      <c r="BF123" s="230"/>
      <c r="BG123" s="230"/>
      <c r="BH123" s="230"/>
      <c r="BI123" s="230"/>
      <c r="BJ123" s="230"/>
      <c r="BK123" s="230"/>
      <c r="BL123" s="230"/>
      <c r="BM123" s="230"/>
      <c r="BN123" s="230"/>
      <c r="BO123" s="974" t="s">
        <v>446</v>
      </c>
      <c r="BP123" s="1005"/>
      <c r="BQ123" s="1064">
        <v>17734743</v>
      </c>
      <c r="BR123" s="1065"/>
      <c r="BS123" s="1065"/>
      <c r="BT123" s="1065"/>
      <c r="BU123" s="1065"/>
      <c r="BV123" s="1065">
        <v>18024512</v>
      </c>
      <c r="BW123" s="1065"/>
      <c r="BX123" s="1065"/>
      <c r="BY123" s="1065"/>
      <c r="BZ123" s="1065"/>
      <c r="CA123" s="1065">
        <v>19830476</v>
      </c>
      <c r="CB123" s="1065"/>
      <c r="CC123" s="1065"/>
      <c r="CD123" s="1065"/>
      <c r="CE123" s="1065"/>
      <c r="CF123" s="998"/>
      <c r="CG123" s="999"/>
      <c r="CH123" s="999"/>
      <c r="CI123" s="999"/>
      <c r="CJ123" s="1000"/>
      <c r="CK123" s="1009"/>
      <c r="CL123" s="1010"/>
      <c r="CM123" s="1010"/>
      <c r="CN123" s="1010"/>
      <c r="CO123" s="1011"/>
      <c r="CP123" s="1019" t="s">
        <v>447</v>
      </c>
      <c r="CQ123" s="1020"/>
      <c r="CR123" s="1020"/>
      <c r="CS123" s="1020"/>
      <c r="CT123" s="1020"/>
      <c r="CU123" s="1020"/>
      <c r="CV123" s="1020"/>
      <c r="CW123" s="1020"/>
      <c r="CX123" s="1020"/>
      <c r="CY123" s="1020"/>
      <c r="CZ123" s="1020"/>
      <c r="DA123" s="1020"/>
      <c r="DB123" s="1020"/>
      <c r="DC123" s="1020"/>
      <c r="DD123" s="1020"/>
      <c r="DE123" s="1020"/>
      <c r="DF123" s="1021"/>
      <c r="DG123" s="957" t="s">
        <v>448</v>
      </c>
      <c r="DH123" s="958"/>
      <c r="DI123" s="958"/>
      <c r="DJ123" s="958"/>
      <c r="DK123" s="959"/>
      <c r="DL123" s="960" t="s">
        <v>448</v>
      </c>
      <c r="DM123" s="958"/>
      <c r="DN123" s="958"/>
      <c r="DO123" s="958"/>
      <c r="DP123" s="959"/>
      <c r="DQ123" s="960" t="s">
        <v>448</v>
      </c>
      <c r="DR123" s="958"/>
      <c r="DS123" s="958"/>
      <c r="DT123" s="958"/>
      <c r="DU123" s="959"/>
      <c r="DV123" s="961" t="s">
        <v>448</v>
      </c>
      <c r="DW123" s="962"/>
      <c r="DX123" s="962"/>
      <c r="DY123" s="962"/>
      <c r="DZ123" s="963"/>
    </row>
    <row r="124" spans="1:130" s="199" customFormat="1" ht="26.25" customHeight="1" thickBot="1" x14ac:dyDescent="0.2">
      <c r="A124" s="1058"/>
      <c r="B124" s="945"/>
      <c r="C124" s="915" t="s">
        <v>434</v>
      </c>
      <c r="D124" s="916"/>
      <c r="E124" s="916"/>
      <c r="F124" s="916"/>
      <c r="G124" s="916"/>
      <c r="H124" s="916"/>
      <c r="I124" s="916"/>
      <c r="J124" s="916"/>
      <c r="K124" s="916"/>
      <c r="L124" s="916"/>
      <c r="M124" s="916"/>
      <c r="N124" s="916"/>
      <c r="O124" s="916"/>
      <c r="P124" s="916"/>
      <c r="Q124" s="916"/>
      <c r="R124" s="916"/>
      <c r="S124" s="916"/>
      <c r="T124" s="916"/>
      <c r="U124" s="916"/>
      <c r="V124" s="916"/>
      <c r="W124" s="916"/>
      <c r="X124" s="916"/>
      <c r="Y124" s="916"/>
      <c r="Z124" s="917"/>
      <c r="AA124" s="957" t="s">
        <v>448</v>
      </c>
      <c r="AB124" s="958"/>
      <c r="AC124" s="958"/>
      <c r="AD124" s="958"/>
      <c r="AE124" s="959"/>
      <c r="AF124" s="960" t="s">
        <v>448</v>
      </c>
      <c r="AG124" s="958"/>
      <c r="AH124" s="958"/>
      <c r="AI124" s="958"/>
      <c r="AJ124" s="959"/>
      <c r="AK124" s="960" t="s">
        <v>448</v>
      </c>
      <c r="AL124" s="958"/>
      <c r="AM124" s="958"/>
      <c r="AN124" s="958"/>
      <c r="AO124" s="959"/>
      <c r="AP124" s="961" t="s">
        <v>448</v>
      </c>
      <c r="AQ124" s="962"/>
      <c r="AR124" s="962"/>
      <c r="AS124" s="962"/>
      <c r="AT124" s="963"/>
      <c r="AU124" s="1060" t="s">
        <v>449</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40.9</v>
      </c>
      <c r="BR124" s="1027"/>
      <c r="BS124" s="1027"/>
      <c r="BT124" s="1027"/>
      <c r="BU124" s="1027"/>
      <c r="BV124" s="1027">
        <v>33.700000000000003</v>
      </c>
      <c r="BW124" s="1027"/>
      <c r="BX124" s="1027"/>
      <c r="BY124" s="1027"/>
      <c r="BZ124" s="1027"/>
      <c r="CA124" s="1027">
        <v>35.6</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v>12530</v>
      </c>
      <c r="DH124" s="983"/>
      <c r="DI124" s="983"/>
      <c r="DJ124" s="983"/>
      <c r="DK124" s="984"/>
      <c r="DL124" s="982">
        <v>2364</v>
      </c>
      <c r="DM124" s="983"/>
      <c r="DN124" s="983"/>
      <c r="DO124" s="983"/>
      <c r="DP124" s="984"/>
      <c r="DQ124" s="982" t="s">
        <v>224</v>
      </c>
      <c r="DR124" s="983"/>
      <c r="DS124" s="983"/>
      <c r="DT124" s="983"/>
      <c r="DU124" s="984"/>
      <c r="DV124" s="985" t="s">
        <v>224</v>
      </c>
      <c r="DW124" s="986"/>
      <c r="DX124" s="986"/>
      <c r="DY124" s="986"/>
      <c r="DZ124" s="987"/>
    </row>
    <row r="125" spans="1:130" s="199" customFormat="1" ht="26.25" customHeight="1" x14ac:dyDescent="0.15">
      <c r="A125" s="1058"/>
      <c r="B125" s="945"/>
      <c r="C125" s="915" t="s">
        <v>436</v>
      </c>
      <c r="D125" s="916"/>
      <c r="E125" s="916"/>
      <c r="F125" s="916"/>
      <c r="G125" s="916"/>
      <c r="H125" s="916"/>
      <c r="I125" s="916"/>
      <c r="J125" s="916"/>
      <c r="K125" s="916"/>
      <c r="L125" s="916"/>
      <c r="M125" s="916"/>
      <c r="N125" s="916"/>
      <c r="O125" s="916"/>
      <c r="P125" s="916"/>
      <c r="Q125" s="916"/>
      <c r="R125" s="916"/>
      <c r="S125" s="916"/>
      <c r="T125" s="916"/>
      <c r="U125" s="916"/>
      <c r="V125" s="916"/>
      <c r="W125" s="916"/>
      <c r="X125" s="916"/>
      <c r="Y125" s="916"/>
      <c r="Z125" s="917"/>
      <c r="AA125" s="957" t="s">
        <v>224</v>
      </c>
      <c r="AB125" s="958"/>
      <c r="AC125" s="958"/>
      <c r="AD125" s="958"/>
      <c r="AE125" s="959"/>
      <c r="AF125" s="960" t="s">
        <v>224</v>
      </c>
      <c r="AG125" s="958"/>
      <c r="AH125" s="958"/>
      <c r="AI125" s="958"/>
      <c r="AJ125" s="959"/>
      <c r="AK125" s="960" t="s">
        <v>224</v>
      </c>
      <c r="AL125" s="958"/>
      <c r="AM125" s="958"/>
      <c r="AN125" s="958"/>
      <c r="AO125" s="959"/>
      <c r="AP125" s="961" t="s">
        <v>224</v>
      </c>
      <c r="AQ125" s="962"/>
      <c r="AR125" s="962"/>
      <c r="AS125" s="962"/>
      <c r="AT125" s="963"/>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22" t="s">
        <v>451</v>
      </c>
      <c r="CL125" s="1007"/>
      <c r="CM125" s="1007"/>
      <c r="CN125" s="1007"/>
      <c r="CO125" s="1008"/>
      <c r="CP125" s="939" t="s">
        <v>452</v>
      </c>
      <c r="CQ125" s="888"/>
      <c r="CR125" s="888"/>
      <c r="CS125" s="888"/>
      <c r="CT125" s="888"/>
      <c r="CU125" s="888"/>
      <c r="CV125" s="888"/>
      <c r="CW125" s="888"/>
      <c r="CX125" s="888"/>
      <c r="CY125" s="888"/>
      <c r="CZ125" s="888"/>
      <c r="DA125" s="888"/>
      <c r="DB125" s="888"/>
      <c r="DC125" s="888"/>
      <c r="DD125" s="888"/>
      <c r="DE125" s="888"/>
      <c r="DF125" s="889"/>
      <c r="DG125" s="925" t="s">
        <v>224</v>
      </c>
      <c r="DH125" s="926"/>
      <c r="DI125" s="926"/>
      <c r="DJ125" s="926"/>
      <c r="DK125" s="926"/>
      <c r="DL125" s="926" t="s">
        <v>224</v>
      </c>
      <c r="DM125" s="926"/>
      <c r="DN125" s="926"/>
      <c r="DO125" s="926"/>
      <c r="DP125" s="926"/>
      <c r="DQ125" s="926" t="s">
        <v>224</v>
      </c>
      <c r="DR125" s="926"/>
      <c r="DS125" s="926"/>
      <c r="DT125" s="926"/>
      <c r="DU125" s="926"/>
      <c r="DV125" s="927" t="s">
        <v>224</v>
      </c>
      <c r="DW125" s="927"/>
      <c r="DX125" s="927"/>
      <c r="DY125" s="927"/>
      <c r="DZ125" s="928"/>
    </row>
    <row r="126" spans="1:130" s="199" customFormat="1" ht="26.25" customHeight="1" thickBot="1" x14ac:dyDescent="0.2">
      <c r="A126" s="1058"/>
      <c r="B126" s="945"/>
      <c r="C126" s="915" t="s">
        <v>438</v>
      </c>
      <c r="D126" s="916"/>
      <c r="E126" s="916"/>
      <c r="F126" s="916"/>
      <c r="G126" s="916"/>
      <c r="H126" s="916"/>
      <c r="I126" s="916"/>
      <c r="J126" s="916"/>
      <c r="K126" s="916"/>
      <c r="L126" s="916"/>
      <c r="M126" s="916"/>
      <c r="N126" s="916"/>
      <c r="O126" s="916"/>
      <c r="P126" s="916"/>
      <c r="Q126" s="916"/>
      <c r="R126" s="916"/>
      <c r="S126" s="916"/>
      <c r="T126" s="916"/>
      <c r="U126" s="916"/>
      <c r="V126" s="916"/>
      <c r="W126" s="916"/>
      <c r="X126" s="916"/>
      <c r="Y126" s="916"/>
      <c r="Z126" s="917"/>
      <c r="AA126" s="957" t="s">
        <v>224</v>
      </c>
      <c r="AB126" s="958"/>
      <c r="AC126" s="958"/>
      <c r="AD126" s="958"/>
      <c r="AE126" s="959"/>
      <c r="AF126" s="960" t="s">
        <v>224</v>
      </c>
      <c r="AG126" s="958"/>
      <c r="AH126" s="958"/>
      <c r="AI126" s="958"/>
      <c r="AJ126" s="959"/>
      <c r="AK126" s="960" t="s">
        <v>224</v>
      </c>
      <c r="AL126" s="958"/>
      <c r="AM126" s="958"/>
      <c r="AN126" s="958"/>
      <c r="AO126" s="959"/>
      <c r="AP126" s="961" t="s">
        <v>224</v>
      </c>
      <c r="AQ126" s="962"/>
      <c r="AR126" s="962"/>
      <c r="AS126" s="962"/>
      <c r="AT126" s="963"/>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23"/>
      <c r="CL126" s="1010"/>
      <c r="CM126" s="1010"/>
      <c r="CN126" s="1010"/>
      <c r="CO126" s="1011"/>
      <c r="CP126" s="948" t="s">
        <v>453</v>
      </c>
      <c r="CQ126" s="949"/>
      <c r="CR126" s="949"/>
      <c r="CS126" s="949"/>
      <c r="CT126" s="949"/>
      <c r="CU126" s="949"/>
      <c r="CV126" s="949"/>
      <c r="CW126" s="949"/>
      <c r="CX126" s="949"/>
      <c r="CY126" s="949"/>
      <c r="CZ126" s="949"/>
      <c r="DA126" s="949"/>
      <c r="DB126" s="949"/>
      <c r="DC126" s="949"/>
      <c r="DD126" s="949"/>
      <c r="DE126" s="949"/>
      <c r="DF126" s="950"/>
      <c r="DG126" s="918">
        <v>166237</v>
      </c>
      <c r="DH126" s="919"/>
      <c r="DI126" s="919"/>
      <c r="DJ126" s="919"/>
      <c r="DK126" s="919"/>
      <c r="DL126" s="919">
        <v>154142</v>
      </c>
      <c r="DM126" s="919"/>
      <c r="DN126" s="919"/>
      <c r="DO126" s="919"/>
      <c r="DP126" s="919"/>
      <c r="DQ126" s="919">
        <v>150764</v>
      </c>
      <c r="DR126" s="919"/>
      <c r="DS126" s="919"/>
      <c r="DT126" s="919"/>
      <c r="DU126" s="919"/>
      <c r="DV126" s="920">
        <v>2</v>
      </c>
      <c r="DW126" s="920"/>
      <c r="DX126" s="920"/>
      <c r="DY126" s="920"/>
      <c r="DZ126" s="921"/>
    </row>
    <row r="127" spans="1:130" s="199" customFormat="1" ht="26.25" customHeight="1" x14ac:dyDescent="0.15">
      <c r="A127" s="1059"/>
      <c r="B127" s="947"/>
      <c r="C127" s="1001" t="s">
        <v>454</v>
      </c>
      <c r="D127" s="1002"/>
      <c r="E127" s="1002"/>
      <c r="F127" s="1002"/>
      <c r="G127" s="1002"/>
      <c r="H127" s="1002"/>
      <c r="I127" s="1002"/>
      <c r="J127" s="1002"/>
      <c r="K127" s="1002"/>
      <c r="L127" s="1002"/>
      <c r="M127" s="1002"/>
      <c r="N127" s="1002"/>
      <c r="O127" s="1002"/>
      <c r="P127" s="1002"/>
      <c r="Q127" s="1002"/>
      <c r="R127" s="1002"/>
      <c r="S127" s="1002"/>
      <c r="T127" s="1002"/>
      <c r="U127" s="1002"/>
      <c r="V127" s="1002"/>
      <c r="W127" s="1002"/>
      <c r="X127" s="1002"/>
      <c r="Y127" s="1002"/>
      <c r="Z127" s="1003"/>
      <c r="AA127" s="957">
        <v>57</v>
      </c>
      <c r="AB127" s="958"/>
      <c r="AC127" s="958"/>
      <c r="AD127" s="958"/>
      <c r="AE127" s="959"/>
      <c r="AF127" s="960">
        <v>49</v>
      </c>
      <c r="AG127" s="958"/>
      <c r="AH127" s="958"/>
      <c r="AI127" s="958"/>
      <c r="AJ127" s="959"/>
      <c r="AK127" s="960">
        <v>32</v>
      </c>
      <c r="AL127" s="958"/>
      <c r="AM127" s="958"/>
      <c r="AN127" s="958"/>
      <c r="AO127" s="959"/>
      <c r="AP127" s="961">
        <v>0</v>
      </c>
      <c r="AQ127" s="962"/>
      <c r="AR127" s="962"/>
      <c r="AS127" s="962"/>
      <c r="AT127" s="963"/>
      <c r="AU127" s="235"/>
      <c r="AV127" s="235"/>
      <c r="AW127" s="235"/>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6"/>
      <c r="CA127" s="235"/>
      <c r="CB127" s="235"/>
      <c r="CC127" s="235"/>
      <c r="CD127" s="236"/>
      <c r="CE127" s="236"/>
      <c r="CF127" s="236"/>
      <c r="CG127" s="233"/>
      <c r="CH127" s="233"/>
      <c r="CI127" s="233"/>
      <c r="CJ127" s="234"/>
      <c r="CK127" s="1023"/>
      <c r="CL127" s="1010"/>
      <c r="CM127" s="1010"/>
      <c r="CN127" s="1010"/>
      <c r="CO127" s="1011"/>
      <c r="CP127" s="948" t="s">
        <v>459</v>
      </c>
      <c r="CQ127" s="949"/>
      <c r="CR127" s="949"/>
      <c r="CS127" s="949"/>
      <c r="CT127" s="949"/>
      <c r="CU127" s="949"/>
      <c r="CV127" s="949"/>
      <c r="CW127" s="949"/>
      <c r="CX127" s="949"/>
      <c r="CY127" s="949"/>
      <c r="CZ127" s="949"/>
      <c r="DA127" s="949"/>
      <c r="DB127" s="949"/>
      <c r="DC127" s="949"/>
      <c r="DD127" s="949"/>
      <c r="DE127" s="949"/>
      <c r="DF127" s="950"/>
      <c r="DG127" s="918" t="s">
        <v>224</v>
      </c>
      <c r="DH127" s="919"/>
      <c r="DI127" s="919"/>
      <c r="DJ127" s="919"/>
      <c r="DK127" s="919"/>
      <c r="DL127" s="919" t="s">
        <v>224</v>
      </c>
      <c r="DM127" s="919"/>
      <c r="DN127" s="919"/>
      <c r="DO127" s="919"/>
      <c r="DP127" s="919"/>
      <c r="DQ127" s="919" t="s">
        <v>224</v>
      </c>
      <c r="DR127" s="919"/>
      <c r="DS127" s="919"/>
      <c r="DT127" s="919"/>
      <c r="DU127" s="919"/>
      <c r="DV127" s="920" t="s">
        <v>224</v>
      </c>
      <c r="DW127" s="920"/>
      <c r="DX127" s="920"/>
      <c r="DY127" s="920"/>
      <c r="DZ127" s="921"/>
    </row>
    <row r="128" spans="1:130" s="199" customFormat="1" ht="26.25" customHeight="1" thickBot="1" x14ac:dyDescent="0.2">
      <c r="A128" s="1042" t="s">
        <v>460</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461</v>
      </c>
      <c r="X128" s="1044"/>
      <c r="Y128" s="1044"/>
      <c r="Z128" s="1045"/>
      <c r="AA128" s="1046">
        <v>239204</v>
      </c>
      <c r="AB128" s="1047"/>
      <c r="AC128" s="1047"/>
      <c r="AD128" s="1047"/>
      <c r="AE128" s="1048"/>
      <c r="AF128" s="1049">
        <v>138336</v>
      </c>
      <c r="AG128" s="1047"/>
      <c r="AH128" s="1047"/>
      <c r="AI128" s="1047"/>
      <c r="AJ128" s="1048"/>
      <c r="AK128" s="1049">
        <v>100859</v>
      </c>
      <c r="AL128" s="1047"/>
      <c r="AM128" s="1047"/>
      <c r="AN128" s="1047"/>
      <c r="AO128" s="1048"/>
      <c r="AP128" s="1050"/>
      <c r="AQ128" s="1051"/>
      <c r="AR128" s="1051"/>
      <c r="AS128" s="1051"/>
      <c r="AT128" s="1052"/>
      <c r="AU128" s="235"/>
      <c r="AV128" s="235"/>
      <c r="AW128" s="235"/>
      <c r="AX128" s="887" t="s">
        <v>462</v>
      </c>
      <c r="AY128" s="888"/>
      <c r="AZ128" s="888"/>
      <c r="BA128" s="888"/>
      <c r="BB128" s="888"/>
      <c r="BC128" s="888"/>
      <c r="BD128" s="888"/>
      <c r="BE128" s="889"/>
      <c r="BF128" s="1053" t="s">
        <v>224</v>
      </c>
      <c r="BG128" s="1054"/>
      <c r="BH128" s="1054"/>
      <c r="BI128" s="1054"/>
      <c r="BJ128" s="1054"/>
      <c r="BK128" s="1054"/>
      <c r="BL128" s="1055"/>
      <c r="BM128" s="1053">
        <v>13.62</v>
      </c>
      <c r="BN128" s="1054"/>
      <c r="BO128" s="1054"/>
      <c r="BP128" s="1054"/>
      <c r="BQ128" s="1054"/>
      <c r="BR128" s="1054"/>
      <c r="BS128" s="1055"/>
      <c r="BT128" s="1053">
        <v>20</v>
      </c>
      <c r="BU128" s="1054"/>
      <c r="BV128" s="1054"/>
      <c r="BW128" s="1054"/>
      <c r="BX128" s="1054"/>
      <c r="BY128" s="1054"/>
      <c r="BZ128" s="1078"/>
      <c r="CA128" s="236"/>
      <c r="CB128" s="236"/>
      <c r="CC128" s="236"/>
      <c r="CD128" s="236"/>
      <c r="CE128" s="236"/>
      <c r="CF128" s="236"/>
      <c r="CG128" s="233"/>
      <c r="CH128" s="233"/>
      <c r="CI128" s="233"/>
      <c r="CJ128" s="234"/>
      <c r="CK128" s="1024"/>
      <c r="CL128" s="1025"/>
      <c r="CM128" s="1025"/>
      <c r="CN128" s="1025"/>
      <c r="CO128" s="1026"/>
      <c r="CP128" s="1035" t="s">
        <v>463</v>
      </c>
      <c r="CQ128" s="1036"/>
      <c r="CR128" s="1036"/>
      <c r="CS128" s="1036"/>
      <c r="CT128" s="1036"/>
      <c r="CU128" s="1036"/>
      <c r="CV128" s="1036"/>
      <c r="CW128" s="1036"/>
      <c r="CX128" s="1036"/>
      <c r="CY128" s="1036"/>
      <c r="CZ128" s="1036"/>
      <c r="DA128" s="1036"/>
      <c r="DB128" s="1036"/>
      <c r="DC128" s="1036"/>
      <c r="DD128" s="1036"/>
      <c r="DE128" s="1036"/>
      <c r="DF128" s="1037"/>
      <c r="DG128" s="1038" t="s">
        <v>224</v>
      </c>
      <c r="DH128" s="1039"/>
      <c r="DI128" s="1039"/>
      <c r="DJ128" s="1039"/>
      <c r="DK128" s="1039"/>
      <c r="DL128" s="1039" t="s">
        <v>224</v>
      </c>
      <c r="DM128" s="1039"/>
      <c r="DN128" s="1039"/>
      <c r="DO128" s="1039"/>
      <c r="DP128" s="1039"/>
      <c r="DQ128" s="1039" t="s">
        <v>224</v>
      </c>
      <c r="DR128" s="1039"/>
      <c r="DS128" s="1039"/>
      <c r="DT128" s="1039"/>
      <c r="DU128" s="1039"/>
      <c r="DV128" s="1040" t="s">
        <v>224</v>
      </c>
      <c r="DW128" s="1040"/>
      <c r="DX128" s="1040"/>
      <c r="DY128" s="1040"/>
      <c r="DZ128" s="1041"/>
    </row>
    <row r="129" spans="1:131" s="199" customFormat="1" ht="26.25" customHeight="1" x14ac:dyDescent="0.15">
      <c r="A129" s="929" t="s">
        <v>91</v>
      </c>
      <c r="B129" s="930"/>
      <c r="C129" s="930"/>
      <c r="D129" s="930"/>
      <c r="E129" s="930"/>
      <c r="F129" s="930"/>
      <c r="G129" s="930"/>
      <c r="H129" s="930"/>
      <c r="I129" s="930"/>
      <c r="J129" s="930"/>
      <c r="K129" s="930"/>
      <c r="L129" s="930"/>
      <c r="M129" s="930"/>
      <c r="N129" s="930"/>
      <c r="O129" s="930"/>
      <c r="P129" s="930"/>
      <c r="Q129" s="930"/>
      <c r="R129" s="930"/>
      <c r="S129" s="930"/>
      <c r="T129" s="930"/>
      <c r="U129" s="930"/>
      <c r="V129" s="930"/>
      <c r="W129" s="1072" t="s">
        <v>464</v>
      </c>
      <c r="X129" s="1073"/>
      <c r="Y129" s="1073"/>
      <c r="Z129" s="1074"/>
      <c r="AA129" s="957">
        <v>8273178</v>
      </c>
      <c r="AB129" s="958"/>
      <c r="AC129" s="958"/>
      <c r="AD129" s="958"/>
      <c r="AE129" s="959"/>
      <c r="AF129" s="960">
        <v>8469517</v>
      </c>
      <c r="AG129" s="958"/>
      <c r="AH129" s="958"/>
      <c r="AI129" s="958"/>
      <c r="AJ129" s="959"/>
      <c r="AK129" s="960">
        <v>8536053</v>
      </c>
      <c r="AL129" s="958"/>
      <c r="AM129" s="958"/>
      <c r="AN129" s="958"/>
      <c r="AO129" s="959"/>
      <c r="AP129" s="1075"/>
      <c r="AQ129" s="1076"/>
      <c r="AR129" s="1076"/>
      <c r="AS129" s="1076"/>
      <c r="AT129" s="1077"/>
      <c r="AU129" s="237"/>
      <c r="AV129" s="237"/>
      <c r="AW129" s="237"/>
      <c r="AX129" s="1066" t="s">
        <v>465</v>
      </c>
      <c r="AY129" s="949"/>
      <c r="AZ129" s="949"/>
      <c r="BA129" s="949"/>
      <c r="BB129" s="949"/>
      <c r="BC129" s="949"/>
      <c r="BD129" s="949"/>
      <c r="BE129" s="950"/>
      <c r="BF129" s="1067" t="s">
        <v>224</v>
      </c>
      <c r="BG129" s="1068"/>
      <c r="BH129" s="1068"/>
      <c r="BI129" s="1068"/>
      <c r="BJ129" s="1068"/>
      <c r="BK129" s="1068"/>
      <c r="BL129" s="1069"/>
      <c r="BM129" s="1067">
        <v>18.62</v>
      </c>
      <c r="BN129" s="1068"/>
      <c r="BO129" s="1068"/>
      <c r="BP129" s="1068"/>
      <c r="BQ129" s="1068"/>
      <c r="BR129" s="1068"/>
      <c r="BS129" s="1069"/>
      <c r="BT129" s="1067">
        <v>30</v>
      </c>
      <c r="BU129" s="1070"/>
      <c r="BV129" s="1070"/>
      <c r="BW129" s="1070"/>
      <c r="BX129" s="1070"/>
      <c r="BY129" s="1070"/>
      <c r="BZ129" s="107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29" t="s">
        <v>466</v>
      </c>
      <c r="B130" s="930"/>
      <c r="C130" s="930"/>
      <c r="D130" s="930"/>
      <c r="E130" s="930"/>
      <c r="F130" s="930"/>
      <c r="G130" s="930"/>
      <c r="H130" s="930"/>
      <c r="I130" s="930"/>
      <c r="J130" s="930"/>
      <c r="K130" s="930"/>
      <c r="L130" s="930"/>
      <c r="M130" s="930"/>
      <c r="N130" s="930"/>
      <c r="O130" s="930"/>
      <c r="P130" s="930"/>
      <c r="Q130" s="930"/>
      <c r="R130" s="930"/>
      <c r="S130" s="930"/>
      <c r="T130" s="930"/>
      <c r="U130" s="930"/>
      <c r="V130" s="930"/>
      <c r="W130" s="1072" t="s">
        <v>467</v>
      </c>
      <c r="X130" s="1073"/>
      <c r="Y130" s="1073"/>
      <c r="Z130" s="1074"/>
      <c r="AA130" s="957">
        <v>1137684</v>
      </c>
      <c r="AB130" s="958"/>
      <c r="AC130" s="958"/>
      <c r="AD130" s="958"/>
      <c r="AE130" s="959"/>
      <c r="AF130" s="960">
        <v>1146854</v>
      </c>
      <c r="AG130" s="958"/>
      <c r="AH130" s="958"/>
      <c r="AI130" s="958"/>
      <c r="AJ130" s="959"/>
      <c r="AK130" s="960">
        <v>1175646</v>
      </c>
      <c r="AL130" s="958"/>
      <c r="AM130" s="958"/>
      <c r="AN130" s="958"/>
      <c r="AO130" s="959"/>
      <c r="AP130" s="1075"/>
      <c r="AQ130" s="1076"/>
      <c r="AR130" s="1076"/>
      <c r="AS130" s="1076"/>
      <c r="AT130" s="1077"/>
      <c r="AU130" s="237"/>
      <c r="AV130" s="237"/>
      <c r="AW130" s="237"/>
      <c r="AX130" s="1066" t="s">
        <v>468</v>
      </c>
      <c r="AY130" s="949"/>
      <c r="AZ130" s="949"/>
      <c r="BA130" s="949"/>
      <c r="BB130" s="949"/>
      <c r="BC130" s="949"/>
      <c r="BD130" s="949"/>
      <c r="BE130" s="950"/>
      <c r="BF130" s="1103">
        <v>9.8000000000000007</v>
      </c>
      <c r="BG130" s="1104"/>
      <c r="BH130" s="1104"/>
      <c r="BI130" s="1104"/>
      <c r="BJ130" s="1104"/>
      <c r="BK130" s="1104"/>
      <c r="BL130" s="1105"/>
      <c r="BM130" s="1103">
        <v>25</v>
      </c>
      <c r="BN130" s="1104"/>
      <c r="BO130" s="1104"/>
      <c r="BP130" s="1104"/>
      <c r="BQ130" s="1104"/>
      <c r="BR130" s="1104"/>
      <c r="BS130" s="1105"/>
      <c r="BT130" s="1103">
        <v>35</v>
      </c>
      <c r="BU130" s="1106"/>
      <c r="BV130" s="1106"/>
      <c r="BW130" s="1106"/>
      <c r="BX130" s="1106"/>
      <c r="BY130" s="1106"/>
      <c r="BZ130" s="1107"/>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08"/>
      <c r="B131" s="1109"/>
      <c r="C131" s="1109"/>
      <c r="D131" s="1109"/>
      <c r="E131" s="1109"/>
      <c r="F131" s="1109"/>
      <c r="G131" s="1109"/>
      <c r="H131" s="1109"/>
      <c r="I131" s="1109"/>
      <c r="J131" s="1109"/>
      <c r="K131" s="1109"/>
      <c r="L131" s="1109"/>
      <c r="M131" s="1109"/>
      <c r="N131" s="1109"/>
      <c r="O131" s="1109"/>
      <c r="P131" s="1109"/>
      <c r="Q131" s="1109"/>
      <c r="R131" s="1109"/>
      <c r="S131" s="1109"/>
      <c r="T131" s="1109"/>
      <c r="U131" s="1109"/>
      <c r="V131" s="1109"/>
      <c r="W131" s="1110" t="s">
        <v>469</v>
      </c>
      <c r="X131" s="1111"/>
      <c r="Y131" s="1111"/>
      <c r="Z131" s="1112"/>
      <c r="AA131" s="1004">
        <v>7135494</v>
      </c>
      <c r="AB131" s="983"/>
      <c r="AC131" s="983"/>
      <c r="AD131" s="983"/>
      <c r="AE131" s="984"/>
      <c r="AF131" s="982">
        <v>7322663</v>
      </c>
      <c r="AG131" s="983"/>
      <c r="AH131" s="983"/>
      <c r="AI131" s="983"/>
      <c r="AJ131" s="984"/>
      <c r="AK131" s="982">
        <v>7360407</v>
      </c>
      <c r="AL131" s="983"/>
      <c r="AM131" s="983"/>
      <c r="AN131" s="983"/>
      <c r="AO131" s="984"/>
      <c r="AP131" s="1113"/>
      <c r="AQ131" s="1114"/>
      <c r="AR131" s="1114"/>
      <c r="AS131" s="1114"/>
      <c r="AT131" s="1115"/>
      <c r="AU131" s="237"/>
      <c r="AV131" s="237"/>
      <c r="AW131" s="237"/>
      <c r="AX131" s="1085" t="s">
        <v>470</v>
      </c>
      <c r="AY131" s="1036"/>
      <c r="AZ131" s="1036"/>
      <c r="BA131" s="1036"/>
      <c r="BB131" s="1036"/>
      <c r="BC131" s="1036"/>
      <c r="BD131" s="1036"/>
      <c r="BE131" s="1037"/>
      <c r="BF131" s="1086">
        <v>35.6</v>
      </c>
      <c r="BG131" s="1087"/>
      <c r="BH131" s="1087"/>
      <c r="BI131" s="1087"/>
      <c r="BJ131" s="1087"/>
      <c r="BK131" s="1087"/>
      <c r="BL131" s="1088"/>
      <c r="BM131" s="1086">
        <v>350</v>
      </c>
      <c r="BN131" s="1087"/>
      <c r="BO131" s="1087"/>
      <c r="BP131" s="1087"/>
      <c r="BQ131" s="1087"/>
      <c r="BR131" s="1087"/>
      <c r="BS131" s="1088"/>
      <c r="BT131" s="1089"/>
      <c r="BU131" s="1090"/>
      <c r="BV131" s="1090"/>
      <c r="BW131" s="1090"/>
      <c r="BX131" s="1090"/>
      <c r="BY131" s="1090"/>
      <c r="BZ131" s="1091"/>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092" t="s">
        <v>471</v>
      </c>
      <c r="B132" s="1093"/>
      <c r="C132" s="1093"/>
      <c r="D132" s="1093"/>
      <c r="E132" s="1093"/>
      <c r="F132" s="1093"/>
      <c r="G132" s="1093"/>
      <c r="H132" s="1093"/>
      <c r="I132" s="1093"/>
      <c r="J132" s="1093"/>
      <c r="K132" s="1093"/>
      <c r="L132" s="1093"/>
      <c r="M132" s="1093"/>
      <c r="N132" s="1093"/>
      <c r="O132" s="1093"/>
      <c r="P132" s="1093"/>
      <c r="Q132" s="1093"/>
      <c r="R132" s="1093"/>
      <c r="S132" s="1093"/>
      <c r="T132" s="1093"/>
      <c r="U132" s="1093"/>
      <c r="V132" s="1096" t="s">
        <v>472</v>
      </c>
      <c r="W132" s="1096"/>
      <c r="X132" s="1096"/>
      <c r="Y132" s="1096"/>
      <c r="Z132" s="1097"/>
      <c r="AA132" s="1098">
        <v>9.1272026860000004</v>
      </c>
      <c r="AB132" s="1099"/>
      <c r="AC132" s="1099"/>
      <c r="AD132" s="1099"/>
      <c r="AE132" s="1100"/>
      <c r="AF132" s="1101">
        <v>10.32292487</v>
      </c>
      <c r="AG132" s="1099"/>
      <c r="AH132" s="1099"/>
      <c r="AI132" s="1099"/>
      <c r="AJ132" s="1100"/>
      <c r="AK132" s="1101">
        <v>10.051577310000001</v>
      </c>
      <c r="AL132" s="1099"/>
      <c r="AM132" s="1099"/>
      <c r="AN132" s="1099"/>
      <c r="AO132" s="1100"/>
      <c r="AP132" s="998"/>
      <c r="AQ132" s="999"/>
      <c r="AR132" s="999"/>
      <c r="AS132" s="999"/>
      <c r="AT132" s="1102"/>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094"/>
      <c r="B133" s="1095"/>
      <c r="C133" s="1095"/>
      <c r="D133" s="1095"/>
      <c r="E133" s="1095"/>
      <c r="F133" s="1095"/>
      <c r="G133" s="1095"/>
      <c r="H133" s="1095"/>
      <c r="I133" s="1095"/>
      <c r="J133" s="1095"/>
      <c r="K133" s="1095"/>
      <c r="L133" s="1095"/>
      <c r="M133" s="1095"/>
      <c r="N133" s="1095"/>
      <c r="O133" s="1095"/>
      <c r="P133" s="1095"/>
      <c r="Q133" s="1095"/>
      <c r="R133" s="1095"/>
      <c r="S133" s="1095"/>
      <c r="T133" s="1095"/>
      <c r="U133" s="1095"/>
      <c r="V133" s="1079" t="s">
        <v>473</v>
      </c>
      <c r="W133" s="1079"/>
      <c r="X133" s="1079"/>
      <c r="Y133" s="1079"/>
      <c r="Z133" s="1080"/>
      <c r="AA133" s="1081">
        <v>10.3</v>
      </c>
      <c r="AB133" s="1082"/>
      <c r="AC133" s="1082"/>
      <c r="AD133" s="1082"/>
      <c r="AE133" s="1083"/>
      <c r="AF133" s="1081">
        <v>9.5</v>
      </c>
      <c r="AG133" s="1082"/>
      <c r="AH133" s="1082"/>
      <c r="AI133" s="1082"/>
      <c r="AJ133" s="1083"/>
      <c r="AK133" s="1081">
        <v>9.8000000000000007</v>
      </c>
      <c r="AL133" s="1082"/>
      <c r="AM133" s="1082"/>
      <c r="AN133" s="1082"/>
      <c r="AO133" s="1083"/>
      <c r="AP133" s="1028"/>
      <c r="AQ133" s="1029"/>
      <c r="AR133" s="1029"/>
      <c r="AS133" s="1029"/>
      <c r="AT133" s="108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474</v>
      </c>
      <c r="B5" s="248"/>
      <c r="C5" s="248"/>
      <c r="D5" s="248"/>
      <c r="E5" s="248"/>
      <c r="F5" s="248"/>
      <c r="G5" s="248"/>
      <c r="H5" s="248"/>
      <c r="I5" s="248"/>
      <c r="J5" s="248"/>
      <c r="K5" s="248"/>
      <c r="L5" s="248"/>
      <c r="M5" s="248"/>
      <c r="N5" s="248"/>
      <c r="O5" s="249"/>
    </row>
    <row r="6" spans="1:16" x14ac:dyDescent="0.15">
      <c r="A6" s="250"/>
      <c r="B6" s="246"/>
      <c r="C6" s="246"/>
      <c r="D6" s="246"/>
      <c r="E6" s="246"/>
      <c r="F6" s="246"/>
      <c r="G6" s="251" t="s">
        <v>475</v>
      </c>
      <c r="H6" s="251"/>
      <c r="I6" s="251"/>
      <c r="J6" s="251"/>
      <c r="K6" s="246"/>
      <c r="L6" s="246"/>
      <c r="M6" s="246"/>
      <c r="N6" s="246"/>
    </row>
    <row r="7" spans="1:16" x14ac:dyDescent="0.15">
      <c r="A7" s="250"/>
      <c r="B7" s="246"/>
      <c r="C7" s="246"/>
      <c r="D7" s="246"/>
      <c r="E7" s="246"/>
      <c r="F7" s="246"/>
      <c r="G7" s="253"/>
      <c r="H7" s="254"/>
      <c r="I7" s="254"/>
      <c r="J7" s="255"/>
      <c r="K7" s="1119" t="s">
        <v>476</v>
      </c>
      <c r="L7" s="256"/>
      <c r="M7" s="257" t="s">
        <v>477</v>
      </c>
      <c r="N7" s="258"/>
    </row>
    <row r="8" spans="1:16" x14ac:dyDescent="0.15">
      <c r="A8" s="250"/>
      <c r="B8" s="246"/>
      <c r="C8" s="246"/>
      <c r="D8" s="246"/>
      <c r="E8" s="246"/>
      <c r="F8" s="246"/>
      <c r="G8" s="259"/>
      <c r="H8" s="260"/>
      <c r="I8" s="260"/>
      <c r="J8" s="261"/>
      <c r="K8" s="1120"/>
      <c r="L8" s="262" t="s">
        <v>478</v>
      </c>
      <c r="M8" s="263" t="s">
        <v>479</v>
      </c>
      <c r="N8" s="264" t="s">
        <v>480</v>
      </c>
    </row>
    <row r="9" spans="1:16" x14ac:dyDescent="0.15">
      <c r="A9" s="250"/>
      <c r="B9" s="246"/>
      <c r="C9" s="246"/>
      <c r="D9" s="246"/>
      <c r="E9" s="246"/>
      <c r="F9" s="246"/>
      <c r="G9" s="1121" t="s">
        <v>481</v>
      </c>
      <c r="H9" s="1122"/>
      <c r="I9" s="1122"/>
      <c r="J9" s="1123"/>
      <c r="K9" s="265">
        <v>2354902</v>
      </c>
      <c r="L9" s="266">
        <v>62634</v>
      </c>
      <c r="M9" s="267">
        <v>82785</v>
      </c>
      <c r="N9" s="268">
        <v>-24.3</v>
      </c>
    </row>
    <row r="10" spans="1:16" x14ac:dyDescent="0.15">
      <c r="A10" s="250"/>
      <c r="B10" s="246"/>
      <c r="C10" s="246"/>
      <c r="D10" s="246"/>
      <c r="E10" s="246"/>
      <c r="F10" s="246"/>
      <c r="G10" s="1121" t="s">
        <v>482</v>
      </c>
      <c r="H10" s="1122"/>
      <c r="I10" s="1122"/>
      <c r="J10" s="1123"/>
      <c r="K10" s="269">
        <v>2835</v>
      </c>
      <c r="L10" s="270">
        <v>75</v>
      </c>
      <c r="M10" s="271">
        <v>6632</v>
      </c>
      <c r="N10" s="272">
        <v>-98.9</v>
      </c>
    </row>
    <row r="11" spans="1:16" ht="13.5" customHeight="1" x14ac:dyDescent="0.15">
      <c r="A11" s="250"/>
      <c r="B11" s="246"/>
      <c r="C11" s="246"/>
      <c r="D11" s="246"/>
      <c r="E11" s="246"/>
      <c r="F11" s="246"/>
      <c r="G11" s="1121" t="s">
        <v>483</v>
      </c>
      <c r="H11" s="1122"/>
      <c r="I11" s="1122"/>
      <c r="J11" s="1123"/>
      <c r="K11" s="269">
        <v>447243</v>
      </c>
      <c r="L11" s="270">
        <v>11895</v>
      </c>
      <c r="M11" s="271">
        <v>9575</v>
      </c>
      <c r="N11" s="272">
        <v>24.2</v>
      </c>
    </row>
    <row r="12" spans="1:16" ht="13.5" customHeight="1" x14ac:dyDescent="0.15">
      <c r="A12" s="250"/>
      <c r="B12" s="246"/>
      <c r="C12" s="246"/>
      <c r="D12" s="246"/>
      <c r="E12" s="246"/>
      <c r="F12" s="246"/>
      <c r="G12" s="1121" t="s">
        <v>484</v>
      </c>
      <c r="H12" s="1122"/>
      <c r="I12" s="1122"/>
      <c r="J12" s="1123"/>
      <c r="K12" s="269">
        <v>5742</v>
      </c>
      <c r="L12" s="270">
        <v>153</v>
      </c>
      <c r="M12" s="271">
        <v>961</v>
      </c>
      <c r="N12" s="272">
        <v>-84.1</v>
      </c>
    </row>
    <row r="13" spans="1:16" ht="13.5" customHeight="1" x14ac:dyDescent="0.15">
      <c r="A13" s="250"/>
      <c r="B13" s="246"/>
      <c r="C13" s="246"/>
      <c r="D13" s="246"/>
      <c r="E13" s="246"/>
      <c r="F13" s="246"/>
      <c r="G13" s="1121" t="s">
        <v>485</v>
      </c>
      <c r="H13" s="1122"/>
      <c r="I13" s="1122"/>
      <c r="J13" s="1123"/>
      <c r="K13" s="269" t="s">
        <v>486</v>
      </c>
      <c r="L13" s="270" t="s">
        <v>486</v>
      </c>
      <c r="M13" s="271" t="s">
        <v>486</v>
      </c>
      <c r="N13" s="272" t="s">
        <v>486</v>
      </c>
    </row>
    <row r="14" spans="1:16" ht="13.5" customHeight="1" x14ac:dyDescent="0.15">
      <c r="A14" s="250"/>
      <c r="B14" s="246"/>
      <c r="C14" s="246"/>
      <c r="D14" s="246"/>
      <c r="E14" s="246"/>
      <c r="F14" s="246"/>
      <c r="G14" s="1121" t="s">
        <v>487</v>
      </c>
      <c r="H14" s="1122"/>
      <c r="I14" s="1122"/>
      <c r="J14" s="1123"/>
      <c r="K14" s="269">
        <v>61173</v>
      </c>
      <c r="L14" s="270">
        <v>1627</v>
      </c>
      <c r="M14" s="271">
        <v>3403</v>
      </c>
      <c r="N14" s="272">
        <v>-52.2</v>
      </c>
    </row>
    <row r="15" spans="1:16" ht="13.5" customHeight="1" x14ac:dyDescent="0.15">
      <c r="A15" s="250"/>
      <c r="B15" s="246"/>
      <c r="C15" s="246"/>
      <c r="D15" s="246"/>
      <c r="E15" s="246"/>
      <c r="F15" s="246"/>
      <c r="G15" s="1121" t="s">
        <v>488</v>
      </c>
      <c r="H15" s="1122"/>
      <c r="I15" s="1122"/>
      <c r="J15" s="1123"/>
      <c r="K15" s="269">
        <v>80897</v>
      </c>
      <c r="L15" s="270">
        <v>2152</v>
      </c>
      <c r="M15" s="271">
        <v>1693</v>
      </c>
      <c r="N15" s="272">
        <v>27.1</v>
      </c>
    </row>
    <row r="16" spans="1:16" x14ac:dyDescent="0.15">
      <c r="A16" s="250"/>
      <c r="B16" s="246"/>
      <c r="C16" s="246"/>
      <c r="D16" s="246"/>
      <c r="E16" s="246"/>
      <c r="F16" s="246"/>
      <c r="G16" s="1124" t="s">
        <v>489</v>
      </c>
      <c r="H16" s="1125"/>
      <c r="I16" s="1125"/>
      <c r="J16" s="1126"/>
      <c r="K16" s="270">
        <v>-261036</v>
      </c>
      <c r="L16" s="270">
        <v>-6943</v>
      </c>
      <c r="M16" s="271">
        <v>-7791</v>
      </c>
      <c r="N16" s="272">
        <v>-10.9</v>
      </c>
    </row>
    <row r="17" spans="1:16" x14ac:dyDescent="0.15">
      <c r="A17" s="250"/>
      <c r="B17" s="246"/>
      <c r="C17" s="246"/>
      <c r="D17" s="246"/>
      <c r="E17" s="246"/>
      <c r="F17" s="246"/>
      <c r="G17" s="1124" t="s">
        <v>172</v>
      </c>
      <c r="H17" s="1125"/>
      <c r="I17" s="1125"/>
      <c r="J17" s="1126"/>
      <c r="K17" s="270">
        <v>2691756</v>
      </c>
      <c r="L17" s="270">
        <v>71593</v>
      </c>
      <c r="M17" s="271">
        <v>97258</v>
      </c>
      <c r="N17" s="272">
        <v>-26.4</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490</v>
      </c>
      <c r="H19" s="246"/>
      <c r="I19" s="246"/>
      <c r="J19" s="246"/>
      <c r="K19" s="246"/>
      <c r="L19" s="246"/>
      <c r="M19" s="246"/>
      <c r="N19" s="246"/>
    </row>
    <row r="20" spans="1:16" x14ac:dyDescent="0.15">
      <c r="A20" s="250"/>
      <c r="B20" s="246"/>
      <c r="C20" s="246"/>
      <c r="D20" s="246"/>
      <c r="E20" s="246"/>
      <c r="F20" s="246"/>
      <c r="G20" s="274"/>
      <c r="H20" s="275"/>
      <c r="I20" s="275"/>
      <c r="J20" s="276"/>
      <c r="K20" s="277" t="s">
        <v>491</v>
      </c>
      <c r="L20" s="278" t="s">
        <v>492</v>
      </c>
      <c r="M20" s="279" t="s">
        <v>493</v>
      </c>
      <c r="N20" s="280"/>
    </row>
    <row r="21" spans="1:16" s="286" customFormat="1" x14ac:dyDescent="0.15">
      <c r="A21" s="281"/>
      <c r="B21" s="251"/>
      <c r="C21" s="251"/>
      <c r="D21" s="251"/>
      <c r="E21" s="251"/>
      <c r="F21" s="251"/>
      <c r="G21" s="1116" t="s">
        <v>494</v>
      </c>
      <c r="H21" s="1117"/>
      <c r="I21" s="1117"/>
      <c r="J21" s="1118"/>
      <c r="K21" s="282">
        <v>5.9</v>
      </c>
      <c r="L21" s="283">
        <v>9.18</v>
      </c>
      <c r="M21" s="284">
        <v>-3.28</v>
      </c>
      <c r="N21" s="251"/>
      <c r="O21" s="285"/>
      <c r="P21" s="281"/>
    </row>
    <row r="22" spans="1:16" s="286" customFormat="1" x14ac:dyDescent="0.15">
      <c r="A22" s="281"/>
      <c r="B22" s="251"/>
      <c r="C22" s="251"/>
      <c r="D22" s="251"/>
      <c r="E22" s="251"/>
      <c r="F22" s="251"/>
      <c r="G22" s="1116" t="s">
        <v>495</v>
      </c>
      <c r="H22" s="1117"/>
      <c r="I22" s="1117"/>
      <c r="J22" s="1118"/>
      <c r="K22" s="287">
        <v>97.7</v>
      </c>
      <c r="L22" s="288">
        <v>97.2</v>
      </c>
      <c r="M22" s="289">
        <v>0.5</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496</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497</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498</v>
      </c>
      <c r="H29" s="251"/>
      <c r="I29" s="251"/>
      <c r="J29" s="251"/>
      <c r="K29" s="246"/>
      <c r="L29" s="246"/>
      <c r="M29" s="246"/>
      <c r="N29" s="246"/>
      <c r="O29" s="295"/>
    </row>
    <row r="30" spans="1:16" x14ac:dyDescent="0.15">
      <c r="A30" s="250"/>
      <c r="B30" s="246"/>
      <c r="C30" s="246"/>
      <c r="D30" s="246"/>
      <c r="E30" s="246"/>
      <c r="F30" s="246"/>
      <c r="G30" s="253"/>
      <c r="H30" s="254"/>
      <c r="I30" s="254"/>
      <c r="J30" s="255"/>
      <c r="K30" s="1119" t="s">
        <v>476</v>
      </c>
      <c r="L30" s="256"/>
      <c r="M30" s="257" t="s">
        <v>477</v>
      </c>
      <c r="N30" s="258"/>
    </row>
    <row r="31" spans="1:16" x14ac:dyDescent="0.15">
      <c r="A31" s="250"/>
      <c r="B31" s="246"/>
      <c r="C31" s="246"/>
      <c r="D31" s="246"/>
      <c r="E31" s="246"/>
      <c r="F31" s="246"/>
      <c r="G31" s="259"/>
      <c r="H31" s="260"/>
      <c r="I31" s="260"/>
      <c r="J31" s="261"/>
      <c r="K31" s="1120"/>
      <c r="L31" s="262" t="s">
        <v>478</v>
      </c>
      <c r="M31" s="263" t="s">
        <v>479</v>
      </c>
      <c r="N31" s="264" t="s">
        <v>480</v>
      </c>
    </row>
    <row r="32" spans="1:16" ht="27" customHeight="1" x14ac:dyDescent="0.15">
      <c r="A32" s="250"/>
      <c r="B32" s="246"/>
      <c r="C32" s="246"/>
      <c r="D32" s="246"/>
      <c r="E32" s="246"/>
      <c r="F32" s="246"/>
      <c r="G32" s="1132" t="s">
        <v>499</v>
      </c>
      <c r="H32" s="1133"/>
      <c r="I32" s="1133"/>
      <c r="J32" s="1134"/>
      <c r="K32" s="296">
        <v>1645900</v>
      </c>
      <c r="L32" s="296">
        <v>43776</v>
      </c>
      <c r="M32" s="297">
        <v>59261</v>
      </c>
      <c r="N32" s="298">
        <v>-26.1</v>
      </c>
    </row>
    <row r="33" spans="1:16" ht="13.5" customHeight="1" x14ac:dyDescent="0.15">
      <c r="A33" s="250"/>
      <c r="B33" s="246"/>
      <c r="C33" s="246"/>
      <c r="D33" s="246"/>
      <c r="E33" s="246"/>
      <c r="F33" s="246"/>
      <c r="G33" s="1132" t="s">
        <v>500</v>
      </c>
      <c r="H33" s="1133"/>
      <c r="I33" s="1133"/>
      <c r="J33" s="1134"/>
      <c r="K33" s="296" t="s">
        <v>486</v>
      </c>
      <c r="L33" s="296" t="s">
        <v>486</v>
      </c>
      <c r="M33" s="297" t="s">
        <v>486</v>
      </c>
      <c r="N33" s="298" t="s">
        <v>486</v>
      </c>
    </row>
    <row r="34" spans="1:16" ht="27" customHeight="1" x14ac:dyDescent="0.15">
      <c r="A34" s="250"/>
      <c r="B34" s="246"/>
      <c r="C34" s="246"/>
      <c r="D34" s="246"/>
      <c r="E34" s="246"/>
      <c r="F34" s="246"/>
      <c r="G34" s="1132" t="s">
        <v>501</v>
      </c>
      <c r="H34" s="1133"/>
      <c r="I34" s="1133"/>
      <c r="J34" s="1134"/>
      <c r="K34" s="296">
        <v>46992</v>
      </c>
      <c r="L34" s="296">
        <v>1250</v>
      </c>
      <c r="M34" s="297">
        <v>53</v>
      </c>
      <c r="N34" s="298">
        <v>2258.5</v>
      </c>
    </row>
    <row r="35" spans="1:16" ht="27" customHeight="1" x14ac:dyDescent="0.15">
      <c r="A35" s="250"/>
      <c r="B35" s="246"/>
      <c r="C35" s="246"/>
      <c r="D35" s="246"/>
      <c r="E35" s="246"/>
      <c r="F35" s="246"/>
      <c r="G35" s="1132" t="s">
        <v>502</v>
      </c>
      <c r="H35" s="1133"/>
      <c r="I35" s="1133"/>
      <c r="J35" s="1134"/>
      <c r="K35" s="296">
        <v>228603</v>
      </c>
      <c r="L35" s="296">
        <v>6080</v>
      </c>
      <c r="M35" s="297">
        <v>16703</v>
      </c>
      <c r="N35" s="298">
        <v>-63.6</v>
      </c>
    </row>
    <row r="36" spans="1:16" ht="27" customHeight="1" x14ac:dyDescent="0.15">
      <c r="A36" s="250"/>
      <c r="B36" s="246"/>
      <c r="C36" s="246"/>
      <c r="D36" s="246"/>
      <c r="E36" s="246"/>
      <c r="F36" s="246"/>
      <c r="G36" s="1132" t="s">
        <v>503</v>
      </c>
      <c r="H36" s="1133"/>
      <c r="I36" s="1133"/>
      <c r="J36" s="1134"/>
      <c r="K36" s="296">
        <v>94815</v>
      </c>
      <c r="L36" s="296">
        <v>2522</v>
      </c>
      <c r="M36" s="297">
        <v>2887</v>
      </c>
      <c r="N36" s="298">
        <v>-12.6</v>
      </c>
    </row>
    <row r="37" spans="1:16" ht="13.5" customHeight="1" x14ac:dyDescent="0.15">
      <c r="A37" s="250"/>
      <c r="B37" s="246"/>
      <c r="C37" s="246"/>
      <c r="D37" s="246"/>
      <c r="E37" s="246"/>
      <c r="F37" s="246"/>
      <c r="G37" s="1132" t="s">
        <v>504</v>
      </c>
      <c r="H37" s="1133"/>
      <c r="I37" s="1133"/>
      <c r="J37" s="1134"/>
      <c r="K37" s="296">
        <v>32</v>
      </c>
      <c r="L37" s="296">
        <v>1</v>
      </c>
      <c r="M37" s="297">
        <v>465</v>
      </c>
      <c r="N37" s="298">
        <v>-99.8</v>
      </c>
    </row>
    <row r="38" spans="1:16" ht="27" customHeight="1" x14ac:dyDescent="0.15">
      <c r="A38" s="250"/>
      <c r="B38" s="246"/>
      <c r="C38" s="246"/>
      <c r="D38" s="246"/>
      <c r="E38" s="246"/>
      <c r="F38" s="246"/>
      <c r="G38" s="1135" t="s">
        <v>505</v>
      </c>
      <c r="H38" s="1136"/>
      <c r="I38" s="1136"/>
      <c r="J38" s="1137"/>
      <c r="K38" s="299" t="s">
        <v>486</v>
      </c>
      <c r="L38" s="299" t="s">
        <v>486</v>
      </c>
      <c r="M38" s="300">
        <v>4</v>
      </c>
      <c r="N38" s="301" t="s">
        <v>486</v>
      </c>
      <c r="O38" s="295"/>
    </row>
    <row r="39" spans="1:16" x14ac:dyDescent="0.15">
      <c r="A39" s="250"/>
      <c r="B39" s="246"/>
      <c r="C39" s="246"/>
      <c r="D39" s="246"/>
      <c r="E39" s="246"/>
      <c r="F39" s="246"/>
      <c r="G39" s="1135" t="s">
        <v>506</v>
      </c>
      <c r="H39" s="1136"/>
      <c r="I39" s="1136"/>
      <c r="J39" s="1137"/>
      <c r="K39" s="302">
        <v>-100859</v>
      </c>
      <c r="L39" s="302">
        <v>-2683</v>
      </c>
      <c r="M39" s="303">
        <v>-5840</v>
      </c>
      <c r="N39" s="304">
        <v>-54.1</v>
      </c>
      <c r="O39" s="295"/>
    </row>
    <row r="40" spans="1:16" ht="27" customHeight="1" x14ac:dyDescent="0.15">
      <c r="A40" s="250"/>
      <c r="B40" s="246"/>
      <c r="C40" s="246"/>
      <c r="D40" s="246"/>
      <c r="E40" s="246"/>
      <c r="F40" s="246"/>
      <c r="G40" s="1132" t="s">
        <v>507</v>
      </c>
      <c r="H40" s="1133"/>
      <c r="I40" s="1133"/>
      <c r="J40" s="1134"/>
      <c r="K40" s="302">
        <v>-1175646</v>
      </c>
      <c r="L40" s="302">
        <v>-31269</v>
      </c>
      <c r="M40" s="303">
        <v>-50828</v>
      </c>
      <c r="N40" s="304">
        <v>-38.5</v>
      </c>
      <c r="O40" s="295"/>
    </row>
    <row r="41" spans="1:16" x14ac:dyDescent="0.15">
      <c r="A41" s="250"/>
      <c r="B41" s="246"/>
      <c r="C41" s="246"/>
      <c r="D41" s="246"/>
      <c r="E41" s="246"/>
      <c r="F41" s="246"/>
      <c r="G41" s="1138" t="s">
        <v>284</v>
      </c>
      <c r="H41" s="1139"/>
      <c r="I41" s="1139"/>
      <c r="J41" s="1140"/>
      <c r="K41" s="296">
        <v>739837</v>
      </c>
      <c r="L41" s="302">
        <v>19678</v>
      </c>
      <c r="M41" s="303">
        <v>22704</v>
      </c>
      <c r="N41" s="304">
        <v>-13.3</v>
      </c>
      <c r="O41" s="295"/>
    </row>
    <row r="42" spans="1:16" x14ac:dyDescent="0.15">
      <c r="A42" s="250"/>
      <c r="B42" s="246"/>
      <c r="C42" s="246"/>
      <c r="D42" s="246"/>
      <c r="E42" s="246"/>
      <c r="F42" s="246"/>
      <c r="G42" s="305" t="s">
        <v>508</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509</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510</v>
      </c>
      <c r="H48" s="310"/>
      <c r="I48" s="310"/>
      <c r="J48" s="310"/>
      <c r="K48" s="310"/>
      <c r="L48" s="310"/>
      <c r="M48" s="311"/>
      <c r="N48" s="310"/>
    </row>
    <row r="49" spans="1:14" ht="13.5" customHeight="1" x14ac:dyDescent="0.15">
      <c r="A49" s="250"/>
      <c r="B49" s="246"/>
      <c r="C49" s="246"/>
      <c r="D49" s="246"/>
      <c r="E49" s="246"/>
      <c r="F49" s="246"/>
      <c r="G49" s="312"/>
      <c r="H49" s="313"/>
      <c r="I49" s="1127" t="s">
        <v>476</v>
      </c>
      <c r="J49" s="1129" t="s">
        <v>511</v>
      </c>
      <c r="K49" s="1130"/>
      <c r="L49" s="1130"/>
      <c r="M49" s="1130"/>
      <c r="N49" s="1131"/>
    </row>
    <row r="50" spans="1:14" x14ac:dyDescent="0.15">
      <c r="A50" s="250"/>
      <c r="B50" s="246"/>
      <c r="C50" s="246"/>
      <c r="D50" s="246"/>
      <c r="E50" s="246"/>
      <c r="F50" s="246"/>
      <c r="G50" s="314"/>
      <c r="H50" s="315"/>
      <c r="I50" s="1128"/>
      <c r="J50" s="316" t="s">
        <v>512</v>
      </c>
      <c r="K50" s="317" t="s">
        <v>513</v>
      </c>
      <c r="L50" s="318" t="s">
        <v>514</v>
      </c>
      <c r="M50" s="319" t="s">
        <v>515</v>
      </c>
      <c r="N50" s="320" t="s">
        <v>516</v>
      </c>
    </row>
    <row r="51" spans="1:14" x14ac:dyDescent="0.15">
      <c r="A51" s="250"/>
      <c r="B51" s="246"/>
      <c r="C51" s="246"/>
      <c r="D51" s="246"/>
      <c r="E51" s="246"/>
      <c r="F51" s="246"/>
      <c r="G51" s="312" t="s">
        <v>517</v>
      </c>
      <c r="H51" s="313"/>
      <c r="I51" s="321">
        <v>1858480</v>
      </c>
      <c r="J51" s="322">
        <v>48895</v>
      </c>
      <c r="K51" s="323">
        <v>-48.4</v>
      </c>
      <c r="L51" s="324">
        <v>75709</v>
      </c>
      <c r="M51" s="325">
        <v>12.7</v>
      </c>
      <c r="N51" s="326">
        <v>-61.1</v>
      </c>
    </row>
    <row r="52" spans="1:14" x14ac:dyDescent="0.15">
      <c r="A52" s="250"/>
      <c r="B52" s="246"/>
      <c r="C52" s="246"/>
      <c r="D52" s="246"/>
      <c r="E52" s="246"/>
      <c r="F52" s="246"/>
      <c r="G52" s="327"/>
      <c r="H52" s="328" t="s">
        <v>518</v>
      </c>
      <c r="I52" s="329">
        <v>1042544</v>
      </c>
      <c r="J52" s="330">
        <v>27428</v>
      </c>
      <c r="K52" s="331">
        <v>-6.1</v>
      </c>
      <c r="L52" s="332">
        <v>35212</v>
      </c>
      <c r="M52" s="333">
        <v>0</v>
      </c>
      <c r="N52" s="334">
        <v>-6.1</v>
      </c>
    </row>
    <row r="53" spans="1:14" x14ac:dyDescent="0.15">
      <c r="A53" s="250"/>
      <c r="B53" s="246"/>
      <c r="C53" s="246"/>
      <c r="D53" s="246"/>
      <c r="E53" s="246"/>
      <c r="F53" s="246"/>
      <c r="G53" s="312" t="s">
        <v>519</v>
      </c>
      <c r="H53" s="313"/>
      <c r="I53" s="321">
        <v>2948626</v>
      </c>
      <c r="J53" s="322">
        <v>77463</v>
      </c>
      <c r="K53" s="323">
        <v>58.4</v>
      </c>
      <c r="L53" s="324">
        <v>90961</v>
      </c>
      <c r="M53" s="325">
        <v>20.100000000000001</v>
      </c>
      <c r="N53" s="326">
        <v>38.299999999999997</v>
      </c>
    </row>
    <row r="54" spans="1:14" x14ac:dyDescent="0.15">
      <c r="A54" s="250"/>
      <c r="B54" s="246"/>
      <c r="C54" s="246"/>
      <c r="D54" s="246"/>
      <c r="E54" s="246"/>
      <c r="F54" s="246"/>
      <c r="G54" s="327"/>
      <c r="H54" s="328" t="s">
        <v>518</v>
      </c>
      <c r="I54" s="329">
        <v>1395890</v>
      </c>
      <c r="J54" s="330">
        <v>36671</v>
      </c>
      <c r="K54" s="331">
        <v>33.700000000000003</v>
      </c>
      <c r="L54" s="332">
        <v>37720</v>
      </c>
      <c r="M54" s="333">
        <v>7.1</v>
      </c>
      <c r="N54" s="334">
        <v>26.6</v>
      </c>
    </row>
    <row r="55" spans="1:14" x14ac:dyDescent="0.15">
      <c r="A55" s="250"/>
      <c r="B55" s="246"/>
      <c r="C55" s="246"/>
      <c r="D55" s="246"/>
      <c r="E55" s="246"/>
      <c r="F55" s="246"/>
      <c r="G55" s="312" t="s">
        <v>520</v>
      </c>
      <c r="H55" s="313"/>
      <c r="I55" s="321">
        <v>1759828</v>
      </c>
      <c r="J55" s="322">
        <v>46225</v>
      </c>
      <c r="K55" s="323">
        <v>-40.299999999999997</v>
      </c>
      <c r="L55" s="324">
        <v>106614</v>
      </c>
      <c r="M55" s="325">
        <v>17.2</v>
      </c>
      <c r="N55" s="326">
        <v>-57.5</v>
      </c>
    </row>
    <row r="56" spans="1:14" x14ac:dyDescent="0.15">
      <c r="A56" s="250"/>
      <c r="B56" s="246"/>
      <c r="C56" s="246"/>
      <c r="D56" s="246"/>
      <c r="E56" s="246"/>
      <c r="F56" s="246"/>
      <c r="G56" s="327"/>
      <c r="H56" s="328" t="s">
        <v>518</v>
      </c>
      <c r="I56" s="329">
        <v>964494</v>
      </c>
      <c r="J56" s="330">
        <v>25334</v>
      </c>
      <c r="K56" s="331">
        <v>-30.9</v>
      </c>
      <c r="L56" s="332">
        <v>45545</v>
      </c>
      <c r="M56" s="333">
        <v>20.7</v>
      </c>
      <c r="N56" s="334">
        <v>-51.6</v>
      </c>
    </row>
    <row r="57" spans="1:14" x14ac:dyDescent="0.15">
      <c r="A57" s="250"/>
      <c r="B57" s="246"/>
      <c r="C57" s="246"/>
      <c r="D57" s="246"/>
      <c r="E57" s="246"/>
      <c r="F57" s="246"/>
      <c r="G57" s="312" t="s">
        <v>521</v>
      </c>
      <c r="H57" s="313"/>
      <c r="I57" s="321">
        <v>1509409</v>
      </c>
      <c r="J57" s="322">
        <v>39724</v>
      </c>
      <c r="K57" s="323">
        <v>-14.1</v>
      </c>
      <c r="L57" s="324">
        <v>85459</v>
      </c>
      <c r="M57" s="325">
        <v>-19.8</v>
      </c>
      <c r="N57" s="326">
        <v>5.7</v>
      </c>
    </row>
    <row r="58" spans="1:14" x14ac:dyDescent="0.15">
      <c r="A58" s="250"/>
      <c r="B58" s="246"/>
      <c r="C58" s="246"/>
      <c r="D58" s="246"/>
      <c r="E58" s="246"/>
      <c r="F58" s="246"/>
      <c r="G58" s="327"/>
      <c r="H58" s="328" t="s">
        <v>518</v>
      </c>
      <c r="I58" s="329">
        <v>671508</v>
      </c>
      <c r="J58" s="330">
        <v>17673</v>
      </c>
      <c r="K58" s="331">
        <v>-30.2</v>
      </c>
      <c r="L58" s="332">
        <v>44378</v>
      </c>
      <c r="M58" s="333">
        <v>-2.6</v>
      </c>
      <c r="N58" s="334">
        <v>-27.6</v>
      </c>
    </row>
    <row r="59" spans="1:14" x14ac:dyDescent="0.15">
      <c r="A59" s="250"/>
      <c r="B59" s="246"/>
      <c r="C59" s="246"/>
      <c r="D59" s="246"/>
      <c r="E59" s="246"/>
      <c r="F59" s="246"/>
      <c r="G59" s="312" t="s">
        <v>522</v>
      </c>
      <c r="H59" s="313"/>
      <c r="I59" s="321">
        <v>1587811</v>
      </c>
      <c r="J59" s="322">
        <v>42231</v>
      </c>
      <c r="K59" s="323">
        <v>6.3</v>
      </c>
      <c r="L59" s="324">
        <v>66954</v>
      </c>
      <c r="M59" s="325">
        <v>-21.7</v>
      </c>
      <c r="N59" s="326">
        <v>28</v>
      </c>
    </row>
    <row r="60" spans="1:14" x14ac:dyDescent="0.15">
      <c r="A60" s="250"/>
      <c r="B60" s="246"/>
      <c r="C60" s="246"/>
      <c r="D60" s="246"/>
      <c r="E60" s="246"/>
      <c r="F60" s="246"/>
      <c r="G60" s="327"/>
      <c r="H60" s="328" t="s">
        <v>518</v>
      </c>
      <c r="I60" s="335">
        <v>612986</v>
      </c>
      <c r="J60" s="330">
        <v>16304</v>
      </c>
      <c r="K60" s="331">
        <v>-7.7</v>
      </c>
      <c r="L60" s="332">
        <v>37305</v>
      </c>
      <c r="M60" s="333">
        <v>-15.9</v>
      </c>
      <c r="N60" s="334">
        <v>8.1999999999999993</v>
      </c>
    </row>
    <row r="61" spans="1:14" x14ac:dyDescent="0.15">
      <c r="A61" s="250"/>
      <c r="B61" s="246"/>
      <c r="C61" s="246"/>
      <c r="D61" s="246"/>
      <c r="E61" s="246"/>
      <c r="F61" s="246"/>
      <c r="G61" s="312" t="s">
        <v>523</v>
      </c>
      <c r="H61" s="336"/>
      <c r="I61" s="337">
        <v>1932831</v>
      </c>
      <c r="J61" s="338">
        <v>50908</v>
      </c>
      <c r="K61" s="339">
        <v>-7.6</v>
      </c>
      <c r="L61" s="340">
        <v>85139</v>
      </c>
      <c r="M61" s="341">
        <v>1.7</v>
      </c>
      <c r="N61" s="326">
        <v>-9.3000000000000007</v>
      </c>
    </row>
    <row r="62" spans="1:14" x14ac:dyDescent="0.15">
      <c r="A62" s="250"/>
      <c r="B62" s="246"/>
      <c r="C62" s="246"/>
      <c r="D62" s="246"/>
      <c r="E62" s="246"/>
      <c r="F62" s="246"/>
      <c r="G62" s="327"/>
      <c r="H62" s="328" t="s">
        <v>518</v>
      </c>
      <c r="I62" s="329">
        <v>937484</v>
      </c>
      <c r="J62" s="330">
        <v>24682</v>
      </c>
      <c r="K62" s="331">
        <v>-8.1999999999999993</v>
      </c>
      <c r="L62" s="332">
        <v>40032</v>
      </c>
      <c r="M62" s="333">
        <v>1.9</v>
      </c>
      <c r="N62" s="334">
        <v>-10.1</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41" t="s">
        <v>3</v>
      </c>
      <c r="D47" s="1141"/>
      <c r="E47" s="1142"/>
      <c r="F47" s="11">
        <v>28.21</v>
      </c>
      <c r="G47" s="12">
        <v>27.86</v>
      </c>
      <c r="H47" s="12">
        <v>33.75</v>
      </c>
      <c r="I47" s="12">
        <v>37.11</v>
      </c>
      <c r="J47" s="13">
        <v>40.369999999999997</v>
      </c>
    </row>
    <row r="48" spans="2:10" ht="57.75" customHeight="1" x14ac:dyDescent="0.15">
      <c r="B48" s="14"/>
      <c r="C48" s="1143" t="s">
        <v>4</v>
      </c>
      <c r="D48" s="1143"/>
      <c r="E48" s="1144"/>
      <c r="F48" s="15">
        <v>8.25</v>
      </c>
      <c r="G48" s="16">
        <v>12.03</v>
      </c>
      <c r="H48" s="16">
        <v>8.0399999999999991</v>
      </c>
      <c r="I48" s="16">
        <v>6.19</v>
      </c>
      <c r="J48" s="17">
        <v>7.9</v>
      </c>
    </row>
    <row r="49" spans="2:10" ht="57.75" customHeight="1" thickBot="1" x14ac:dyDescent="0.2">
      <c r="B49" s="18"/>
      <c r="C49" s="1145" t="s">
        <v>5</v>
      </c>
      <c r="D49" s="1145"/>
      <c r="E49" s="1146"/>
      <c r="F49" s="19" t="s">
        <v>530</v>
      </c>
      <c r="G49" s="20" t="s">
        <v>531</v>
      </c>
      <c r="H49" s="20" t="s">
        <v>532</v>
      </c>
      <c r="I49" s="20" t="s">
        <v>533</v>
      </c>
      <c r="J49" s="21">
        <v>1.79</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2018-03-07T02:17:25Z</cp:lastPrinted>
  <dcterms:created xsi:type="dcterms:W3CDTF">2018-01-24T06:28:57Z</dcterms:created>
  <dcterms:modified xsi:type="dcterms:W3CDTF">2019-03-14T01:56:57Z</dcterms:modified>
</cp:coreProperties>
</file>